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  <Override PartName="/xl/media/image3.jpeg" ContentType="image/jpeg"/>
  <Override PartName="/xl/drawings/drawing2.xml" ContentType="application/vnd.openxmlformats-officedocument.drawing+xml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media/image9.jpeg" ContentType="image/jpeg"/>
  <Override PartName="/xl/drawings/drawing3.xml" ContentType="application/vnd.openxmlformats-officedocument.drawing+xml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drawings/drawing4.xml" ContentType="application/vnd.openxmlformats-officedocument.drawing+xml"/>
  <Override PartName="/xl/media/image29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media/image37.jpeg" ContentType="image/jpeg"/>
  <Override PartName="/xl/media/image38.jpeg" ContentType="image/jpeg"/>
  <Override PartName="/xl/media/image39.jpeg" ContentType="image/jpeg"/>
  <Override PartName="/xl/media/image40.jpeg" ContentType="image/jpeg"/>
  <Override PartName="/xl/media/image41.jpeg" ContentType="image/jpeg"/>
  <Override PartName="/xl/media/image42.jpeg" ContentType="image/jpeg"/>
  <Override PartName="/xl/media/image43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dsumowanie eksportu" sheetId="1" r:id="rId4"/>
    <sheet name="ogólny GENERAL" sheetId="2" r:id="rId5"/>
    <sheet name="płytki" sheetId="3" r:id="rId6"/>
    <sheet name="armaturaiceramika" sheetId="4" r:id="rId7"/>
    <sheet name="AGD" sheetId="5" r:id="rId8"/>
    <sheet name="gniazda i włączniki" sheetId="6" r:id="rId9"/>
    <sheet name="meble" sheetId="7" r:id="rId10"/>
    <sheet name="lampy" sheetId="8" r:id="rId11"/>
  </sheets>
</workbook>
</file>

<file path=xl/sharedStrings.xml><?xml version="1.0" encoding="utf-8"?>
<sst xmlns="http://schemas.openxmlformats.org/spreadsheetml/2006/main" uniqueCount="225">
  <si>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</si>
  <si>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</si>
  <si>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</si>
  <si>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</si>
  <si>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ogólny GENERAL</t>
  </si>
  <si>
    <t>Tabela 1</t>
  </si>
  <si>
    <t>Lp.</t>
  </si>
  <si>
    <t>NAZWA</t>
  </si>
  <si>
    <t>PRODUCENT/ WYKONAWCA</t>
  </si>
  <si>
    <t>ZDJĘCIA/OPIS</t>
  </si>
  <si>
    <t>UWAGI</t>
  </si>
  <si>
    <t>JM</t>
  </si>
  <si>
    <t>ILOŚĆ</t>
  </si>
  <si>
    <t>CENA</t>
  </si>
  <si>
    <t>WARTOŚĆ</t>
  </si>
  <si>
    <t xml:space="preserve">CENA SZACUNKOWA </t>
  </si>
  <si>
    <t>WARTOŚĆ SZACUNKOWA</t>
  </si>
  <si>
    <t>ZAPŁACONE/</t>
  </si>
  <si>
    <t>DO WPŁATY</t>
  </si>
  <si>
    <t>ZAMÓWIONE</t>
  </si>
  <si>
    <t>DOSTARCZONE</t>
  </si>
  <si>
    <t>LINK</t>
  </si>
  <si>
    <t>WYCENY ELEMENTARNE CAŁEJ INWESTYCJI</t>
  </si>
  <si>
    <t>PRACE BUDOWLANE</t>
  </si>
  <si>
    <t>Chujki</t>
  </si>
  <si>
    <t>MATERIAŁY BUDOWLANE</t>
  </si>
  <si>
    <t>FARBY ŚCIENNE, SUFITOWE</t>
  </si>
  <si>
    <t>dwukrotne malowanie, baza + kolor</t>
  </si>
  <si>
    <t xml:space="preserve"> </t>
  </si>
  <si>
    <t>PODŁOGA</t>
  </si>
  <si>
    <t>JAWOR/ŚWIAT PODŁÓG</t>
  </si>
  <si>
    <t>DROŻSZY WARIANT - JODŁA FRANCUSKA</t>
  </si>
  <si>
    <t>LISTWY PRZYPODŁOGOWE</t>
  </si>
  <si>
    <t>MAGADOR/EDKO</t>
  </si>
  <si>
    <t>2 sztangi zapasu</t>
  </si>
  <si>
    <t>mb</t>
  </si>
  <si>
    <t>PŁYTKI</t>
  </si>
  <si>
    <t>wg wyceny szczegółowej</t>
  </si>
  <si>
    <t>ARMATURA ŁAZIENKOWA, CERAMIKA SANITARNA , BATERIA KUCHENNA, ZLEW</t>
  </si>
  <si>
    <t xml:space="preserve">DRZWI </t>
  </si>
  <si>
    <t>DRE/ASMAX</t>
  </si>
  <si>
    <t>NAJTAŃSZY WARIANT - DRE BINITO 80</t>
  </si>
  <si>
    <t>DROŻSZY WARIANT - INTERDOOR- 11983 zł</t>
  </si>
  <si>
    <t xml:space="preserve">ZABUDOWA MEBLOWA </t>
  </si>
  <si>
    <t>STOLARZ</t>
  </si>
  <si>
    <t>AGD</t>
  </si>
  <si>
    <t>LAMPY</t>
  </si>
  <si>
    <t>OSPRZĘT ELEKTRYCZNY</t>
  </si>
  <si>
    <t>PRACE SZKLARSKIE</t>
  </si>
  <si>
    <t>LUSTRO W ŁAZIENCE + KABINA W WC</t>
  </si>
  <si>
    <t>ROLETY RZYMSKIE/PLISY</t>
  </si>
  <si>
    <t>PROJEKT I NADZÓR</t>
  </si>
  <si>
    <t>KONTENERY</t>
  </si>
  <si>
    <t>WYCENA MEBLI RUCHOMYCH + DODATKÓW</t>
  </si>
  <si>
    <t>POKÓJ DZIENNY</t>
  </si>
  <si>
    <t>KRZESŁA DO STOŁU</t>
  </si>
  <si>
    <t>DO WYBRANIA!</t>
  </si>
  <si>
    <t>szt.</t>
  </si>
  <si>
    <t>STOLIK KAWOWY</t>
  </si>
  <si>
    <t>STÓŁ DO JADALNI</t>
  </si>
  <si>
    <t>KASETA Z EKRANEM W ROLCE</t>
  </si>
  <si>
    <t>DO POTWIERDZENIA!</t>
  </si>
  <si>
    <r>
      <rPr>
        <u val="single"/>
        <sz val="10"/>
        <color indexed="11"/>
        <rFont val="Arial"/>
      </rPr>
      <t>https://www.euro.com.pl/akcesoria-do-projektorow-multimedialnych/art-em-84-186x105-16-9-84-.bhtml?fbclid=IwAR3Wpds1o-q-tyxNJXewFFTaAJHnnyVjhmEPFfDPDe4O7MaumGO6sl8WCWk</t>
    </r>
  </si>
  <si>
    <t>UCHWYT SUFITOWY NA PROJEKTOR</t>
  </si>
  <si>
    <t>KRÓTKA SOFA</t>
  </si>
  <si>
    <t>https://www.ikea.com/pl/pl/catalog/products/00325443/</t>
  </si>
  <si>
    <t>PODUSZKI SIEDZISKA OKIENNEGO</t>
  </si>
  <si>
    <t>SYPIALNIA</t>
  </si>
  <si>
    <t>ŁÓŻKO + TAPICEROWANIE ŚCIANY</t>
  </si>
  <si>
    <t>NAJDROŻSZY WARIANT - GRUBE TAPICEROWANIE. TAŃSZA WERSJA - 7274 zł</t>
  </si>
  <si>
    <t>LUSTRO TOALETKI</t>
  </si>
  <si>
    <t>LUSTRO PRZY WEJŚCIU</t>
  </si>
  <si>
    <t>BIURO</t>
  </si>
  <si>
    <t>DRABINKA</t>
  </si>
  <si>
    <t>https://ferros.pl/pl/p/Drabinka-gimnastyczna-biala-2%2C4-m-2%2C5-m-/1392</t>
  </si>
  <si>
    <t>WC</t>
  </si>
  <si>
    <t>LUSTRO NAD UMYWALKĄ</t>
  </si>
  <si>
    <t>SUMA</t>
  </si>
  <si>
    <t>CENA ZA M2</t>
  </si>
  <si>
    <t>płytki</t>
  </si>
  <si>
    <t>MODEL</t>
  </si>
  <si>
    <t>SKLEP</t>
  </si>
  <si>
    <t>ZDJĘCIA</t>
  </si>
  <si>
    <t>OBLICZENIA</t>
  </si>
  <si>
    <t>Equipe Octagon Negro Mate 20x20 cm</t>
  </si>
  <si>
    <t>M2</t>
  </si>
  <si>
    <t>CARREA</t>
  </si>
  <si>
    <t>325 sztuk bez zapasu. Cena nie uwzględnia kosztu transportu.</t>
  </si>
  <si>
    <t>Equipe Octagon Taco Negro 4,6x4,6 cm</t>
  </si>
  <si>
    <t>25 sztuk na m2 płytek 20x20 cm. Cena nie uwzględnia kosztu transportu.</t>
  </si>
  <si>
    <t>Equipe Octagon Blanco Mate 20x20 cm</t>
  </si>
  <si>
    <t>211 sztuk bez zapasu, 225 sztuki z zaokrągleniem do pełnej paczki (zapas 14 płytek). Cena nie uwzględnia kosztu transportu.</t>
  </si>
  <si>
    <t>GRES TUBĄDZIN EPOXY GREY MAT 59,8X59,8 cm</t>
  </si>
  <si>
    <t>DEKORDIA</t>
  </si>
  <si>
    <t>40 sztuk bez zapasu, 42 sztuki z zaokrągleniem do pełnej paczki (zapas 2 płytek). Cena nie uwzględnia kosztu transportu.</t>
  </si>
  <si>
    <t xml:space="preserve">Tubądzin Pietrasanta Mat 79,8x79,8 cm
</t>
  </si>
  <si>
    <t>37 sztuk bez zapasu, 42 sztuki z zaokrągleniem do pełnej paczki (zapas 5 płytek). Cenia nie uwzględnia kosztu transportu.</t>
  </si>
  <si>
    <t xml:space="preserve">Lamborghini Interlagos 20x180
</t>
  </si>
  <si>
    <t>15 sztuk bez zapasu, 16 sztuk z zaokrągleniem do pełnej paczki (zapas 1 płytki). Cena nie uwzględnia kosztu transportu.</t>
  </si>
  <si>
    <t xml:space="preserve">Glazura Liso Blanco Mate 10x30 gat.1
</t>
  </si>
  <si>
    <t>liczba płytek w paczce i cena do sprawdzenia ze sklepem!</t>
  </si>
  <si>
    <t>FUGI</t>
  </si>
  <si>
    <t>DO WYBRANIA W LEROY MERLIN PO DOSTAWIE PŁYTEK!</t>
  </si>
  <si>
    <t>SUMA:</t>
  </si>
  <si>
    <t>armaturaiceramika</t>
  </si>
  <si>
    <t>PRODUKT</t>
  </si>
  <si>
    <t>ZDJĘCIE</t>
  </si>
  <si>
    <t>ŁAZIENKI</t>
  </si>
  <si>
    <t>BATERIA UMYWALKOWA - ŁAZIENKA</t>
  </si>
  <si>
    <r>
      <rPr>
        <u val="single"/>
        <sz val="10"/>
        <color indexed="11"/>
        <rFont val="Arial"/>
      </rPr>
      <t>https://www.sklepbaterie.pl/baterie/baterie-lazienkowe/baterie/umywalkowe/382450576-bozz_p_14721?fbclid=IwAR0Uxf_iWWrRcAosH7HMXKL-1RWfVjkXmE8uJkwHTvsjI8QXZpnuwzGr4AQ</t>
    </r>
  </si>
  <si>
    <t>ELEMENT PODTYNKOWY BATERII</t>
  </si>
  <si>
    <t>https://www.sklepbaterie.pl/baterie/baterie-lazienkowe/elementy-podtynkowe/38243_p_14637</t>
  </si>
  <si>
    <t>BATERIA UMYWALKOWA - WC</t>
  </si>
  <si>
    <r>
      <rPr>
        <u val="single"/>
        <sz val="10"/>
        <color indexed="11"/>
        <rFont val="Arial"/>
      </rPr>
      <t>https://www.sklepbaterie.pl/kludi-382900576-p82746.html?fbclid=IwAR1AI-hwvtVPrjQEA3fLhGrGcwzz0Wepth8-_9Xm-tBEuPOdeGBxwxhqeFw</t>
    </r>
  </si>
  <si>
    <t>UMYWALKA - ŁAZIENKA</t>
  </si>
  <si>
    <r>
      <rPr>
        <u val="single"/>
        <sz val="10"/>
        <color indexed="11"/>
        <rFont val="Arial"/>
      </rPr>
      <t>https://www.sklepbaterie.pl/ceramika-sanitarna/umywalki-i-postumenty/blatowe-i-podblatowe/l21850900_p_15674</t>
    </r>
  </si>
  <si>
    <t>UMYWALKA - WC</t>
  </si>
  <si>
    <r>
      <rPr>
        <u val="single"/>
        <sz val="10"/>
        <color indexed="11"/>
        <rFont val="Arial"/>
      </rPr>
      <t>https://www.lazienkaplus.pl/pl/ideal-standard-strada-umywalka-50-cm-k081701,487015,81,i/?utm_source=gmc&amp;gclid=CjwKCAiA0uLgBRABEiwAecFnk9fQKExdNzDntBAqTPKMaE4uFOnIkrt1sdYdsweYR6BPu60UeKmjURoCf_AQAvD_BwE&amp;gclsrc=aw.ds</t>
    </r>
  </si>
  <si>
    <t>BATERIA WANNOWA</t>
  </si>
  <si>
    <r>
      <rPr>
        <u val="single"/>
        <sz val="10"/>
        <color indexed="11"/>
        <rFont val="Arial"/>
      </rPr>
      <t>https://www.sklepbaterie.pl/baterie/baterie-lazienkowe/baterie/wannowe/386910576-bozz_p_3572</t>
    </r>
  </si>
  <si>
    <t>ZESTAW PRYSZNICOWY DO BATERII WANNOWEJ</t>
  </si>
  <si>
    <r>
      <rPr>
        <u val="single"/>
        <sz val="10"/>
        <color indexed="11"/>
        <rFont val="Arial"/>
      </rPr>
      <t>https://www.sklepbaterie.pl/prysznice/raczki-prysznicowe-bidetowe/raczki-prysznicowe/6075005-00_p_27671</t>
    </r>
  </si>
  <si>
    <t>ZESTAW PRYSZNICOWY Z DESZCZOWNICĄ BEZ TERMOSTATU</t>
  </si>
  <si>
    <r>
      <rPr>
        <u val="single"/>
        <sz val="10"/>
        <color indexed="11"/>
        <rFont val="Arial"/>
      </rPr>
      <t>https://www.sklepbaterie.pl/prysznice/komplety-natynkowe/27222000_p_15012</t>
    </r>
  </si>
  <si>
    <t>MISKA USTĘPOWA + DESKA WOLNOOPADAJĄCA</t>
  </si>
  <si>
    <r>
      <rPr>
        <u val="single"/>
        <sz val="10"/>
        <color indexed="11"/>
        <rFont val="Arial"/>
      </rPr>
      <t>https://www.sklepbaterie.pl/massi-msm-3673rimslim-p117229.html</t>
    </r>
  </si>
  <si>
    <t>STELAŻ DO WC WISZĄCEGO ZE WSPORNIKAMI</t>
  </si>
  <si>
    <r>
      <rPr>
        <u val="single"/>
        <sz val="10"/>
        <color indexed="11"/>
        <rFont val="Arial"/>
      </rPr>
      <t>https://www.sklepbaterie.pl/stelaze-podtynkowe/wc/111-060-00-1_p_36226</t>
    </r>
  </si>
  <si>
    <t>PRZYCISK WC</t>
  </si>
  <si>
    <r>
      <rPr>
        <u val="single"/>
        <sz val="10"/>
        <color indexed="11"/>
        <rFont val="Arial"/>
      </rPr>
      <t>https://www.sklepbaterie.pl/przyciski/stelaze-podtynkowe/chromowane-blyszczace/115-080-kh-1_p_36227</t>
    </r>
  </si>
  <si>
    <t>DEKORACYJNY SYFON UMYWALKOWY</t>
  </si>
  <si>
    <t>https://taniezlewozmywaki.pl/pl/p/Syfon-Umywalkowy-Mosiezny-Chromowany/81?gclid=Cj0KCQiAr93gBRDSARIsADvHiOqS5gcLvUgK1ONWk7A7XnXZqpu9-36hF7wR-A2P9Hfq0XVAorgSQlcaAk0VEALw_wcB</t>
  </si>
  <si>
    <t>NISKI COFNIĘTY SYFON UMYWALKOWY</t>
  </si>
  <si>
    <r>
      <rPr>
        <u val="single"/>
        <sz val="10"/>
        <color indexed="11"/>
        <rFont val="Arial"/>
      </rPr>
      <t>https://in360.pl/sas-polsyfon-umywalkowy-cofniety-pod-szafki-nicoll.html?gclid=Cj0KCQjww8jcBRDZARIsAJGCSGt8l_CtaA6XRZpKumK3YulaaDfQT5RsNuFu4C8kJmQMIju8-Fk0UHIaAgmZEALw_wcB&amp;gclsrc=aw.ds</t>
    </r>
  </si>
  <si>
    <t>ODPŁYW LINIOWY DO PRYSZNICA Z UZUPEŁNIENIEM Z PŁYTKI</t>
  </si>
  <si>
    <t>https://www.poseidon-laziska.pl/aco-odwodnienie-prysznicowe-h-65mm-tile-l-685-p9445</t>
  </si>
  <si>
    <t>ZAWORY DO UMYWALKI</t>
  </si>
  <si>
    <r>
      <rPr>
        <u val="single"/>
        <sz val="10"/>
        <color indexed="11"/>
        <rFont val="Arial"/>
      </rPr>
      <t>https://www.sklepbaterie.pl/baterie/zawory/katowe/052120699_p_24115</t>
    </r>
  </si>
  <si>
    <t>KUCHNIA</t>
  </si>
  <si>
    <t>BATERIA KUCHENNA Z WYCIĄGANĄ WYLEWKĄ</t>
  </si>
  <si>
    <r>
      <rPr>
        <u val="single"/>
        <sz val="10"/>
        <color indexed="11"/>
        <rFont val="Arial"/>
      </rPr>
      <t>https://www.sklepbaterie.pl/baterie/baterie-kuchenne/baterie-sztorcowe/32663001_p_16930</t>
    </r>
  </si>
  <si>
    <t>ZLEW</t>
  </si>
  <si>
    <r>
      <rPr>
        <u val="single"/>
        <sz val="10"/>
        <color indexed="11"/>
        <rFont val="Arial"/>
      </rPr>
      <t>https://www.sklepbaterie.pl/blanco-513230-p49064.html</t>
    </r>
  </si>
  <si>
    <t>ZAWORY DO ZLEWU</t>
  </si>
  <si>
    <t>ZAWÓR DO PRALKI</t>
  </si>
  <si>
    <r>
      <rPr>
        <u val="single"/>
        <sz val="10"/>
        <color indexed="11"/>
        <rFont val="Arial"/>
      </rPr>
      <t>https://www.sklepbaterie.pl/baterie/zawory/katowe/033000699_p_24187</t>
    </r>
  </si>
  <si>
    <t>SYFON DO PRALKI</t>
  </si>
  <si>
    <r>
      <rPr>
        <u val="single"/>
        <sz val="10"/>
        <color indexed="11"/>
        <rFont val="Arial"/>
      </rPr>
      <t>https://www.castorama.pl/produkty/instalacja/instalacje-wodne/syfony-i-odplywy-wewnetrzne/syfony/przylacze-mcalpine-do-pralki-lub-zmywarki.html?&amp;gclid=Cj0KCQjw5s3cBRCAARIsAB8ZjU2RHdnxsVNAZRagePNeYU0iRbZ4EO-kRV6m1H6ac4wmZ_LN4Xz1rTsaAo1TEALw_wcB</t>
    </r>
  </si>
  <si>
    <t>ZAWÓR DO ZMYWARKI</t>
  </si>
  <si>
    <t>Lp</t>
  </si>
  <si>
    <t>PIEKARNIK</t>
  </si>
  <si>
    <r>
      <rPr>
        <u val="single"/>
        <sz val="10"/>
        <color indexed="11"/>
        <rFont val="Arial"/>
      </rPr>
      <t>https://www.euro.com.pl/piekarniki-do-zabudowy/samsung-nv75k5541rb.bhtml?fbclid=IwAR3lXdaU6bKvvW8J6nqUpmXPJWttyLoyFDBXPza491stsSPTDYBDX9FGB5c</t>
    </r>
  </si>
  <si>
    <t>MIKROFALA</t>
  </si>
  <si>
    <t>https://www.euro.com.pl/kuchenki-mikrofalowe-do-zabudowy/samsung-fg87sub.bhtml?fbclid=IwAR0x4Hd6H4XZi03cCBIvkmWtskmtJzD3VvzEwuVTRv3RRB_VJzK33MOZIOs</t>
  </si>
  <si>
    <t>ZMYWARKA 60 CM</t>
  </si>
  <si>
    <r>
      <rPr>
        <u val="single"/>
        <sz val="10"/>
        <color indexed="11"/>
        <rFont val="Arial"/>
      </rPr>
      <t>https://www.euro.com.pl/zmywarki-do-zabudowy/bosch-smv46kx01e.bhtml</t>
    </r>
  </si>
  <si>
    <t>OKAP</t>
  </si>
  <si>
    <t>DO WYBRANIA! CENA SZACUNKOWA</t>
  </si>
  <si>
    <t>LODÓWKA</t>
  </si>
  <si>
    <t>https://www.euro.com.pl/lodowki-do-zabudowy/samsung-brb260030ww.bhtml?fbclid=IwAR2J-42NEBvvXwkx7DJv-skvKTc5T5UkjWgswPpXqfBClMLp81jXcTGwTGA#afterSearch-samsung%20brb260030ww%7C%7C%7C%7Cproduct</t>
  </si>
  <si>
    <t>PŁYTA</t>
  </si>
  <si>
    <t>https://www.euro.com.pl/plyty-do-zabudowy/bosch-pie631fb1e.bhtml?fbclid=IwAR2MxgbrTLqbclBQPNnQrXmeEWXXBJsO0-xv6FVId20IH1iMJzzNUoioNUU</t>
  </si>
  <si>
    <t>PRALKA</t>
  </si>
  <si>
    <r>
      <rPr>
        <u val="single"/>
        <sz val="10"/>
        <color indexed="11"/>
        <rFont val="Arial"/>
      </rPr>
      <t>https://www.euro.com.pl/pralki/samsung-wf60f4efw2w.bhtml?fbclid=IwAR2xMLPNm6jtbDUlz4JwQB2yD9Wk7GdxxjTQKgG9oikeMWoLgZLDaTHH5nk</t>
    </r>
  </si>
  <si>
    <t>gniazda i włączniki</t>
  </si>
  <si>
    <t>POMIESZCZENIE</t>
  </si>
  <si>
    <t>RODZAJ WŁĄCZNIKA</t>
  </si>
  <si>
    <t>RODZAJ RAMKI</t>
  </si>
  <si>
    <t>POJEDYNCZY</t>
  </si>
  <si>
    <t>PODWÓJNY</t>
  </si>
  <si>
    <t>SCHODOWY</t>
  </si>
  <si>
    <t>PODWÓJNY SCHODOWY</t>
  </si>
  <si>
    <t>KRZYŻOWY</t>
  </si>
  <si>
    <t>GNIAZDO ZWYKŁE</t>
  </si>
  <si>
    <t>GNIAZDO HERMETYCZNE</t>
  </si>
  <si>
    <t>GNIAZDO RTV</t>
  </si>
  <si>
    <t>GNIAZDO INT</t>
  </si>
  <si>
    <t>POJEDYNCZA</t>
  </si>
  <si>
    <t>PODWÓJNA</t>
  </si>
  <si>
    <t>POTRÓJNA</t>
  </si>
  <si>
    <t>CZTEROKROTNA</t>
  </si>
  <si>
    <t>PIĘCIOKROTNA</t>
  </si>
  <si>
    <t>HOL</t>
  </si>
  <si>
    <t>ŁAZIENKA</t>
  </si>
  <si>
    <t>RAMKI NIEWIDOCZNE</t>
  </si>
  <si>
    <t>SUMY CZĄSTKOWE</t>
  </si>
  <si>
    <t>SUMA CAŁKOWITA GNIAZD/WŁĄCZNIKÓW</t>
  </si>
  <si>
    <t>SUMA CAŁKOWITA PÓL W RAMKACH</t>
  </si>
  <si>
    <t>meble</t>
  </si>
  <si>
    <t>ZALICZKA</t>
  </si>
  <si>
    <t>SALON</t>
  </si>
  <si>
    <t>GABINET</t>
  </si>
  <si>
    <t>lampy</t>
  </si>
  <si>
    <t>OCZKA NATYNKOWE</t>
  </si>
  <si>
    <t>https://epstryk.pl/philips-myliving-pillar-bialy?ceneo-plus</t>
  </si>
  <si>
    <t>OCZKA PODTYNKOWE + TAŚMY LED I ZASILACZE W CAŁYM MIESZKANIU</t>
  </si>
  <si>
    <t>KINKIET MIĘDZY OKNAMI W ŁAZIENCE</t>
  </si>
  <si>
    <t>https://mlamp.pl/lampy-wewnetrzne/34902-kinkiet-lampa-scienna-break-20512106-kaspa-metalowa-oprawa-industrialna-na-wysiegniku-czarna.html?fbclid=IwAR3cDJE8oHyuBKHRjqW1vEJHVq3AoKmtHsLcNfpXwQaHbE6skAUQOru37_c</t>
  </si>
  <si>
    <t>LAMPA PRZY LUSTRZE W WC</t>
  </si>
  <si>
    <t>https://mlamp.pl/lampy-wiszace-zyrandole/34923-lampa-wiszaca-clea-10563109-kaspa-szklana-oprawa-zwis-przezroczysty.html?gclid=CjwKCAiAgrfhBRA3EiwAnfF4tmcH7hs21r124XJQAEUqulVF8NV0gGvYmIdUMRxG3pJZ4kpZHzbVrRoCTHUQAvD_BwE</t>
  </si>
  <si>
    <t>LAMPA NAD STOŁEM</t>
  </si>
  <si>
    <t>https://elampki.pl/product-pol-4844-IMBRIA-BLACK-VI-listwa-9675-Nowodvorski-Lighting.html</t>
  </si>
  <si>
    <t>LAMPA PODŁOGOWA</t>
  </si>
  <si>
    <t>OŚWIETLENIE SUFITU</t>
  </si>
  <si>
    <t>https://epstryk.pl/Pillar-czarny-563303016?ceneo-plus</t>
  </si>
  <si>
    <t>KINKIET PRZY OKNIE</t>
  </si>
  <si>
    <r>
      <rPr>
        <u val="single"/>
        <sz val="10"/>
        <color indexed="11"/>
        <rFont val="Arial"/>
      </rPr>
      <t>https://mlamp.pl/lampy-scienne-kinkiety/39192-kinkiet-lampa-scienna-arvada-cs-w061-3-wh-zumaline-regulowana-oprawa-na-wysiegniku-reflektorek-bialy.html?fbclid=IwAR1S0plJVnfbJkkCg39fuMtmDVJbG7pK4YHLXwMuv9mOlTqLHDl--d66jNY#/kolor-czarny</t>
    </r>
  </si>
  <si>
    <t>KINKIETY ŁÓŻKOWE</t>
  </si>
  <si>
    <t>https://mlamp.pl/lampy-scienne-kinkiety/7210-kinkiet-lampa-scienna-fredrikshamn-105026-markslojd-industrialna-oprawa-metalowa-klosz-bialy.html?fbclid=IwAR0fbkzhI77R1HSDOyA1ZoFeCdp4EbNjgRgGXtc4Vqj7HqZLbhE4RYmcBr0</t>
  </si>
  <si>
    <t>REFLEKTORKI DO SZYNOPRZEWODÓW</t>
  </si>
  <si>
    <r>
      <rPr>
        <u val="single"/>
        <sz val="10"/>
        <color indexed="11"/>
        <rFont val="Arial"/>
      </rPr>
      <t>https://elampki.pl/product-pol-5302-Profile-Eye-Spot-9322-Nowodvorski-Lighting.html</t>
    </r>
  </si>
  <si>
    <t>SZYNYOPRZEWODY</t>
  </si>
  <si>
    <t>https://elampki.pl/product-pol-5698-Profile-Track-Black-2-m-9452.html</t>
  </si>
  <si>
    <t>PROFIL POWER END</t>
  </si>
  <si>
    <t>https://elampki.pl/product-pol-5702-PROFILE-POWER-END-CAP-BLACK-9463.html</t>
  </si>
  <si>
    <t>PROFIL STRAIGHT CONNECTOR</t>
  </si>
  <si>
    <t>https://elampki.pl/product-pol-5710-PROFILE-STRAIGHT-CONNECTOR-BLACK-9453.html</t>
  </si>
  <si>
    <t>LAMPA PRZY SOFIE</t>
  </si>
  <si>
    <t>https://mlamp.pl/lampy-scienne-kinkiety/42593-kinkiet-lampa-scienna-cgvicarm1k-mdeco-industrialna-oprawa-reflektorek-na-wysiegniku-loft-czarny.html?gclid=CjwKCAiAgrfhBRA3EiwAnfF4tnm8a375o7q4q9mFGUGmKEoYq1lrV0REdoiKYjBjKd1xp8G1htIK8hoCtn0QAvD_BwE&amp;fbclid=IwAR0mtOkWtlNWIGnPvPyuE852SuamGkDYJe5sIDR4-39-u6yVqOvYyDl3DXY</t>
  </si>
  <si>
    <t>LAMPA PRZY BIURKU</t>
  </si>
  <si>
    <t>https://www.ikea.com/pl/pl/catalog/products/70331394/?fbclid=IwAR0vpNWdbddwPTDmpdFCIFyqF7fUQlA4wqgF6nMrOH4i3gQdEJELGlo6XGs</t>
  </si>
  <si>
    <t>https://elampki.pl/product-pol-5302-Profile-Eye-Spot-9322-Nowodvorski-Lighting.html</t>
  </si>
  <si>
    <t>LAMPA SUFITOWA</t>
  </si>
  <si>
    <t>cena szacunkowa na podstawie obecnego kursu dolara!</t>
  </si>
  <si>
    <t>https://pl.aliexpress.com/item/Szklane-kulki-wisiorek-wiat-a-lampy-LED-LOFT-industrialna-lampa-wisz-ca-wiat-a-LED-globalny/32879460389.html?spm=2114.search0204.3.15.20fc2cb78uGIFa&amp;ws_ab_test=searchweb0_0%2Csearchweb201602_3_10065_10068_319_317_10696_5729415_10084_453_454_10083_10618_10304_10307_10820_10301_10821_537_536_5730515_10843_10059_10884_10887_100031_321_322_10103-5729415%2Csearchweb201603_51%2CppcSwitch_0_ppcChannel&amp;algo_pvid=da297fe2-465c-4292-bdff-e531d435dc51&amp;algo_expid=da297fe2-465c-4292-bdff-e531d435dc51-2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</si>
</sst>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27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Helvetica Neue"/>
    </font>
    <font>
      <u val="single"/>
      <sz val="12"/>
      <color indexed="11"/>
      <name val="Arial"/>
    </font>
    <font>
      <sz val="13"/>
      <color indexed="8"/>
      <name val="Arial"/>
    </font>
    <font>
      <b val="1"/>
      <sz val="16"/>
      <color indexed="8"/>
      <name val="Arial Narrow"/>
    </font>
    <font>
      <sz val="16"/>
      <color indexed="8"/>
      <name val="Arial Narrow"/>
    </font>
    <font>
      <sz val="16"/>
      <color indexed="22"/>
      <name val="Arial Narrow"/>
    </font>
    <font>
      <u val="single"/>
      <sz val="16"/>
      <color indexed="11"/>
      <name val="Arial"/>
    </font>
    <font>
      <u val="single"/>
      <sz val="16"/>
      <color indexed="11"/>
      <name val="Calibri"/>
    </font>
    <font>
      <sz val="16"/>
      <color indexed="8"/>
      <name val="Czcionka tekstu podstawowego"/>
    </font>
    <font>
      <sz val="16"/>
      <color indexed="24"/>
      <name val="Arial Narrow"/>
    </font>
    <font>
      <u val="single"/>
      <sz val="10"/>
      <color indexed="11"/>
      <name val="Arial"/>
    </font>
    <font>
      <b val="1"/>
      <sz val="16"/>
      <color indexed="8"/>
      <name val="Calibri"/>
    </font>
    <font>
      <u val="single"/>
      <sz val="16"/>
      <color indexed="24"/>
      <name val="Calibri"/>
    </font>
    <font>
      <sz val="16"/>
      <color indexed="24"/>
      <name val="Arial"/>
    </font>
    <font>
      <sz val="16"/>
      <color indexed="8"/>
      <name val="Arial"/>
    </font>
    <font>
      <b val="1"/>
      <sz val="16"/>
      <color indexed="8"/>
      <name val="Arial"/>
    </font>
    <font>
      <b val="1"/>
      <sz val="14"/>
      <color indexed="8"/>
      <name val="Arial Narrow"/>
    </font>
    <font>
      <b val="1"/>
      <sz val="20"/>
      <color indexed="8"/>
      <name val="Arial Narrow"/>
    </font>
    <font>
      <sz val="11"/>
      <color indexed="8"/>
      <name val="Arial Narrow"/>
    </font>
    <font>
      <b val="1"/>
      <sz val="11"/>
      <color indexed="8"/>
      <name val="Arial Narrow"/>
    </font>
    <font>
      <sz val="16"/>
      <color indexed="8"/>
      <name val="Calibri"/>
    </font>
    <font>
      <b val="1"/>
      <sz val="16"/>
      <color indexed="8"/>
      <name val="Czcionka tekstu podstawowego"/>
    </font>
    <font>
      <sz val="16"/>
      <color indexed="31"/>
      <name val="Arial Narrow"/>
    </font>
    <font>
      <sz val="16"/>
      <color indexed="8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6"/>
      </top>
      <bottom/>
      <diagonal/>
    </border>
    <border>
      <left/>
      <right/>
      <top style="thin">
        <color indexed="16"/>
      </top>
      <bottom/>
      <diagonal/>
    </border>
    <border>
      <left/>
      <right style="thin">
        <color indexed="16"/>
      </right>
      <top style="thin">
        <color indexed="16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/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16"/>
      </left>
      <right/>
      <top style="thin">
        <color indexed="8"/>
      </top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6"/>
      </left>
      <right/>
      <top style="medium">
        <color indexed="8"/>
      </top>
      <bottom/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6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 wrapText="1"/>
    </xf>
    <xf numFmtId="49" fontId="6" fillId="5" borderId="1" applyNumberFormat="1" applyFont="1" applyFill="1" applyBorder="1" applyAlignment="1" applyProtection="0">
      <alignment horizontal="center" vertical="center" wrapText="1"/>
    </xf>
    <xf numFmtId="49" fontId="6" fillId="6" borderId="1" applyNumberFormat="1" applyFont="1" applyFill="1" applyBorder="1" applyAlignment="1" applyProtection="0">
      <alignment horizontal="center" vertical="center"/>
    </xf>
    <xf numFmtId="0" fontId="0" fillId="7" borderId="2" applyNumberFormat="0" applyFont="1" applyFill="1" applyBorder="1" applyAlignment="1" applyProtection="0">
      <alignment vertical="bottom"/>
    </xf>
    <xf numFmtId="0" fontId="0" fillId="7" borderId="3" applyNumberFormat="0" applyFont="1" applyFill="1" applyBorder="1" applyAlignment="1" applyProtection="0">
      <alignment vertical="bottom"/>
    </xf>
    <xf numFmtId="0" fontId="0" fillId="7" borderId="4" applyNumberFormat="0" applyFont="1" applyFill="1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horizontal="center" vertical="center" wrapText="1"/>
    </xf>
    <xf numFmtId="49" fontId="6" fillId="4" borderId="6" applyNumberFormat="1" applyFont="1" applyFill="1" applyBorder="1" applyAlignment="1" applyProtection="0">
      <alignment horizontal="center" vertical="center" wrapText="1"/>
    </xf>
    <xf numFmtId="49" fontId="6" fillId="4" borderId="7" applyNumberFormat="1" applyFont="1" applyFill="1" applyBorder="1" applyAlignment="1" applyProtection="0">
      <alignment horizontal="center" vertical="center" wrapText="1"/>
    </xf>
    <xf numFmtId="0" fontId="0" fillId="7" borderId="8" applyNumberFormat="0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0" fontId="0" fillId="7" borderId="10" applyNumberFormat="0" applyFont="1" applyFill="1" applyBorder="1" applyAlignment="1" applyProtection="0">
      <alignment vertical="bottom"/>
    </xf>
    <xf numFmtId="0" fontId="6" fillId="4" borderId="1" applyNumberFormat="1" applyFont="1" applyFill="1" applyBorder="1" applyAlignment="1" applyProtection="0">
      <alignment horizontal="center" vertical="center" wrapText="1"/>
    </xf>
    <xf numFmtId="49" fontId="7" fillId="8" borderId="1" applyNumberFormat="1" applyFont="1" applyFill="1" applyBorder="1" applyAlignment="1" applyProtection="0">
      <alignment horizontal="center" vertical="center" wrapText="1"/>
    </xf>
    <xf numFmtId="49" fontId="7" fillId="7" borderId="1" applyNumberFormat="1" applyFont="1" applyFill="1" applyBorder="1" applyAlignment="1" applyProtection="0">
      <alignment horizontal="center" vertical="center" wrapText="1"/>
    </xf>
    <xf numFmtId="0" fontId="7" fillId="7" borderId="1" applyNumberFormat="0" applyFont="1" applyFill="1" applyBorder="1" applyAlignment="1" applyProtection="0">
      <alignment horizontal="center" vertical="center" wrapText="1"/>
    </xf>
    <xf numFmtId="0" fontId="7" fillId="7" borderId="1" applyNumberFormat="1" applyFont="1" applyFill="1" applyBorder="1" applyAlignment="1" applyProtection="0">
      <alignment horizontal="center" vertical="center" wrapText="1"/>
    </xf>
    <xf numFmtId="2" fontId="7" fillId="7" borderId="1" applyNumberFormat="1" applyFont="1" applyFill="1" applyBorder="1" applyAlignment="1" applyProtection="0">
      <alignment horizontal="center" vertical="center" wrapText="1"/>
    </xf>
    <xf numFmtId="2" fontId="7" fillId="9" borderId="1" applyNumberFormat="1" applyFont="1" applyFill="1" applyBorder="1" applyAlignment="1" applyProtection="0">
      <alignment horizontal="center" vertical="center" wrapText="1"/>
    </xf>
    <xf numFmtId="2" fontId="7" fillId="10" borderId="1" applyNumberFormat="1" applyFont="1" applyFill="1" applyBorder="1" applyAlignment="1" applyProtection="0">
      <alignment horizontal="center" vertical="center" wrapText="1"/>
    </xf>
    <xf numFmtId="2" fontId="7" fillId="11" borderId="1" applyNumberFormat="1" applyFont="1" applyFill="1" applyBorder="1" applyAlignment="1" applyProtection="0">
      <alignment horizontal="center" vertical="center" wrapText="1"/>
    </xf>
    <xf numFmtId="2" fontId="7" fillId="12" borderId="1" applyNumberFormat="1" applyFont="1" applyFill="1" applyBorder="1" applyAlignment="1" applyProtection="0">
      <alignment horizontal="center" vertical="center" wrapText="1"/>
    </xf>
    <xf numFmtId="0" fontId="8" fillId="7" borderId="1" applyNumberFormat="0" applyFont="1" applyFill="1" applyBorder="1" applyAlignment="1" applyProtection="0">
      <alignment horizontal="center" vertical="center" wrapText="1"/>
    </xf>
    <xf numFmtId="0" fontId="0" fillId="7" borderId="11" applyNumberFormat="0" applyFont="1" applyFill="1" applyBorder="1" applyAlignment="1" applyProtection="0">
      <alignment vertical="bottom"/>
    </xf>
    <xf numFmtId="49" fontId="7" fillId="8" borderId="1" applyNumberFormat="1" applyFont="1" applyFill="1" applyBorder="1" applyAlignment="1" applyProtection="0">
      <alignment horizontal="center" vertical="center"/>
    </xf>
    <xf numFmtId="0" fontId="9" fillId="7" borderId="1" applyNumberFormat="0" applyFont="1" applyFill="1" applyBorder="1" applyAlignment="1" applyProtection="0">
      <alignment horizontal="center" vertical="center" wrapText="1"/>
    </xf>
    <xf numFmtId="0" fontId="10" fillId="7" borderId="1" applyNumberFormat="0" applyFont="1" applyFill="1" applyBorder="1" applyAlignment="1" applyProtection="0">
      <alignment horizontal="center" vertical="center" wrapText="1"/>
    </xf>
    <xf numFmtId="49" fontId="11" fillId="7" borderId="1" applyNumberFormat="1" applyFont="1" applyFill="1" applyBorder="1" applyAlignment="1" applyProtection="0">
      <alignment horizontal="center" vertical="center" wrapText="1"/>
    </xf>
    <xf numFmtId="0" fontId="11" fillId="7" borderId="1" applyNumberFormat="0" applyFont="1" applyFill="1" applyBorder="1" applyAlignment="1" applyProtection="0">
      <alignment horizontal="center" vertical="center" wrapText="1"/>
    </xf>
    <xf numFmtId="49" fontId="6" fillId="13" borderId="5" applyNumberFormat="1" applyFont="1" applyFill="1" applyBorder="1" applyAlignment="1" applyProtection="0">
      <alignment horizontal="center" vertical="center" wrapText="1"/>
    </xf>
    <xf numFmtId="49" fontId="6" fillId="13" borderId="6" applyNumberFormat="1" applyFont="1" applyFill="1" applyBorder="1" applyAlignment="1" applyProtection="0">
      <alignment horizontal="center" vertical="center" wrapText="1"/>
    </xf>
    <xf numFmtId="49" fontId="6" fillId="13" borderId="12" applyNumberFormat="1" applyFont="1" applyFill="1" applyBorder="1" applyAlignment="1" applyProtection="0">
      <alignment horizontal="center" vertical="center" wrapText="1"/>
    </xf>
    <xf numFmtId="49" fontId="12" fillId="7" borderId="1" applyNumberFormat="1" applyFont="1" applyFill="1" applyBorder="1" applyAlignment="1" applyProtection="0">
      <alignment horizontal="center" vertical="center" wrapText="1"/>
    </xf>
    <xf numFmtId="49" fontId="9" fillId="7" borderId="1" applyNumberFormat="1" applyFont="1" applyFill="1" applyBorder="1" applyAlignment="1" applyProtection="0">
      <alignment horizontal="center" vertical="center" wrapText="1"/>
    </xf>
    <xf numFmtId="49" fontId="13" fillId="7" borderId="1" applyNumberFormat="1" applyFont="1" applyFill="1" applyBorder="1" applyAlignment="1" applyProtection="0">
      <alignment horizontal="center" vertical="center" wrapText="1"/>
    </xf>
    <xf numFmtId="0" fontId="12" fillId="7" borderId="1" applyNumberFormat="0" applyFont="1" applyFill="1" applyBorder="1" applyAlignment="1" applyProtection="0">
      <alignment horizontal="center" vertical="center" wrapText="1"/>
    </xf>
    <xf numFmtId="0" fontId="13" fillId="7" borderId="1" applyNumberFormat="0" applyFont="1" applyFill="1" applyBorder="1" applyAlignment="1" applyProtection="0">
      <alignment horizontal="center" vertical="center" wrapText="1"/>
    </xf>
    <xf numFmtId="0" fontId="6" fillId="4" borderId="13" applyNumberFormat="1" applyFont="1" applyFill="1" applyBorder="1" applyAlignment="1" applyProtection="0">
      <alignment horizontal="center" vertical="center" wrapText="1"/>
    </xf>
    <xf numFmtId="49" fontId="14" fillId="13" borderId="5" applyNumberFormat="1" applyFont="1" applyFill="1" applyBorder="1" applyAlignment="1" applyProtection="0">
      <alignment horizontal="center" vertical="center" wrapText="1"/>
    </xf>
    <xf numFmtId="49" fontId="14" fillId="13" borderId="6" applyNumberFormat="1" applyFont="1" applyFill="1" applyBorder="1" applyAlignment="1" applyProtection="0">
      <alignment horizontal="center" vertical="center" wrapText="1"/>
    </xf>
    <xf numFmtId="49" fontId="14" fillId="13" borderId="12" applyNumberFormat="1" applyFont="1" applyFill="1" applyBorder="1" applyAlignment="1" applyProtection="0">
      <alignment horizontal="center" vertical="center" wrapText="1"/>
    </xf>
    <xf numFmtId="49" fontId="14" fillId="13" borderId="1" applyNumberFormat="1" applyFont="1" applyFill="1" applyBorder="1" applyAlignment="1" applyProtection="0">
      <alignment horizontal="center" vertical="center" wrapText="1"/>
    </xf>
    <xf numFmtId="2" fontId="7" fillId="9" borderId="14" applyNumberFormat="1" applyFont="1" applyFill="1" applyBorder="1" applyAlignment="1" applyProtection="0">
      <alignment horizontal="center" vertical="center" wrapText="1"/>
    </xf>
    <xf numFmtId="2" fontId="7" fillId="10" borderId="14" applyNumberFormat="1" applyFont="1" applyFill="1" applyBorder="1" applyAlignment="1" applyProtection="0">
      <alignment horizontal="center" vertical="center" wrapText="1"/>
    </xf>
    <xf numFmtId="2" fontId="7" fillId="11" borderId="14" applyNumberFormat="1" applyFont="1" applyFill="1" applyBorder="1" applyAlignment="1" applyProtection="0">
      <alignment horizontal="center" vertical="center" wrapText="1"/>
    </xf>
    <xf numFmtId="2" fontId="7" fillId="12" borderId="14" applyNumberFormat="1" applyFont="1" applyFill="1" applyBorder="1" applyAlignment="1" applyProtection="0">
      <alignment horizontal="center" vertical="center" wrapText="1"/>
    </xf>
    <xf numFmtId="49" fontId="6" fillId="9" borderId="1" applyNumberFormat="1" applyFont="1" applyFill="1" applyBorder="1" applyAlignment="1" applyProtection="0">
      <alignment horizontal="center" vertical="center" wrapText="1"/>
    </xf>
    <xf numFmtId="2" fontId="6" fillId="9" borderId="1" applyNumberFormat="1" applyFont="1" applyFill="1" applyBorder="1" applyAlignment="1" applyProtection="0">
      <alignment horizontal="center" vertical="center" wrapText="1"/>
    </xf>
    <xf numFmtId="2" fontId="6" fillId="9" borderId="15" applyNumberFormat="1" applyFont="1" applyFill="1" applyBorder="1" applyAlignment="1" applyProtection="0">
      <alignment horizontal="center" vertical="center" wrapText="1"/>
    </xf>
    <xf numFmtId="2" fontId="6" fillId="9" borderId="16" applyNumberFormat="1" applyFont="1" applyFill="1" applyBorder="1" applyAlignment="1" applyProtection="0">
      <alignment horizontal="center" vertical="center" wrapText="1"/>
    </xf>
    <xf numFmtId="2" fontId="7" fillId="7" borderId="17" applyNumberFormat="1" applyFont="1" applyFill="1" applyBorder="1" applyAlignment="1" applyProtection="0">
      <alignment horizontal="center" vertical="center" wrapText="1"/>
    </xf>
    <xf numFmtId="4" fontId="6" fillId="10" borderId="18" applyNumberFormat="1" applyFont="1" applyFill="1" applyBorder="1" applyAlignment="1" applyProtection="0">
      <alignment horizontal="center" vertical="center" wrapText="1"/>
    </xf>
    <xf numFmtId="4" fontId="6" fillId="11" borderId="19" applyNumberFormat="1" applyFont="1" applyFill="1" applyBorder="1" applyAlignment="1" applyProtection="0">
      <alignment horizontal="center" vertical="center" wrapText="1"/>
    </xf>
    <xf numFmtId="2" fontId="6" fillId="12" borderId="16" applyNumberFormat="1" applyFont="1" applyFill="1" applyBorder="1" applyAlignment="1" applyProtection="0">
      <alignment horizontal="center" vertical="center" wrapText="1"/>
    </xf>
    <xf numFmtId="2" fontId="12" fillId="7" borderId="20" applyNumberFormat="1" applyFont="1" applyFill="1" applyBorder="1" applyAlignment="1" applyProtection="0">
      <alignment horizontal="center" vertical="center" wrapText="1"/>
    </xf>
    <xf numFmtId="2" fontId="12" fillId="7" borderId="21" applyNumberFormat="1" applyFont="1" applyFill="1" applyBorder="1" applyAlignment="1" applyProtection="0">
      <alignment horizontal="center" vertical="center" wrapText="1"/>
    </xf>
    <xf numFmtId="0" fontId="15" fillId="7" borderId="21" applyNumberFormat="0" applyFont="1" applyFill="1" applyBorder="1" applyAlignment="1" applyProtection="0">
      <alignment horizontal="center" vertical="center" wrapText="1"/>
    </xf>
    <xf numFmtId="49" fontId="6" fillId="14" borderId="5" applyNumberFormat="1" applyFont="1" applyFill="1" applyBorder="1" applyAlignment="1" applyProtection="0">
      <alignment horizontal="center" vertical="center" wrapText="1"/>
    </xf>
    <xf numFmtId="0" fontId="6" fillId="14" borderId="6" applyNumberFormat="0" applyFont="1" applyFill="1" applyBorder="1" applyAlignment="1" applyProtection="0">
      <alignment horizontal="center" vertical="center" wrapText="1"/>
    </xf>
    <xf numFmtId="0" fontId="6" fillId="14" borderId="22" applyNumberFormat="0" applyFont="1" applyFill="1" applyBorder="1" applyAlignment="1" applyProtection="0">
      <alignment horizontal="center" vertical="center" wrapText="1"/>
    </xf>
    <xf numFmtId="2" fontId="6" fillId="14" borderId="16" applyNumberFormat="1" applyFont="1" applyFill="1" applyBorder="1" applyAlignment="1" applyProtection="0">
      <alignment horizontal="center" vertical="center" wrapText="1"/>
    </xf>
    <xf numFmtId="0" fontId="6" fillId="7" borderId="23" applyNumberFormat="0" applyFont="1" applyFill="1" applyBorder="1" applyAlignment="1" applyProtection="0">
      <alignment vertical="center" wrapText="1"/>
    </xf>
    <xf numFmtId="2" fontId="6" fillId="7" borderId="24" applyNumberFormat="1" applyFont="1" applyFill="1" applyBorder="1" applyAlignment="1" applyProtection="0">
      <alignment horizontal="center" vertical="center" wrapText="1"/>
    </xf>
    <xf numFmtId="0" fontId="16" fillId="7" borderId="24" applyNumberFormat="0" applyFont="1" applyFill="1" applyBorder="1" applyAlignment="1" applyProtection="0">
      <alignment vertical="bottom" wrapText="1"/>
    </xf>
    <xf numFmtId="0" fontId="16" fillId="7" borderId="9" applyNumberFormat="0" applyFont="1" applyFill="1" applyBorder="1" applyAlignment="1" applyProtection="0">
      <alignment vertical="bottom" wrapText="1"/>
    </xf>
    <xf numFmtId="0" fontId="0" fillId="7" borderId="25" applyNumberFormat="0" applyFont="1" applyFill="1" applyBorder="1" applyAlignment="1" applyProtection="0">
      <alignment vertical="bottom"/>
    </xf>
    <xf numFmtId="0" fontId="0" fillId="7" borderId="21" applyNumberFormat="0" applyFont="1" applyFill="1" applyBorder="1" applyAlignment="1" applyProtection="0">
      <alignment vertical="bottom"/>
    </xf>
    <xf numFmtId="0" fontId="0" fillId="7" borderId="24" applyNumberFormat="0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 wrapText="1"/>
    </xf>
    <xf numFmtId="0" fontId="0" fillId="7" borderId="26" applyNumberFormat="0" applyFont="1" applyFill="1" applyBorder="1" applyAlignment="1" applyProtection="0">
      <alignment vertical="bottom"/>
    </xf>
    <xf numFmtId="0" fontId="0" fillId="7" borderId="27" applyNumberFormat="0" applyFont="1" applyFill="1" applyBorder="1" applyAlignment="1" applyProtection="0">
      <alignment vertical="bottom"/>
    </xf>
    <xf numFmtId="0" fontId="0" fillId="7" borderId="2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6" fillId="4" borderId="1" applyNumberFormat="1" applyFont="1" applyFill="1" applyBorder="1" applyAlignment="1" applyProtection="0">
      <alignment horizontal="center" vertical="center" wrapText="1"/>
    </xf>
    <xf numFmtId="49" fontId="17" fillId="8" borderId="1" applyNumberFormat="1" applyFont="1" applyFill="1" applyBorder="1" applyAlignment="1" applyProtection="0">
      <alignment horizontal="center" vertical="center" wrapText="1"/>
    </xf>
    <xf numFmtId="49" fontId="17" fillId="7" borderId="1" applyNumberFormat="1" applyFont="1" applyFill="1" applyBorder="1" applyAlignment="1" applyProtection="0">
      <alignment horizontal="center" vertical="center" wrapText="1"/>
    </xf>
    <xf numFmtId="0" fontId="17" fillId="7" borderId="1" applyNumberFormat="1" applyFont="1" applyFill="1" applyBorder="1" applyAlignment="1" applyProtection="0">
      <alignment horizontal="center" vertical="center" wrapText="1"/>
    </xf>
    <xf numFmtId="2" fontId="17" fillId="7" borderId="1" applyNumberFormat="1" applyFont="1" applyFill="1" applyBorder="1" applyAlignment="1" applyProtection="0">
      <alignment horizontal="center" vertical="center" wrapText="1"/>
    </xf>
    <xf numFmtId="2" fontId="17" fillId="9" borderId="1" applyNumberFormat="1" applyFont="1" applyFill="1" applyBorder="1" applyAlignment="1" applyProtection="0">
      <alignment horizontal="center" vertical="center" wrapText="1"/>
    </xf>
    <xf numFmtId="0" fontId="17" fillId="7" borderId="1" applyNumberFormat="0" applyFont="1" applyFill="1" applyBorder="1" applyAlignment="1" applyProtection="0">
      <alignment horizontal="center" vertical="center" wrapText="1"/>
    </xf>
    <xf numFmtId="2" fontId="6" fillId="7" borderId="1" applyNumberFormat="1" applyFont="1" applyFill="1" applyBorder="1" applyAlignment="1" applyProtection="0">
      <alignment horizontal="center" vertical="center" wrapText="1"/>
    </xf>
    <xf numFmtId="49" fontId="16" fillId="7" borderId="1" applyNumberFormat="1" applyFont="1" applyFill="1" applyBorder="1" applyAlignment="1" applyProtection="0">
      <alignment horizontal="center" vertical="center" wrapText="1"/>
    </xf>
    <xf numFmtId="1" fontId="6" fillId="4" borderId="14" applyNumberFormat="1" applyFont="1" applyFill="1" applyBorder="1" applyAlignment="1" applyProtection="0">
      <alignment horizontal="center" vertical="center" wrapText="1"/>
    </xf>
    <xf numFmtId="49" fontId="17" fillId="8" borderId="14" applyNumberFormat="1" applyFont="1" applyFill="1" applyBorder="1" applyAlignment="1" applyProtection="0">
      <alignment horizontal="center" vertical="center" wrapText="1"/>
    </xf>
    <xf numFmtId="49" fontId="17" fillId="7" borderId="14" applyNumberFormat="1" applyFont="1" applyFill="1" applyBorder="1" applyAlignment="1" applyProtection="0">
      <alignment horizontal="center" vertical="center" wrapText="1"/>
    </xf>
    <xf numFmtId="0" fontId="17" fillId="7" borderId="14" applyNumberFormat="1" applyFont="1" applyFill="1" applyBorder="1" applyAlignment="1" applyProtection="0">
      <alignment horizontal="center" vertical="center" wrapText="1"/>
    </xf>
    <xf numFmtId="2" fontId="17" fillId="7" borderId="14" applyNumberFormat="1" applyFont="1" applyFill="1" applyBorder="1" applyAlignment="1" applyProtection="0">
      <alignment horizontal="center" vertical="center" wrapText="1"/>
    </xf>
    <xf numFmtId="2" fontId="17" fillId="9" borderId="14" applyNumberFormat="1" applyFont="1" applyFill="1" applyBorder="1" applyAlignment="1" applyProtection="0">
      <alignment horizontal="center" vertical="center" wrapText="1"/>
    </xf>
    <xf numFmtId="49" fontId="18" fillId="9" borderId="29" applyNumberFormat="1" applyFont="1" applyFill="1" applyBorder="1" applyAlignment="1" applyProtection="0">
      <alignment horizontal="center" vertical="center"/>
    </xf>
    <xf numFmtId="49" fontId="18" fillId="9" borderId="30" applyNumberFormat="1" applyFont="1" applyFill="1" applyBorder="1" applyAlignment="1" applyProtection="0">
      <alignment horizontal="center" vertical="center"/>
    </xf>
    <xf numFmtId="49" fontId="18" fillId="9" borderId="31" applyNumberFormat="1" applyFont="1" applyFill="1" applyBorder="1" applyAlignment="1" applyProtection="0">
      <alignment horizontal="center" vertical="center"/>
    </xf>
    <xf numFmtId="2" fontId="18" fillId="9" borderId="16" applyNumberFormat="1" applyFont="1" applyFill="1" applyBorder="1" applyAlignment="1" applyProtection="0">
      <alignment horizontal="center" vertical="center" wrapText="1"/>
    </xf>
    <xf numFmtId="0" fontId="0" fillId="7" borderId="20" applyNumberFormat="0" applyFont="1" applyFill="1" applyBorder="1" applyAlignment="1" applyProtection="0">
      <alignment vertical="bottom"/>
    </xf>
    <xf numFmtId="0" fontId="10" fillId="7" borderId="21" applyNumberFormat="0" applyFont="1" applyFill="1" applyBorder="1" applyAlignment="1" applyProtection="0">
      <alignment vertical="bottom"/>
    </xf>
    <xf numFmtId="0" fontId="0" fillId="7" borderId="3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/>
    </xf>
    <xf numFmtId="0" fontId="19" fillId="7" borderId="2" applyNumberFormat="0" applyFont="1" applyFill="1" applyBorder="1" applyAlignment="1" applyProtection="0">
      <alignment horizontal="center" vertical="bottom"/>
    </xf>
    <xf numFmtId="0" fontId="19" fillId="7" borderId="3" applyNumberFormat="0" applyFont="1" applyFill="1" applyBorder="1" applyAlignment="1" applyProtection="0">
      <alignment horizontal="center" vertical="bottom"/>
    </xf>
    <xf numFmtId="49" fontId="20" fillId="13" borderId="5" applyNumberFormat="1" applyFont="1" applyFill="1" applyBorder="1" applyAlignment="1" applyProtection="0">
      <alignment horizontal="center" vertical="center"/>
    </xf>
    <xf numFmtId="49" fontId="20" fillId="13" borderId="6" applyNumberFormat="1" applyFont="1" applyFill="1" applyBorder="1" applyAlignment="1" applyProtection="0">
      <alignment horizontal="center" vertical="center"/>
    </xf>
    <xf numFmtId="49" fontId="20" fillId="13" borderId="12" applyNumberFormat="1" applyFont="1" applyFill="1" applyBorder="1" applyAlignment="1" applyProtection="0">
      <alignment horizontal="center" vertical="center"/>
    </xf>
    <xf numFmtId="0" fontId="21" fillId="7" borderId="11" applyNumberFormat="0" applyFont="1" applyFill="1" applyBorder="1" applyAlignment="1" applyProtection="0">
      <alignment horizontal="center" vertical="bottom"/>
    </xf>
    <xf numFmtId="0" fontId="21" fillId="7" borderId="9" applyNumberFormat="0" applyFont="1" applyFill="1" applyBorder="1" applyAlignment="1" applyProtection="0">
      <alignment horizontal="center" vertical="bottom"/>
    </xf>
    <xf numFmtId="1" fontId="6" fillId="4" borderId="1" applyNumberFormat="1" applyFont="1" applyFill="1" applyBorder="1" applyAlignment="1" applyProtection="0">
      <alignment horizontal="center" vertical="center"/>
    </xf>
    <xf numFmtId="0" fontId="7" fillId="7" borderId="1" applyNumberFormat="0" applyFont="1" applyFill="1" applyBorder="1" applyAlignment="1" applyProtection="0">
      <alignment horizontal="center" vertical="center"/>
    </xf>
    <xf numFmtId="1" fontId="7" fillId="7" borderId="1" applyNumberFormat="1" applyFont="1" applyFill="1" applyBorder="1" applyAlignment="1" applyProtection="0">
      <alignment horizontal="center" vertical="center"/>
    </xf>
    <xf numFmtId="2" fontId="7" fillId="7" borderId="1" applyNumberFormat="1" applyFont="1" applyFill="1" applyBorder="1" applyAlignment="1" applyProtection="0">
      <alignment horizontal="center" vertical="center"/>
    </xf>
    <xf numFmtId="2" fontId="7" fillId="9" borderId="1" applyNumberFormat="1" applyFont="1" applyFill="1" applyBorder="1" applyAlignment="1" applyProtection="0">
      <alignment horizontal="center" vertical="center"/>
    </xf>
    <xf numFmtId="0" fontId="21" fillId="7" borderId="11" applyNumberFormat="0" applyFont="1" applyFill="1" applyBorder="1" applyAlignment="1" applyProtection="0">
      <alignment horizontal="center" vertical="center"/>
    </xf>
    <xf numFmtId="0" fontId="21" fillId="7" borderId="9" applyNumberFormat="0" applyFont="1" applyFill="1" applyBorder="1" applyAlignment="1" applyProtection="0">
      <alignment horizontal="center" vertical="center"/>
    </xf>
    <xf numFmtId="49" fontId="20" fillId="13" borderId="1" applyNumberFormat="1" applyFont="1" applyFill="1" applyBorder="1" applyAlignment="1" applyProtection="0">
      <alignment horizontal="center" vertical="center"/>
    </xf>
    <xf numFmtId="2" fontId="7" fillId="9" borderId="14" applyNumberFormat="1" applyFont="1" applyFill="1" applyBorder="1" applyAlignment="1" applyProtection="0">
      <alignment horizontal="center" vertical="center"/>
    </xf>
    <xf numFmtId="49" fontId="20" fillId="9" borderId="1" applyNumberFormat="1" applyFont="1" applyFill="1" applyBorder="1" applyAlignment="1" applyProtection="0">
      <alignment horizontal="center" vertical="center"/>
    </xf>
    <xf numFmtId="49" fontId="20" fillId="9" borderId="15" applyNumberFormat="1" applyFont="1" applyFill="1" applyBorder="1" applyAlignment="1" applyProtection="0">
      <alignment horizontal="center" vertical="center"/>
    </xf>
    <xf numFmtId="2" fontId="20" fillId="9" borderId="16" applyNumberFormat="1" applyFont="1" applyFill="1" applyBorder="1" applyAlignment="1" applyProtection="0">
      <alignment horizontal="center" vertical="center"/>
    </xf>
    <xf numFmtId="0" fontId="7" fillId="7" borderId="20" applyNumberFormat="0" applyFont="1" applyFill="1" applyBorder="1" applyAlignment="1" applyProtection="0">
      <alignment horizontal="center" vertical="center"/>
    </xf>
    <xf numFmtId="0" fontId="7" fillId="7" borderId="21" applyNumberFormat="0" applyFont="1" applyFill="1" applyBorder="1" applyAlignment="1" applyProtection="0">
      <alignment horizontal="center" vertical="bottom"/>
    </xf>
    <xf numFmtId="0" fontId="6" fillId="7" borderId="21" applyNumberFormat="0" applyFont="1" applyFill="1" applyBorder="1" applyAlignment="1" applyProtection="0">
      <alignment horizontal="center" vertical="bottom"/>
    </xf>
    <xf numFmtId="0" fontId="17" fillId="7" borderId="25" applyNumberFormat="0" applyFont="1" applyFill="1" applyBorder="1" applyAlignment="1" applyProtection="0">
      <alignment vertical="bottom"/>
    </xf>
    <xf numFmtId="0" fontId="7" fillId="7" borderId="21" applyNumberFormat="0" applyFont="1" applyFill="1" applyBorder="1" applyAlignment="1" applyProtection="0">
      <alignment horizontal="center" vertical="center"/>
    </xf>
    <xf numFmtId="0" fontId="6" fillId="7" borderId="21" applyNumberFormat="0" applyFont="1" applyFill="1" applyBorder="1" applyAlignment="1" applyProtection="0">
      <alignment horizontal="center" vertical="center"/>
    </xf>
    <xf numFmtId="0" fontId="7" fillId="7" borderId="24" applyNumberFormat="0" applyFont="1" applyFill="1" applyBorder="1" applyAlignment="1" applyProtection="0">
      <alignment horizontal="center" vertical="center"/>
    </xf>
    <xf numFmtId="0" fontId="7" fillId="7" borderId="9" applyNumberFormat="0" applyFont="1" applyFill="1" applyBorder="1" applyAlignment="1" applyProtection="0">
      <alignment horizontal="center" vertical="center"/>
    </xf>
    <xf numFmtId="0" fontId="7" fillId="7" borderId="8" applyNumberFormat="0" applyFont="1" applyFill="1" applyBorder="1" applyAlignment="1" applyProtection="0">
      <alignment horizontal="center" vertical="center"/>
    </xf>
    <xf numFmtId="0" fontId="17" fillId="7" borderId="8" applyNumberFormat="0" applyFont="1" applyFill="1" applyBorder="1" applyAlignment="1" applyProtection="0">
      <alignment vertical="bottom"/>
    </xf>
    <xf numFmtId="2" fontId="7" fillId="7" borderId="9" applyNumberFormat="1" applyFont="1" applyFill="1" applyBorder="1" applyAlignment="1" applyProtection="0">
      <alignment horizontal="center" vertical="center"/>
    </xf>
    <xf numFmtId="0" fontId="17" fillId="7" borderId="9" applyNumberFormat="0" applyFont="1" applyFill="1" applyBorder="1" applyAlignment="1" applyProtection="0">
      <alignment vertical="bottom"/>
    </xf>
    <xf numFmtId="0" fontId="22" fillId="7" borderId="9" applyNumberFormat="0" applyFont="1" applyFill="1" applyBorder="1" applyAlignment="1" applyProtection="0">
      <alignment horizontal="center" vertical="bottom"/>
    </xf>
    <xf numFmtId="0" fontId="17" fillId="7" borderId="26" applyNumberFormat="0" applyFont="1" applyFill="1" applyBorder="1" applyAlignment="1" applyProtection="0">
      <alignment vertical="bottom"/>
    </xf>
    <xf numFmtId="0" fontId="17" fillId="7" borderId="2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4" fillId="4" borderId="1" applyNumberFormat="1" applyFont="1" applyFill="1" applyBorder="1" applyAlignment="1" applyProtection="0">
      <alignment horizontal="center" vertical="center"/>
    </xf>
    <xf numFmtId="49" fontId="6" fillId="6" borderId="1" applyNumberFormat="1" applyFont="1" applyFill="1" applyBorder="1" applyAlignment="1" applyProtection="0">
      <alignment horizontal="center" vertical="center" wrapText="1"/>
    </xf>
    <xf numFmtId="0" fontId="14" fillId="4" borderId="1" applyNumberFormat="1" applyFont="1" applyFill="1" applyBorder="1" applyAlignment="1" applyProtection="0">
      <alignment horizontal="center" vertical="center"/>
    </xf>
    <xf numFmtId="49" fontId="0" fillId="7" borderId="1" applyNumberFormat="1" applyFont="1" applyFill="1" applyBorder="1" applyAlignment="1" applyProtection="0">
      <alignment vertical="center"/>
    </xf>
    <xf numFmtId="2" fontId="17" fillId="9" borderId="1" applyNumberFormat="1" applyFont="1" applyFill="1" applyBorder="1" applyAlignment="1" applyProtection="0">
      <alignment horizontal="center" vertical="center"/>
    </xf>
    <xf numFmtId="0" fontId="0" fillId="7" borderId="1" applyNumberFormat="0" applyFont="1" applyFill="1" applyBorder="1" applyAlignment="1" applyProtection="0">
      <alignment vertical="bottom"/>
    </xf>
    <xf numFmtId="49" fontId="0" fillId="7" borderId="1" applyNumberFormat="1" applyFont="1" applyFill="1" applyBorder="1" applyAlignment="1" applyProtection="0">
      <alignment vertical="center" wrapText="1"/>
    </xf>
    <xf numFmtId="49" fontId="23" fillId="7" borderId="1" applyNumberFormat="1" applyFont="1" applyFill="1" applyBorder="1" applyAlignment="1" applyProtection="0">
      <alignment horizontal="center" vertical="center" wrapText="1"/>
    </xf>
    <xf numFmtId="2" fontId="17" fillId="9" borderId="14" applyNumberFormat="1" applyFont="1" applyFill="1" applyBorder="1" applyAlignment="1" applyProtection="0">
      <alignment horizontal="center" vertical="center"/>
    </xf>
    <xf numFmtId="49" fontId="18" fillId="9" borderId="5" applyNumberFormat="1" applyFont="1" applyFill="1" applyBorder="1" applyAlignment="1" applyProtection="0">
      <alignment horizontal="center" vertical="bottom"/>
    </xf>
    <xf numFmtId="49" fontId="18" fillId="9" borderId="22" applyNumberFormat="1" applyFont="1" applyFill="1" applyBorder="1" applyAlignment="1" applyProtection="0">
      <alignment horizontal="center" vertical="bottom"/>
    </xf>
    <xf numFmtId="2" fontId="18" fillId="9" borderId="16" applyNumberFormat="1" applyFont="1" applyFill="1" applyBorder="1" applyAlignment="1" applyProtection="0">
      <alignment horizontal="center" vertical="center"/>
    </xf>
    <xf numFmtId="2" fontId="0" fillId="7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4" borderId="33" applyNumberFormat="1" applyFont="1" applyFill="1" applyBorder="1" applyAlignment="1" applyProtection="0">
      <alignment horizontal="center" vertical="center"/>
    </xf>
    <xf numFmtId="49" fontId="24" fillId="4" borderId="1" applyNumberFormat="1" applyFont="1" applyFill="1" applyBorder="1" applyAlignment="1" applyProtection="0">
      <alignment horizontal="center" vertical="center"/>
    </xf>
    <xf numFmtId="49" fontId="24" fillId="4" borderId="5" applyNumberFormat="1" applyFont="1" applyFill="1" applyBorder="1" applyAlignment="1" applyProtection="0">
      <alignment horizontal="center" vertical="center"/>
    </xf>
    <xf numFmtId="0" fontId="24" fillId="4" borderId="6" applyNumberFormat="0" applyFont="1" applyFill="1" applyBorder="1" applyAlignment="1" applyProtection="0">
      <alignment horizontal="center" vertical="center"/>
    </xf>
    <xf numFmtId="0" fontId="24" fillId="4" borderId="12" applyNumberFormat="0" applyFont="1" applyFill="1" applyBorder="1" applyAlignment="1" applyProtection="0">
      <alignment horizontal="center" vertical="center"/>
    </xf>
    <xf numFmtId="0" fontId="24" fillId="4" borderId="1" applyNumberFormat="0" applyFont="1" applyFill="1" applyBorder="1" applyAlignment="1" applyProtection="0">
      <alignment horizontal="center" vertical="center"/>
    </xf>
    <xf numFmtId="0" fontId="18" fillId="4" borderId="1" applyNumberFormat="0" applyFont="1" applyFill="1" applyBorder="1" applyAlignment="1" applyProtection="0">
      <alignment horizontal="center" vertical="center"/>
    </xf>
    <xf numFmtId="0" fontId="11" fillId="4" borderId="1" applyNumberFormat="0" applyFont="1" applyFill="1" applyBorder="1" applyAlignment="1" applyProtection="0">
      <alignment vertical="bottom"/>
    </xf>
    <xf numFmtId="49" fontId="11" fillId="5" borderId="1" applyNumberFormat="1" applyFont="1" applyFill="1" applyBorder="1" applyAlignment="1" applyProtection="0">
      <alignment horizontal="center" vertical="center"/>
    </xf>
    <xf numFmtId="49" fontId="11" fillId="15" borderId="1" applyNumberFormat="1" applyFont="1" applyFill="1" applyBorder="1" applyAlignment="1" applyProtection="0">
      <alignment horizontal="center" vertical="center"/>
    </xf>
    <xf numFmtId="0" fontId="18" fillId="4" borderId="1" applyNumberFormat="1" applyFont="1" applyFill="1" applyBorder="1" applyAlignment="1" applyProtection="0">
      <alignment horizontal="center" vertical="center"/>
    </xf>
    <xf numFmtId="49" fontId="11" fillId="8" borderId="1" applyNumberFormat="1" applyFont="1" applyFill="1" applyBorder="1" applyAlignment="1" applyProtection="0">
      <alignment vertical="bottom"/>
    </xf>
    <xf numFmtId="0" fontId="11" fillId="7" borderId="1" applyNumberFormat="1" applyFont="1" applyFill="1" applyBorder="1" applyAlignment="1" applyProtection="0">
      <alignment horizontal="center" vertical="center"/>
    </xf>
    <xf numFmtId="0" fontId="11" fillId="7" borderId="21" applyNumberFormat="0" applyFont="1" applyFill="1" applyBorder="1" applyAlignment="1" applyProtection="0">
      <alignment vertical="bottom"/>
    </xf>
    <xf numFmtId="0" fontId="11" fillId="7" borderId="34" applyNumberFormat="0" applyFont="1" applyFill="1" applyBorder="1" applyAlignment="1" applyProtection="0">
      <alignment vertical="bottom"/>
    </xf>
    <xf numFmtId="49" fontId="11" fillId="16" borderId="1" applyNumberFormat="1" applyFont="1" applyFill="1" applyBorder="1" applyAlignment="1" applyProtection="0">
      <alignment horizontal="center" vertical="bottom"/>
    </xf>
    <xf numFmtId="0" fontId="11" fillId="16" borderId="1" applyNumberFormat="0" applyFont="1" applyFill="1" applyBorder="1" applyAlignment="1" applyProtection="0">
      <alignment horizontal="center" vertical="bottom"/>
    </xf>
    <xf numFmtId="0" fontId="0" fillId="7" borderId="35" applyNumberFormat="0" applyFont="1" applyFill="1" applyBorder="1" applyAlignment="1" applyProtection="0">
      <alignment vertical="bottom"/>
    </xf>
    <xf numFmtId="0" fontId="11" fillId="7" borderId="36" applyNumberFormat="0" applyFont="1" applyFill="1" applyBorder="1" applyAlignment="1" applyProtection="0">
      <alignment vertical="bottom"/>
    </xf>
    <xf numFmtId="0" fontId="11" fillId="7" borderId="37" applyNumberFormat="0" applyFont="1" applyFill="1" applyBorder="1" applyAlignment="1" applyProtection="0">
      <alignment vertical="bottom"/>
    </xf>
    <xf numFmtId="0" fontId="24" fillId="16" borderId="1" applyNumberFormat="1" applyFont="1" applyFill="1" applyBorder="1" applyAlignment="1" applyProtection="0">
      <alignment horizontal="center" vertical="center"/>
    </xf>
    <xf numFmtId="49" fontId="24" fillId="14" borderId="1" applyNumberFormat="1" applyFont="1" applyFill="1" applyBorder="1" applyAlignment="1" applyProtection="0">
      <alignment horizontal="center" vertical="center"/>
    </xf>
    <xf numFmtId="0" fontId="24" fillId="14" borderId="1" applyNumberFormat="0" applyFont="1" applyFill="1" applyBorder="1" applyAlignment="1" applyProtection="0">
      <alignment horizontal="center" vertical="center"/>
    </xf>
    <xf numFmtId="0" fontId="24" fillId="14" borderId="14" applyNumberFormat="1" applyFont="1" applyFill="1" applyBorder="1" applyAlignment="1" applyProtection="0">
      <alignment horizontal="center" vertical="center"/>
    </xf>
    <xf numFmtId="0" fontId="24" fillId="14" borderId="1" applyNumberFormat="1" applyFont="1" applyFill="1" applyBorder="1" applyAlignment="1" applyProtection="0">
      <alignment horizontal="center" vertical="center"/>
    </xf>
    <xf numFmtId="49" fontId="24" fillId="9" borderId="5" applyNumberFormat="1" applyFont="1" applyFill="1" applyBorder="1" applyAlignment="1" applyProtection="0">
      <alignment horizontal="center" vertical="center"/>
    </xf>
    <xf numFmtId="0" fontId="24" fillId="9" borderId="22" applyNumberFormat="0" applyFont="1" applyFill="1" applyBorder="1" applyAlignment="1" applyProtection="0">
      <alignment horizontal="center" vertical="center"/>
    </xf>
    <xf numFmtId="0" fontId="24" fillId="9" borderId="16" applyNumberFormat="1" applyFont="1" applyFill="1" applyBorder="1" applyAlignment="1" applyProtection="0">
      <alignment horizontal="center" vertical="center"/>
    </xf>
    <xf numFmtId="0" fontId="0" fillId="7" borderId="20" applyNumberFormat="0" applyFont="1" applyFill="1" applyBorder="1" applyAlignment="1" applyProtection="0">
      <alignment vertical="center"/>
    </xf>
    <xf numFmtId="0" fontId="0" fillId="7" borderId="21" applyNumberFormat="0" applyFont="1" applyFill="1" applyBorder="1" applyAlignment="1" applyProtection="0">
      <alignment vertical="center"/>
    </xf>
    <xf numFmtId="49" fontId="24" fillId="9" borderId="1" applyNumberFormat="1" applyFont="1" applyFill="1" applyBorder="1" applyAlignment="1" applyProtection="0">
      <alignment horizontal="center" vertical="center"/>
    </xf>
    <xf numFmtId="0" fontId="24" fillId="9" borderId="15" applyNumberFormat="0" applyFont="1" applyFill="1" applyBorder="1" applyAlignment="1" applyProtection="0">
      <alignment horizontal="center" vertical="center"/>
    </xf>
    <xf numFmtId="0" fontId="11" fillId="7" borderId="23" applyNumberFormat="0" applyFont="1" applyFill="1" applyBorder="1" applyAlignment="1" applyProtection="0">
      <alignment vertical="bottom"/>
    </xf>
    <xf numFmtId="0" fontId="11" fillId="7" borderId="9" applyNumberFormat="0" applyFont="1" applyFill="1" applyBorder="1" applyAlignment="1" applyProtection="0">
      <alignment vertical="bottom"/>
    </xf>
    <xf numFmtId="0" fontId="11" fillId="7" borderId="21" applyNumberFormat="0" applyFont="1" applyFill="1" applyBorder="1" applyAlignment="1" applyProtection="0">
      <alignment horizontal="left" vertical="bottom"/>
    </xf>
    <xf numFmtId="0" fontId="11" fillId="7" borderId="24" applyNumberFormat="0" applyFont="1" applyFill="1" applyBorder="1" applyAlignment="1" applyProtection="0">
      <alignment horizontal="left" vertical="bottom"/>
    </xf>
    <xf numFmtId="0" fontId="18" fillId="7" borderId="9" applyNumberFormat="0" applyFont="1" applyFill="1" applyBorder="1" applyAlignment="1" applyProtection="0">
      <alignment vertical="center"/>
    </xf>
    <xf numFmtId="0" fontId="0" fillId="7" borderId="9" applyNumberFormat="0" applyFont="1" applyFill="1" applyBorder="1" applyAlignment="1" applyProtection="0">
      <alignment vertical="center"/>
    </xf>
    <xf numFmtId="0" fontId="0" fillId="7" borderId="27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6" fillId="4" borderId="5" applyNumberFormat="1" applyFont="1" applyFill="1" applyBorder="1" applyAlignment="1" applyProtection="0">
      <alignment horizontal="center" vertical="center"/>
    </xf>
    <xf numFmtId="49" fontId="6" fillId="7" borderId="3" applyNumberFormat="1" applyFont="1" applyFill="1" applyBorder="1" applyAlignment="1" applyProtection="0">
      <alignment horizontal="center" vertical="center"/>
    </xf>
    <xf numFmtId="0" fontId="21" fillId="7" borderId="3" applyNumberFormat="0" applyFont="1" applyFill="1" applyBorder="1" applyAlignment="1" applyProtection="0">
      <alignment horizontal="center" vertical="bottom"/>
    </xf>
    <xf numFmtId="0" fontId="6" fillId="4" borderId="1" applyNumberFormat="1" applyFont="1" applyFill="1" applyBorder="1" applyAlignment="1" applyProtection="0">
      <alignment horizontal="center" vertical="center"/>
    </xf>
    <xf numFmtId="49" fontId="7" fillId="8" borderId="1" applyNumberFormat="1" applyFont="1" applyFill="1" applyBorder="1" applyAlignment="1" applyProtection="0">
      <alignment horizontal="left" vertical="center"/>
    </xf>
    <xf numFmtId="59" fontId="7" fillId="9" borderId="1" applyNumberFormat="1" applyFont="1" applyFill="1" applyBorder="1" applyAlignment="1" applyProtection="0">
      <alignment horizontal="center" vertical="center"/>
    </xf>
    <xf numFmtId="0" fontId="7" fillId="11" borderId="1" applyNumberFormat="0" applyFont="1" applyFill="1" applyBorder="1" applyAlignment="1" applyProtection="0">
      <alignment vertical="bottom"/>
    </xf>
    <xf numFmtId="0" fontId="7" fillId="12" borderId="5" applyNumberFormat="0" applyFont="1" applyFill="1" applyBorder="1" applyAlignment="1" applyProtection="0">
      <alignment vertical="bottom"/>
    </xf>
    <xf numFmtId="1" fontId="25" fillId="7" borderId="9" applyNumberFormat="1" applyFont="1" applyFill="1" applyBorder="1" applyAlignment="1" applyProtection="0">
      <alignment vertical="bottom"/>
    </xf>
    <xf numFmtId="0" fontId="21" fillId="7" borderId="9" applyNumberFormat="0" applyFont="1" applyFill="1" applyBorder="1" applyAlignment="1" applyProtection="0">
      <alignment vertical="bottom"/>
    </xf>
    <xf numFmtId="0" fontId="7" fillId="7" borderId="1" applyNumberFormat="0" applyFont="1" applyFill="1" applyBorder="1" applyAlignment="1" applyProtection="0">
      <alignment vertical="bottom"/>
    </xf>
    <xf numFmtId="0" fontId="26" fillId="7" borderId="1" applyNumberFormat="0" applyFont="1" applyFill="1" applyBorder="1" applyAlignment="1" applyProtection="0">
      <alignment horizontal="left" vertical="top" wrapText="1"/>
    </xf>
    <xf numFmtId="0" fontId="7" fillId="7" borderId="1" applyNumberFormat="0" applyFont="1" applyFill="1" applyBorder="1" applyAlignment="1" applyProtection="0">
      <alignment horizontal="left" vertical="top" wrapText="1"/>
    </xf>
    <xf numFmtId="59" fontId="7" fillId="9" borderId="14" applyNumberFormat="1" applyFont="1" applyFill="1" applyBorder="1" applyAlignment="1" applyProtection="0">
      <alignment horizontal="center" vertical="center"/>
    </xf>
    <xf numFmtId="49" fontId="6" fillId="9" borderId="1" applyNumberFormat="1" applyFont="1" applyFill="1" applyBorder="1" applyAlignment="1" applyProtection="0">
      <alignment horizontal="center" vertical="bottom"/>
    </xf>
    <xf numFmtId="49" fontId="6" fillId="9" borderId="15" applyNumberFormat="1" applyFont="1" applyFill="1" applyBorder="1" applyAlignment="1" applyProtection="0">
      <alignment horizontal="center" vertical="bottom"/>
    </xf>
    <xf numFmtId="59" fontId="6" fillId="9" borderId="16" applyNumberFormat="1" applyFont="1" applyFill="1" applyBorder="1" applyAlignment="1" applyProtection="0">
      <alignment vertical="bottom"/>
    </xf>
    <xf numFmtId="0" fontId="7" fillId="7" borderId="20" applyNumberFormat="0" applyFont="1" applyFill="1" applyBorder="1" applyAlignment="1" applyProtection="0">
      <alignment vertical="bottom"/>
    </xf>
    <xf numFmtId="0" fontId="7" fillId="7" borderId="21" applyNumberFormat="0" applyFont="1" applyFill="1" applyBorder="1" applyAlignment="1" applyProtection="0">
      <alignment vertical="bottom"/>
    </xf>
    <xf numFmtId="0" fontId="7" fillId="7" borderId="9" applyNumberFormat="0" applyFont="1" applyFill="1" applyBorder="1" applyAlignment="1" applyProtection="0">
      <alignment vertical="bottom"/>
    </xf>
    <xf numFmtId="0" fontId="6" fillId="7" borderId="25" applyNumberFormat="0" applyFont="1" applyFill="1" applyBorder="1" applyAlignment="1" applyProtection="0">
      <alignment horizontal="center" vertical="center"/>
    </xf>
    <xf numFmtId="0" fontId="7" fillId="7" borderId="24" applyNumberFormat="0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center"/>
    </xf>
    <xf numFmtId="0" fontId="0" fillId="7" borderId="2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0" fillId="7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26"/>
          <bgColor indexed="2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6a6a6"/>
      <rgbColor rgb="ff95b3d7"/>
      <rgbColor rgb="fffabf8f"/>
      <rgbColor rgb="ffffffff"/>
      <rgbColor rgb="ffaaaaaa"/>
      <rgbColor rgb="fff2f2f2"/>
      <rgbColor rgb="ffb2a1c7"/>
      <rgbColor rgb="ffe5dfec"/>
      <rgbColor rgb="ffd7e4bd"/>
      <rgbColor rgb="ffba98a7"/>
      <rgbColor rgb="ff006100"/>
      <rgbColor rgb="ffd9d9d9"/>
      <rgbColor rgb="ffff0000"/>
      <rgbColor rgb="ff92cddc"/>
      <rgbColor rgb="00000000"/>
      <rgbColor rgb="ffffc7ce"/>
      <rgbColor rgb="ff9c0006"/>
      <rgbColor rgb="ffc2d69b"/>
      <rgbColor rgb="ffd99594"/>
      <rgbColor rgb="ff3333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Relationship Id="rId3" Type="http://schemas.openxmlformats.org/officeDocument/2006/relationships/image" Target="../media/image6.jpeg"/><Relationship Id="rId4" Type="http://schemas.openxmlformats.org/officeDocument/2006/relationships/image" Target="../media/image7.jpeg"/><Relationship Id="rId5" Type="http://schemas.openxmlformats.org/officeDocument/2006/relationships/image" Target="../media/image8.jpeg"/><Relationship Id="rId6" Type="http://schemas.openxmlformats.org/officeDocument/2006/relationships/image" Target="../media/image9.jpe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jpeg"/><Relationship Id="rId2" Type="http://schemas.openxmlformats.org/officeDocument/2006/relationships/image" Target="../media/image11.jpeg"/><Relationship Id="rId3" Type="http://schemas.openxmlformats.org/officeDocument/2006/relationships/image" Target="../media/image12.jpeg"/><Relationship Id="rId4" Type="http://schemas.openxmlformats.org/officeDocument/2006/relationships/image" Target="../media/image13.jpeg"/><Relationship Id="rId5" Type="http://schemas.openxmlformats.org/officeDocument/2006/relationships/image" Target="../media/image14.jpeg"/><Relationship Id="rId6" Type="http://schemas.openxmlformats.org/officeDocument/2006/relationships/image" Target="../media/image15.jpeg"/><Relationship Id="rId7" Type="http://schemas.openxmlformats.org/officeDocument/2006/relationships/image" Target="../media/image16.jpeg"/><Relationship Id="rId8" Type="http://schemas.openxmlformats.org/officeDocument/2006/relationships/image" Target="../media/image17.jpeg"/><Relationship Id="rId9" Type="http://schemas.openxmlformats.org/officeDocument/2006/relationships/image" Target="../media/image18.jpeg"/><Relationship Id="rId10" Type="http://schemas.openxmlformats.org/officeDocument/2006/relationships/image" Target="../media/image19.jpeg"/><Relationship Id="rId11" Type="http://schemas.openxmlformats.org/officeDocument/2006/relationships/image" Target="../media/image20.jpeg"/><Relationship Id="rId12" Type="http://schemas.openxmlformats.org/officeDocument/2006/relationships/image" Target="../media/image21.jpeg"/><Relationship Id="rId13" Type="http://schemas.openxmlformats.org/officeDocument/2006/relationships/image" Target="../media/image22.jpeg"/><Relationship Id="rId14" Type="http://schemas.openxmlformats.org/officeDocument/2006/relationships/image" Target="../media/image23.jpeg"/><Relationship Id="rId15" Type="http://schemas.openxmlformats.org/officeDocument/2006/relationships/image" Target="../media/image24.jpeg"/><Relationship Id="rId16" Type="http://schemas.openxmlformats.org/officeDocument/2006/relationships/image" Target="../media/image25.jpeg"/><Relationship Id="rId17" Type="http://schemas.openxmlformats.org/officeDocument/2006/relationships/image" Target="../media/image26.jpeg"/><Relationship Id="rId18" Type="http://schemas.openxmlformats.org/officeDocument/2006/relationships/image" Target="../media/image27.jpeg"/><Relationship Id="rId19" Type="http://schemas.openxmlformats.org/officeDocument/2006/relationships/image" Target="../media/image28.jpe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9.jpeg"/><Relationship Id="rId2" Type="http://schemas.openxmlformats.org/officeDocument/2006/relationships/image" Target="../media/image30.jpeg"/><Relationship Id="rId3" Type="http://schemas.openxmlformats.org/officeDocument/2006/relationships/image" Target="../media/image31.jpeg"/><Relationship Id="rId4" Type="http://schemas.openxmlformats.org/officeDocument/2006/relationships/image" Target="../media/image32.jpeg"/><Relationship Id="rId5" Type="http://schemas.openxmlformats.org/officeDocument/2006/relationships/image" Target="../media/image33.jpeg"/><Relationship Id="rId6" Type="http://schemas.openxmlformats.org/officeDocument/2006/relationships/image" Target="../media/image34.jpeg"/><Relationship Id="rId7" Type="http://schemas.openxmlformats.org/officeDocument/2006/relationships/image" Target="../media/image35.jpeg"/><Relationship Id="rId8" Type="http://schemas.openxmlformats.org/officeDocument/2006/relationships/image" Target="../media/image36.jpeg"/><Relationship Id="rId9" Type="http://schemas.openxmlformats.org/officeDocument/2006/relationships/image" Target="../media/image37.jpeg"/><Relationship Id="rId10" Type="http://schemas.openxmlformats.org/officeDocument/2006/relationships/image" Target="../media/image38.jpeg"/><Relationship Id="rId11" Type="http://schemas.openxmlformats.org/officeDocument/2006/relationships/image" Target="../media/image39.jpeg"/><Relationship Id="rId12" Type="http://schemas.openxmlformats.org/officeDocument/2006/relationships/image" Target="../media/image40.jpeg"/><Relationship Id="rId13" Type="http://schemas.openxmlformats.org/officeDocument/2006/relationships/image" Target="../media/image41.jpeg"/><Relationship Id="rId14" Type="http://schemas.openxmlformats.org/officeDocument/2006/relationships/image" Target="../media/image42.jpeg"/><Relationship Id="rId15" Type="http://schemas.openxmlformats.org/officeDocument/2006/relationships/image" Target="../media/image43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969818</xdr:colOff>
      <xdr:row>32</xdr:row>
      <xdr:rowOff>69274</xdr:rowOff>
    </xdr:from>
    <xdr:to>
      <xdr:col>3</xdr:col>
      <xdr:colOff>3095105</xdr:colOff>
      <xdr:row>32</xdr:row>
      <xdr:rowOff>3671454</xdr:rowOff>
    </xdr:to>
    <xdr:pic>
      <xdr:nvPicPr>
        <xdr:cNvPr id="2" name="Obraz 1" descr="Obraz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742218" y="53585169"/>
          <a:ext cx="2125287" cy="36021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363680</xdr:colOff>
      <xdr:row>23</xdr:row>
      <xdr:rowOff>382844</xdr:rowOff>
    </xdr:from>
    <xdr:to>
      <xdr:col>3</xdr:col>
      <xdr:colOff>3758045</xdr:colOff>
      <xdr:row>23</xdr:row>
      <xdr:rowOff>3392514</xdr:rowOff>
    </xdr:to>
    <xdr:pic>
      <xdr:nvPicPr>
        <xdr:cNvPr id="3" name="Obraz 2" descr="Obraz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8136080" y="26214009"/>
          <a:ext cx="3394366" cy="30096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103909</xdr:colOff>
      <xdr:row>25</xdr:row>
      <xdr:rowOff>710045</xdr:rowOff>
    </xdr:from>
    <xdr:to>
      <xdr:col>3</xdr:col>
      <xdr:colOff>3891131</xdr:colOff>
      <xdr:row>25</xdr:row>
      <xdr:rowOff>3203862</xdr:rowOff>
    </xdr:to>
    <xdr:pic>
      <xdr:nvPicPr>
        <xdr:cNvPr id="4" name="Obraz 3" descr="Obraz 3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7876309" y="34161210"/>
          <a:ext cx="3787223" cy="249381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199159</xdr:colOff>
      <xdr:row>4</xdr:row>
      <xdr:rowOff>77931</xdr:rowOff>
    </xdr:from>
    <xdr:to>
      <xdr:col>7</xdr:col>
      <xdr:colOff>3818660</xdr:colOff>
      <xdr:row>4</xdr:row>
      <xdr:rowOff>3697431</xdr:rowOff>
    </xdr:to>
    <xdr:pic>
      <xdr:nvPicPr>
        <xdr:cNvPr id="6" name="Obraz 2" descr="Obraz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984759" y="12015296"/>
          <a:ext cx="3619501" cy="3619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207816</xdr:colOff>
      <xdr:row>5</xdr:row>
      <xdr:rowOff>103907</xdr:rowOff>
    </xdr:from>
    <xdr:to>
      <xdr:col>7</xdr:col>
      <xdr:colOff>3844635</xdr:colOff>
      <xdr:row>5</xdr:row>
      <xdr:rowOff>3740726</xdr:rowOff>
    </xdr:to>
    <xdr:pic>
      <xdr:nvPicPr>
        <xdr:cNvPr id="7" name="Obraz 4" descr="Obraz 4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1993416" y="15851272"/>
          <a:ext cx="3636820" cy="36368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173181</xdr:colOff>
      <xdr:row>1</xdr:row>
      <xdr:rowOff>121228</xdr:rowOff>
    </xdr:from>
    <xdr:to>
      <xdr:col>7</xdr:col>
      <xdr:colOff>3855431</xdr:colOff>
      <xdr:row>1</xdr:row>
      <xdr:rowOff>3515592</xdr:rowOff>
    </xdr:to>
    <xdr:pic>
      <xdr:nvPicPr>
        <xdr:cNvPr id="8" name="Obraz 5" descr="Obraz 5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1958781" y="628593"/>
          <a:ext cx="3682251" cy="33943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121226</xdr:colOff>
      <xdr:row>3</xdr:row>
      <xdr:rowOff>173181</xdr:rowOff>
    </xdr:from>
    <xdr:to>
      <xdr:col>7</xdr:col>
      <xdr:colOff>3973818</xdr:colOff>
      <xdr:row>3</xdr:row>
      <xdr:rowOff>3619500</xdr:rowOff>
    </xdr:to>
    <xdr:pic>
      <xdr:nvPicPr>
        <xdr:cNvPr id="9" name="Obraz 6" descr="Obraz 6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1906826" y="8300546"/>
          <a:ext cx="3852592" cy="34463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415636</xdr:colOff>
      <xdr:row>2</xdr:row>
      <xdr:rowOff>606138</xdr:rowOff>
    </xdr:from>
    <xdr:to>
      <xdr:col>7</xdr:col>
      <xdr:colOff>3877101</xdr:colOff>
      <xdr:row>2</xdr:row>
      <xdr:rowOff>3117272</xdr:rowOff>
    </xdr:to>
    <xdr:pic>
      <xdr:nvPicPr>
        <xdr:cNvPr id="10" name="Obraz 7" descr="Obraz 7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2201236" y="4923503"/>
          <a:ext cx="3461466" cy="25111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1423119</xdr:colOff>
      <xdr:row>6</xdr:row>
      <xdr:rowOff>103907</xdr:rowOff>
    </xdr:from>
    <xdr:to>
      <xdr:col>7</xdr:col>
      <xdr:colOff>2629331</xdr:colOff>
      <xdr:row>6</xdr:row>
      <xdr:rowOff>3740726</xdr:rowOff>
    </xdr:to>
    <xdr:pic>
      <xdr:nvPicPr>
        <xdr:cNvPr id="11" name="Obraz 8" descr="Obraz 8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3208719" y="19661272"/>
          <a:ext cx="1206212" cy="36368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225136</xdr:colOff>
      <xdr:row>14</xdr:row>
      <xdr:rowOff>86588</xdr:rowOff>
    </xdr:from>
    <xdr:to>
      <xdr:col>3</xdr:col>
      <xdr:colOff>3844636</xdr:colOff>
      <xdr:row>14</xdr:row>
      <xdr:rowOff>3706089</xdr:rowOff>
    </xdr:to>
    <xdr:pic>
      <xdr:nvPicPr>
        <xdr:cNvPr id="13" name="Obraz 14" descr="Obraz 1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35536" y="46821318"/>
          <a:ext cx="3619501" cy="3619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69273</xdr:colOff>
      <xdr:row>16</xdr:row>
      <xdr:rowOff>571498</xdr:rowOff>
    </xdr:from>
    <xdr:to>
      <xdr:col>3</xdr:col>
      <xdr:colOff>3949906</xdr:colOff>
      <xdr:row>16</xdr:row>
      <xdr:rowOff>3203865</xdr:rowOff>
    </xdr:to>
    <xdr:pic>
      <xdr:nvPicPr>
        <xdr:cNvPr id="14" name="Obraz 17" descr="Obraz 17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079673" y="54926228"/>
          <a:ext cx="3880634" cy="26323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103909</xdr:colOff>
      <xdr:row>20</xdr:row>
      <xdr:rowOff>554181</xdr:rowOff>
    </xdr:from>
    <xdr:to>
      <xdr:col>3</xdr:col>
      <xdr:colOff>3984542</xdr:colOff>
      <xdr:row>20</xdr:row>
      <xdr:rowOff>3186547</xdr:rowOff>
    </xdr:to>
    <xdr:pic>
      <xdr:nvPicPr>
        <xdr:cNvPr id="15" name="Obraz 19" descr="Obraz 19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114309" y="66846276"/>
          <a:ext cx="3880634" cy="26323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138545</xdr:colOff>
      <xdr:row>21</xdr:row>
      <xdr:rowOff>606134</xdr:rowOff>
    </xdr:from>
    <xdr:to>
      <xdr:col>3</xdr:col>
      <xdr:colOff>4013034</xdr:colOff>
      <xdr:row>21</xdr:row>
      <xdr:rowOff>3186547</xdr:rowOff>
    </xdr:to>
    <xdr:pic>
      <xdr:nvPicPr>
        <xdr:cNvPr id="16" name="Obraz 22" descr="Obraz 22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7148945" y="70708229"/>
          <a:ext cx="3874490" cy="25804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51954</xdr:colOff>
      <xdr:row>23</xdr:row>
      <xdr:rowOff>519547</xdr:rowOff>
    </xdr:from>
    <xdr:to>
      <xdr:col>3</xdr:col>
      <xdr:colOff>3926442</xdr:colOff>
      <xdr:row>23</xdr:row>
      <xdr:rowOff>3099954</xdr:rowOff>
    </xdr:to>
    <xdr:pic>
      <xdr:nvPicPr>
        <xdr:cNvPr id="17" name="Obraz 23" descr="Obraz 23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7062354" y="78241642"/>
          <a:ext cx="3874489" cy="258040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173181</xdr:colOff>
      <xdr:row>22</xdr:row>
      <xdr:rowOff>103908</xdr:rowOff>
    </xdr:from>
    <xdr:to>
      <xdr:col>3</xdr:col>
      <xdr:colOff>3758045</xdr:colOff>
      <xdr:row>22</xdr:row>
      <xdr:rowOff>3688774</xdr:rowOff>
    </xdr:to>
    <xdr:pic>
      <xdr:nvPicPr>
        <xdr:cNvPr id="18" name="Obraz 24" descr="Obraz 24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183581" y="74016003"/>
          <a:ext cx="3584865" cy="35848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1143000</xdr:colOff>
      <xdr:row>18</xdr:row>
      <xdr:rowOff>121227</xdr:rowOff>
    </xdr:from>
    <xdr:to>
      <xdr:col>3</xdr:col>
      <xdr:colOff>3151910</xdr:colOff>
      <xdr:row>18</xdr:row>
      <xdr:rowOff>3584439</xdr:rowOff>
    </xdr:to>
    <xdr:pic>
      <xdr:nvPicPr>
        <xdr:cNvPr id="19" name="Obraz 8" descr="Obraz 8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8153400" y="58793322"/>
          <a:ext cx="2008910" cy="34632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86590</xdr:colOff>
      <xdr:row>19</xdr:row>
      <xdr:rowOff>900547</xdr:rowOff>
    </xdr:from>
    <xdr:to>
      <xdr:col>3</xdr:col>
      <xdr:colOff>3976783</xdr:colOff>
      <xdr:row>19</xdr:row>
      <xdr:rowOff>2874821</xdr:rowOff>
    </xdr:to>
    <xdr:pic>
      <xdr:nvPicPr>
        <xdr:cNvPr id="20" name="Obraz 9" descr="Obraz 9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7096990" y="63382642"/>
          <a:ext cx="3890194" cy="1974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86590</xdr:colOff>
      <xdr:row>2</xdr:row>
      <xdr:rowOff>190500</xdr:rowOff>
    </xdr:from>
    <xdr:to>
      <xdr:col>3</xdr:col>
      <xdr:colOff>3928183</xdr:colOff>
      <xdr:row>2</xdr:row>
      <xdr:rowOff>3671454</xdr:rowOff>
    </xdr:to>
    <xdr:pic>
      <xdr:nvPicPr>
        <xdr:cNvPr id="21" name="Obraz 10" descr="Obraz 10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7096990" y="1205230"/>
          <a:ext cx="3841594" cy="348095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277090</xdr:colOff>
      <xdr:row>4</xdr:row>
      <xdr:rowOff>103909</xdr:rowOff>
    </xdr:from>
    <xdr:to>
      <xdr:col>3</xdr:col>
      <xdr:colOff>3563215</xdr:colOff>
      <xdr:row>4</xdr:row>
      <xdr:rowOff>3732934</xdr:rowOff>
    </xdr:to>
    <xdr:pic>
      <xdr:nvPicPr>
        <xdr:cNvPr id="22" name="Obraz 11" descr="Obraz 11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7287490" y="8738639"/>
          <a:ext cx="3286126" cy="36290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277090</xdr:colOff>
      <xdr:row>6</xdr:row>
      <xdr:rowOff>155865</xdr:rowOff>
    </xdr:from>
    <xdr:to>
      <xdr:col>3</xdr:col>
      <xdr:colOff>3827318</xdr:colOff>
      <xdr:row>6</xdr:row>
      <xdr:rowOff>3706092</xdr:rowOff>
    </xdr:to>
    <xdr:pic>
      <xdr:nvPicPr>
        <xdr:cNvPr id="23" name="Obraz 12" descr="Obraz 12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7287490" y="16410595"/>
          <a:ext cx="3550229" cy="355022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242454</xdr:colOff>
      <xdr:row>5</xdr:row>
      <xdr:rowOff>138545</xdr:rowOff>
    </xdr:from>
    <xdr:to>
      <xdr:col>3</xdr:col>
      <xdr:colOff>3861955</xdr:colOff>
      <xdr:row>5</xdr:row>
      <xdr:rowOff>3758045</xdr:rowOff>
    </xdr:to>
    <xdr:pic>
      <xdr:nvPicPr>
        <xdr:cNvPr id="24" name="Obraz 13" descr="Obraz 13"/>
        <xdr:cNvPicPr>
          <a:picLocks noChangeAspect="1"/>
        </xdr:cNvPicPr>
      </xdr:nvPicPr>
      <xdr:blipFill>
        <a:blip r:embed="rId10">
          <a:extLst/>
        </a:blip>
        <a:stretch>
          <a:fillRect/>
        </a:stretch>
      </xdr:blipFill>
      <xdr:spPr>
        <a:xfrm>
          <a:off x="7252854" y="12583275"/>
          <a:ext cx="3619501" cy="3619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294408</xdr:colOff>
      <xdr:row>7</xdr:row>
      <xdr:rowOff>225135</xdr:rowOff>
    </xdr:from>
    <xdr:to>
      <xdr:col>3</xdr:col>
      <xdr:colOff>3654135</xdr:colOff>
      <xdr:row>7</xdr:row>
      <xdr:rowOff>3584862</xdr:rowOff>
    </xdr:to>
    <xdr:pic>
      <xdr:nvPicPr>
        <xdr:cNvPr id="25" name="Obraz 15" descr="Obraz 15"/>
        <xdr:cNvPicPr>
          <a:picLocks noChangeAspect="1"/>
        </xdr:cNvPicPr>
      </xdr:nvPicPr>
      <xdr:blipFill>
        <a:blip r:embed="rId11">
          <a:extLst/>
        </a:blip>
        <a:stretch>
          <a:fillRect/>
        </a:stretch>
      </xdr:blipFill>
      <xdr:spPr>
        <a:xfrm>
          <a:off x="7304808" y="20289865"/>
          <a:ext cx="3359728" cy="33597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155864</xdr:colOff>
      <xdr:row>15</xdr:row>
      <xdr:rowOff>1125682</xdr:rowOff>
    </xdr:from>
    <xdr:to>
      <xdr:col>3</xdr:col>
      <xdr:colOff>3933583</xdr:colOff>
      <xdr:row>15</xdr:row>
      <xdr:rowOff>2736272</xdr:rowOff>
    </xdr:to>
    <xdr:pic>
      <xdr:nvPicPr>
        <xdr:cNvPr id="26" name="Obraz 16" descr="Obraz 16"/>
        <xdr:cNvPicPr>
          <a:picLocks noChangeAspect="1"/>
        </xdr:cNvPicPr>
      </xdr:nvPicPr>
      <xdr:blipFill>
        <a:blip r:embed="rId12">
          <a:extLst/>
        </a:blip>
        <a:stretch>
          <a:fillRect/>
        </a:stretch>
      </xdr:blipFill>
      <xdr:spPr>
        <a:xfrm>
          <a:off x="7166264" y="51670411"/>
          <a:ext cx="3777720" cy="1610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294409</xdr:colOff>
      <xdr:row>13</xdr:row>
      <xdr:rowOff>103908</xdr:rowOff>
    </xdr:from>
    <xdr:to>
      <xdr:col>3</xdr:col>
      <xdr:colOff>3844635</xdr:colOff>
      <xdr:row>13</xdr:row>
      <xdr:rowOff>3654135</xdr:rowOff>
    </xdr:to>
    <xdr:pic>
      <xdr:nvPicPr>
        <xdr:cNvPr id="27" name="Obraz 18" descr="Obraz 18"/>
        <xdr:cNvPicPr>
          <a:picLocks noChangeAspect="1"/>
        </xdr:cNvPicPr>
      </xdr:nvPicPr>
      <xdr:blipFill>
        <a:blip r:embed="rId13">
          <a:extLst/>
        </a:blip>
        <a:stretch>
          <a:fillRect/>
        </a:stretch>
      </xdr:blipFill>
      <xdr:spPr>
        <a:xfrm>
          <a:off x="7304809" y="43028638"/>
          <a:ext cx="3550227" cy="3550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155864</xdr:colOff>
      <xdr:row>12</xdr:row>
      <xdr:rowOff>606135</xdr:rowOff>
    </xdr:from>
    <xdr:to>
      <xdr:col>3</xdr:col>
      <xdr:colOff>3942915</xdr:colOff>
      <xdr:row>12</xdr:row>
      <xdr:rowOff>3238498</xdr:rowOff>
    </xdr:to>
    <xdr:pic>
      <xdr:nvPicPr>
        <xdr:cNvPr id="28" name="Obraz 20" descr="Obraz 20"/>
        <xdr:cNvPicPr>
          <a:picLocks noChangeAspect="1"/>
        </xdr:cNvPicPr>
      </xdr:nvPicPr>
      <xdr:blipFill>
        <a:blip r:embed="rId14">
          <a:extLst/>
        </a:blip>
        <a:stretch>
          <a:fillRect/>
        </a:stretch>
      </xdr:blipFill>
      <xdr:spPr>
        <a:xfrm>
          <a:off x="7166264" y="39720865"/>
          <a:ext cx="3787052" cy="263236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86590</xdr:colOff>
      <xdr:row>10</xdr:row>
      <xdr:rowOff>536862</xdr:rowOff>
    </xdr:from>
    <xdr:to>
      <xdr:col>3</xdr:col>
      <xdr:colOff>3968743</xdr:colOff>
      <xdr:row>10</xdr:row>
      <xdr:rowOff>3342408</xdr:rowOff>
    </xdr:to>
    <xdr:pic>
      <xdr:nvPicPr>
        <xdr:cNvPr id="29" name="Obraz 21" descr="Obraz 21"/>
        <xdr:cNvPicPr>
          <a:picLocks noChangeAspect="1"/>
        </xdr:cNvPicPr>
      </xdr:nvPicPr>
      <xdr:blipFill>
        <a:blip r:embed="rId15">
          <a:extLst/>
        </a:blip>
        <a:stretch>
          <a:fillRect/>
        </a:stretch>
      </xdr:blipFill>
      <xdr:spPr>
        <a:xfrm>
          <a:off x="7096990" y="32031592"/>
          <a:ext cx="3882154" cy="280554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1091045</xdr:colOff>
      <xdr:row>11</xdr:row>
      <xdr:rowOff>225135</xdr:rowOff>
    </xdr:from>
    <xdr:to>
      <xdr:col>3</xdr:col>
      <xdr:colOff>3013363</xdr:colOff>
      <xdr:row>11</xdr:row>
      <xdr:rowOff>3614190</xdr:rowOff>
    </xdr:to>
    <xdr:pic>
      <xdr:nvPicPr>
        <xdr:cNvPr id="30" name="Obraz 26" descr="Obraz 26"/>
        <xdr:cNvPicPr>
          <a:picLocks noChangeAspect="1"/>
        </xdr:cNvPicPr>
      </xdr:nvPicPr>
      <xdr:blipFill>
        <a:blip r:embed="rId16">
          <a:extLst/>
        </a:blip>
        <a:stretch>
          <a:fillRect/>
        </a:stretch>
      </xdr:blipFill>
      <xdr:spPr>
        <a:xfrm>
          <a:off x="8101445" y="35529865"/>
          <a:ext cx="1922319" cy="33890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813953</xdr:colOff>
      <xdr:row>9</xdr:row>
      <xdr:rowOff>51952</xdr:rowOff>
    </xdr:from>
    <xdr:to>
      <xdr:col>3</xdr:col>
      <xdr:colOff>3290454</xdr:colOff>
      <xdr:row>9</xdr:row>
      <xdr:rowOff>3750266</xdr:rowOff>
    </xdr:to>
    <xdr:pic>
      <xdr:nvPicPr>
        <xdr:cNvPr id="31" name="Obraz 27" descr="Obraz 27"/>
        <xdr:cNvPicPr>
          <a:picLocks noChangeAspect="1"/>
        </xdr:cNvPicPr>
      </xdr:nvPicPr>
      <xdr:blipFill>
        <a:blip r:embed="rId17">
          <a:extLst/>
        </a:blip>
        <a:stretch>
          <a:fillRect/>
        </a:stretch>
      </xdr:blipFill>
      <xdr:spPr>
        <a:xfrm>
          <a:off x="7824353" y="27736682"/>
          <a:ext cx="2476502" cy="36983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432954</xdr:colOff>
      <xdr:row>8</xdr:row>
      <xdr:rowOff>381000</xdr:rowOff>
    </xdr:from>
    <xdr:to>
      <xdr:col>3</xdr:col>
      <xdr:colOff>3740726</xdr:colOff>
      <xdr:row>8</xdr:row>
      <xdr:rowOff>3490306</xdr:rowOff>
    </xdr:to>
    <xdr:pic>
      <xdr:nvPicPr>
        <xdr:cNvPr id="32" name="Obraz 28" descr="Obraz 28"/>
        <xdr:cNvPicPr>
          <a:picLocks noChangeAspect="1"/>
        </xdr:cNvPicPr>
      </xdr:nvPicPr>
      <xdr:blipFill>
        <a:blip r:embed="rId18">
          <a:extLst/>
        </a:blip>
        <a:stretch>
          <a:fillRect/>
        </a:stretch>
      </xdr:blipFill>
      <xdr:spPr>
        <a:xfrm>
          <a:off x="7443354" y="24255730"/>
          <a:ext cx="3307772" cy="310930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190500</xdr:colOff>
      <xdr:row>3</xdr:row>
      <xdr:rowOff>69272</xdr:rowOff>
    </xdr:from>
    <xdr:to>
      <xdr:col>3</xdr:col>
      <xdr:colOff>3861954</xdr:colOff>
      <xdr:row>3</xdr:row>
      <xdr:rowOff>3740727</xdr:rowOff>
    </xdr:to>
    <xdr:pic>
      <xdr:nvPicPr>
        <xdr:cNvPr id="33" name="Obraz 25" descr="Obraz 25"/>
        <xdr:cNvPicPr>
          <a:picLocks noChangeAspect="1"/>
        </xdr:cNvPicPr>
      </xdr:nvPicPr>
      <xdr:blipFill>
        <a:blip r:embed="rId19">
          <a:extLst/>
        </a:blip>
        <a:stretch>
          <a:fillRect/>
        </a:stretch>
      </xdr:blipFill>
      <xdr:spPr>
        <a:xfrm>
          <a:off x="7200900" y="4894002"/>
          <a:ext cx="3671455" cy="36714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217713</xdr:colOff>
      <xdr:row>22</xdr:row>
      <xdr:rowOff>204104</xdr:rowOff>
    </xdr:from>
    <xdr:to>
      <xdr:col>3</xdr:col>
      <xdr:colOff>3701141</xdr:colOff>
      <xdr:row>22</xdr:row>
      <xdr:rowOff>3582651</xdr:rowOff>
    </xdr:to>
    <xdr:pic>
      <xdr:nvPicPr>
        <xdr:cNvPr id="35" name="Obraz 4" descr="Obraz 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28113" y="60905659"/>
          <a:ext cx="3483429" cy="337854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108856</xdr:colOff>
      <xdr:row>23</xdr:row>
      <xdr:rowOff>353781</xdr:rowOff>
    </xdr:from>
    <xdr:to>
      <xdr:col>3</xdr:col>
      <xdr:colOff>3913220</xdr:colOff>
      <xdr:row>23</xdr:row>
      <xdr:rowOff>3211282</xdr:rowOff>
    </xdr:to>
    <xdr:pic>
      <xdr:nvPicPr>
        <xdr:cNvPr id="36" name="Obraz 3" descr="Obraz 3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119256" y="64865336"/>
          <a:ext cx="3804365" cy="2857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68036</xdr:colOff>
      <xdr:row>24</xdr:row>
      <xdr:rowOff>1796143</xdr:rowOff>
    </xdr:from>
    <xdr:to>
      <xdr:col>3</xdr:col>
      <xdr:colOff>3895042</xdr:colOff>
      <xdr:row>24</xdr:row>
      <xdr:rowOff>2000248</xdr:rowOff>
    </xdr:to>
    <xdr:pic>
      <xdr:nvPicPr>
        <xdr:cNvPr id="37" name="Obraz 5" descr="Obraz 5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7078436" y="70117698"/>
          <a:ext cx="3827007" cy="20410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217713</xdr:colOff>
      <xdr:row>25</xdr:row>
      <xdr:rowOff>1197426</xdr:rowOff>
    </xdr:from>
    <xdr:to>
      <xdr:col>3</xdr:col>
      <xdr:colOff>3756218</xdr:colOff>
      <xdr:row>25</xdr:row>
      <xdr:rowOff>2367643</xdr:rowOff>
    </xdr:to>
    <xdr:pic>
      <xdr:nvPicPr>
        <xdr:cNvPr id="38" name="Obraz 6" descr="Obraz 6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228113" y="73328981"/>
          <a:ext cx="3538506" cy="117021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326570</xdr:colOff>
      <xdr:row>26</xdr:row>
      <xdr:rowOff>1047748</xdr:rowOff>
    </xdr:from>
    <xdr:to>
      <xdr:col>3</xdr:col>
      <xdr:colOff>3801130</xdr:colOff>
      <xdr:row>26</xdr:row>
      <xdr:rowOff>2735032</xdr:rowOff>
    </xdr:to>
    <xdr:pic>
      <xdr:nvPicPr>
        <xdr:cNvPr id="39" name="Obraz 7" descr="Obraz 7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7336970" y="76989303"/>
          <a:ext cx="3474560" cy="16872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108856</xdr:colOff>
      <xdr:row>16</xdr:row>
      <xdr:rowOff>353782</xdr:rowOff>
    </xdr:from>
    <xdr:to>
      <xdr:col>3</xdr:col>
      <xdr:colOff>3913220</xdr:colOff>
      <xdr:row>16</xdr:row>
      <xdr:rowOff>3211282</xdr:rowOff>
    </xdr:to>
    <xdr:pic>
      <xdr:nvPicPr>
        <xdr:cNvPr id="40" name="Obraz 8" descr="Obraz 8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119256" y="41497972"/>
          <a:ext cx="3804365" cy="2857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68036</xdr:colOff>
      <xdr:row>17</xdr:row>
      <xdr:rowOff>1796137</xdr:rowOff>
    </xdr:from>
    <xdr:to>
      <xdr:col>3</xdr:col>
      <xdr:colOff>3895042</xdr:colOff>
      <xdr:row>17</xdr:row>
      <xdr:rowOff>2000246</xdr:rowOff>
    </xdr:to>
    <xdr:pic>
      <xdr:nvPicPr>
        <xdr:cNvPr id="41" name="Obraz 9" descr="Obraz 9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7078436" y="46750327"/>
          <a:ext cx="3827007" cy="20411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217713</xdr:colOff>
      <xdr:row>18</xdr:row>
      <xdr:rowOff>1197424</xdr:rowOff>
    </xdr:from>
    <xdr:to>
      <xdr:col>3</xdr:col>
      <xdr:colOff>3756218</xdr:colOff>
      <xdr:row>18</xdr:row>
      <xdr:rowOff>2367641</xdr:rowOff>
    </xdr:to>
    <xdr:pic>
      <xdr:nvPicPr>
        <xdr:cNvPr id="42" name="Obraz 10" descr="Obraz 10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228113" y="49961613"/>
          <a:ext cx="3538506" cy="117021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326570</xdr:colOff>
      <xdr:row>19</xdr:row>
      <xdr:rowOff>1047746</xdr:rowOff>
    </xdr:from>
    <xdr:to>
      <xdr:col>3</xdr:col>
      <xdr:colOff>3801130</xdr:colOff>
      <xdr:row>19</xdr:row>
      <xdr:rowOff>2735029</xdr:rowOff>
    </xdr:to>
    <xdr:pic>
      <xdr:nvPicPr>
        <xdr:cNvPr id="43" name="Obraz 11" descr="Obraz 11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7336970" y="53621936"/>
          <a:ext cx="3474560" cy="16872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326570</xdr:colOff>
      <xdr:row>15</xdr:row>
      <xdr:rowOff>176887</xdr:rowOff>
    </xdr:from>
    <xdr:to>
      <xdr:col>3</xdr:col>
      <xdr:colOff>3714748</xdr:colOff>
      <xdr:row>15</xdr:row>
      <xdr:rowOff>3565068</xdr:rowOff>
    </xdr:to>
    <xdr:pic>
      <xdr:nvPicPr>
        <xdr:cNvPr id="44" name="Obraz 12" descr="Obraz 12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7336970" y="37511077"/>
          <a:ext cx="3388179" cy="338818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1088570</xdr:colOff>
      <xdr:row>2</xdr:row>
      <xdr:rowOff>190499</xdr:rowOff>
    </xdr:from>
    <xdr:to>
      <xdr:col>3</xdr:col>
      <xdr:colOff>3292927</xdr:colOff>
      <xdr:row>2</xdr:row>
      <xdr:rowOff>3533370</xdr:rowOff>
    </xdr:to>
    <xdr:pic>
      <xdr:nvPicPr>
        <xdr:cNvPr id="45" name="Obraz 13" descr="Obraz 13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8098970" y="1205229"/>
          <a:ext cx="2204358" cy="33428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1088570</xdr:colOff>
      <xdr:row>12</xdr:row>
      <xdr:rowOff>81638</xdr:rowOff>
    </xdr:from>
    <xdr:to>
      <xdr:col>3</xdr:col>
      <xdr:colOff>3211284</xdr:colOff>
      <xdr:row>12</xdr:row>
      <xdr:rowOff>3697659</xdr:rowOff>
    </xdr:to>
    <xdr:pic>
      <xdr:nvPicPr>
        <xdr:cNvPr id="46" name="Obraz 14" descr="Obraz 14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8098970" y="29288463"/>
          <a:ext cx="2122715" cy="36160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136073</xdr:colOff>
      <xdr:row>4</xdr:row>
      <xdr:rowOff>544286</xdr:rowOff>
    </xdr:from>
    <xdr:to>
      <xdr:col>3</xdr:col>
      <xdr:colOff>3873501</xdr:colOff>
      <xdr:row>4</xdr:row>
      <xdr:rowOff>3347356</xdr:rowOff>
    </xdr:to>
    <xdr:pic>
      <xdr:nvPicPr>
        <xdr:cNvPr id="47" name="Obraz 15" descr="Obraz 15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7146473" y="5876381"/>
          <a:ext cx="3737429" cy="28030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435429</xdr:colOff>
      <xdr:row>5</xdr:row>
      <xdr:rowOff>163285</xdr:rowOff>
    </xdr:from>
    <xdr:to>
      <xdr:col>3</xdr:col>
      <xdr:colOff>3701143</xdr:colOff>
      <xdr:row>5</xdr:row>
      <xdr:rowOff>3428999</xdr:rowOff>
    </xdr:to>
    <xdr:pic>
      <xdr:nvPicPr>
        <xdr:cNvPr id="48" name="Obraz 16" descr="Obraz 16"/>
        <xdr:cNvPicPr>
          <a:picLocks noChangeAspect="1"/>
        </xdr:cNvPicPr>
      </xdr:nvPicPr>
      <xdr:blipFill>
        <a:blip r:embed="rId10">
          <a:extLst/>
        </a:blip>
        <a:stretch>
          <a:fillRect/>
        </a:stretch>
      </xdr:blipFill>
      <xdr:spPr>
        <a:xfrm>
          <a:off x="7445829" y="9305380"/>
          <a:ext cx="3265715" cy="326571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1088570</xdr:colOff>
      <xdr:row>9</xdr:row>
      <xdr:rowOff>190497</xdr:rowOff>
    </xdr:from>
    <xdr:to>
      <xdr:col>3</xdr:col>
      <xdr:colOff>3292927</xdr:colOff>
      <xdr:row>9</xdr:row>
      <xdr:rowOff>3533369</xdr:rowOff>
    </xdr:to>
    <xdr:pic>
      <xdr:nvPicPr>
        <xdr:cNvPr id="49" name="Obraz 19" descr="Obraz 19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8098970" y="21269957"/>
          <a:ext cx="2204358" cy="334287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225135</xdr:colOff>
      <xdr:row>13</xdr:row>
      <xdr:rowOff>51953</xdr:rowOff>
    </xdr:from>
    <xdr:to>
      <xdr:col>3</xdr:col>
      <xdr:colOff>3913906</xdr:colOff>
      <xdr:row>13</xdr:row>
      <xdr:rowOff>3740723</xdr:rowOff>
    </xdr:to>
    <xdr:pic>
      <xdr:nvPicPr>
        <xdr:cNvPr id="50" name="Obraz 20" descr="Obraz 20"/>
        <xdr:cNvPicPr>
          <a:picLocks noChangeAspect="1"/>
        </xdr:cNvPicPr>
      </xdr:nvPicPr>
      <xdr:blipFill>
        <a:blip r:embed="rId11">
          <a:extLst/>
        </a:blip>
        <a:stretch>
          <a:fillRect/>
        </a:stretch>
      </xdr:blipFill>
      <xdr:spPr>
        <a:xfrm>
          <a:off x="7235535" y="33068778"/>
          <a:ext cx="3688772" cy="36887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244929</xdr:colOff>
      <xdr:row>21</xdr:row>
      <xdr:rowOff>95248</xdr:rowOff>
    </xdr:from>
    <xdr:to>
      <xdr:col>3</xdr:col>
      <xdr:colOff>3728358</xdr:colOff>
      <xdr:row>21</xdr:row>
      <xdr:rowOff>3578676</xdr:rowOff>
    </xdr:to>
    <xdr:pic>
      <xdr:nvPicPr>
        <xdr:cNvPr id="51" name="Obraz 21" descr="Obraz 21"/>
        <xdr:cNvPicPr>
          <a:picLocks noChangeAspect="1"/>
        </xdr:cNvPicPr>
      </xdr:nvPicPr>
      <xdr:blipFill>
        <a:blip r:embed="rId12">
          <a:extLst/>
        </a:blip>
        <a:stretch>
          <a:fillRect/>
        </a:stretch>
      </xdr:blipFill>
      <xdr:spPr>
        <a:xfrm>
          <a:off x="7255329" y="56986803"/>
          <a:ext cx="3483430" cy="348342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244929</xdr:colOff>
      <xdr:row>27</xdr:row>
      <xdr:rowOff>108854</xdr:rowOff>
    </xdr:from>
    <xdr:to>
      <xdr:col>3</xdr:col>
      <xdr:colOff>3808069</xdr:colOff>
      <xdr:row>27</xdr:row>
      <xdr:rowOff>3701143</xdr:rowOff>
    </xdr:to>
    <xdr:pic>
      <xdr:nvPicPr>
        <xdr:cNvPr id="52" name="Obraz 23" descr="Obraz 23"/>
        <xdr:cNvPicPr>
          <a:picLocks noChangeAspect="1"/>
        </xdr:cNvPicPr>
      </xdr:nvPicPr>
      <xdr:blipFill>
        <a:blip r:embed="rId13">
          <a:extLst/>
        </a:blip>
        <a:stretch>
          <a:fillRect/>
        </a:stretch>
      </xdr:blipFill>
      <xdr:spPr>
        <a:xfrm>
          <a:off x="7255329" y="79860409"/>
          <a:ext cx="3563141" cy="35922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204106</xdr:colOff>
      <xdr:row>8</xdr:row>
      <xdr:rowOff>176890</xdr:rowOff>
    </xdr:from>
    <xdr:to>
      <xdr:col>3</xdr:col>
      <xdr:colOff>3809998</xdr:colOff>
      <xdr:row>8</xdr:row>
      <xdr:rowOff>3534377</xdr:rowOff>
    </xdr:to>
    <xdr:pic>
      <xdr:nvPicPr>
        <xdr:cNvPr id="53" name="Obraz 24" descr="Obraz 24"/>
        <xdr:cNvPicPr>
          <a:picLocks noChangeAspect="1"/>
        </xdr:cNvPicPr>
      </xdr:nvPicPr>
      <xdr:blipFill>
        <a:blip r:embed="rId14">
          <a:extLst/>
        </a:blip>
        <a:stretch>
          <a:fillRect/>
        </a:stretch>
      </xdr:blipFill>
      <xdr:spPr>
        <a:xfrm>
          <a:off x="7214506" y="17446350"/>
          <a:ext cx="3605893" cy="3357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952500</xdr:colOff>
      <xdr:row>6</xdr:row>
      <xdr:rowOff>258534</xdr:rowOff>
    </xdr:from>
    <xdr:to>
      <xdr:col>3</xdr:col>
      <xdr:colOff>3168695</xdr:colOff>
      <xdr:row>6</xdr:row>
      <xdr:rowOff>3578677</xdr:rowOff>
    </xdr:to>
    <xdr:pic>
      <xdr:nvPicPr>
        <xdr:cNvPr id="54" name="Obraz 25" descr="Obraz 25"/>
        <xdr:cNvPicPr>
          <a:picLocks noChangeAspect="1"/>
        </xdr:cNvPicPr>
      </xdr:nvPicPr>
      <xdr:blipFill>
        <a:blip r:embed="rId15">
          <a:extLst/>
        </a:blip>
        <a:stretch>
          <a:fillRect/>
        </a:stretch>
      </xdr:blipFill>
      <xdr:spPr>
        <a:xfrm>
          <a:off x="7962900" y="13210629"/>
          <a:ext cx="2216195" cy="332014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uro.com.pl/akcesoria-do-projektorow-multimedialnych/art-em-84-186x105-16-9-84-.bhtml?fbclid=IwAR3Wpds1o-q-tyxNJXewFFTaAJHnnyVjhmEPFfDPDe4O7MaumGO6sl8WCWk" TargetMode="External"/><Relationship Id="rId2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sklepbaterie.pl/baterie/baterie-lazienkowe/baterie/umywalkowe/382450576-bozz_p_14721?fbclid=IwAR0Uxf_iWWrRcAosH7HMXKL-1RWfVjkXmE8uJkwHTvsjI8QXZpnuwzGr4AQ" TargetMode="External"/><Relationship Id="rId2" Type="http://schemas.openxmlformats.org/officeDocument/2006/relationships/hyperlink" Target="https://www.sklepbaterie.pl/kludi-382900576-p82746.html?fbclid=IwAR1AI-hwvtVPrjQEA3fLhGrGcwzz0Wepth8-_9Xm-tBEuPOdeGBxwxhqeFw" TargetMode="External"/><Relationship Id="rId3" Type="http://schemas.openxmlformats.org/officeDocument/2006/relationships/hyperlink" Target="https://www.sklepbaterie.pl/ceramika-sanitarna/umywalki-i-postumenty/blatowe-i-podblatowe/l21850900_p_15674" TargetMode="External"/><Relationship Id="rId4" Type="http://schemas.openxmlformats.org/officeDocument/2006/relationships/hyperlink" Target="https://www.lazienkaplus.pl/pl/ideal-standard-strada-umywalka-50-cm-k081701,487015,81,i/?utm_source=gmc&amp;gclid=CjwKCAiA0uLgBRABEiwAecFnk9fQKExdNzDntBAqTPKMaE4uFOnIkrt1sdYdsweYR6BPu60UeKmjURoCf_AQAvD_BwE&amp;gclsrc=aw.ds" TargetMode="External"/><Relationship Id="rId5" Type="http://schemas.openxmlformats.org/officeDocument/2006/relationships/hyperlink" Target="https://www.sklepbaterie.pl/baterie/baterie-lazienkowe/baterie/wannowe/386910576-bozz_p_3572" TargetMode="External"/><Relationship Id="rId6" Type="http://schemas.openxmlformats.org/officeDocument/2006/relationships/hyperlink" Target="https://www.sklepbaterie.pl/prysznice/raczki-prysznicowe-bidetowe/raczki-prysznicowe/6075005-00_p_27671" TargetMode="External"/><Relationship Id="rId7" Type="http://schemas.openxmlformats.org/officeDocument/2006/relationships/hyperlink" Target="https://www.sklepbaterie.pl/prysznice/komplety-natynkowe/27222000_p_15012" TargetMode="External"/><Relationship Id="rId8" Type="http://schemas.openxmlformats.org/officeDocument/2006/relationships/hyperlink" Target="https://www.sklepbaterie.pl/massi-msm-3673rimslim-p117229.html" TargetMode="External"/><Relationship Id="rId9" Type="http://schemas.openxmlformats.org/officeDocument/2006/relationships/hyperlink" Target="https://www.sklepbaterie.pl/stelaze-podtynkowe/wc/111-060-00-1_p_36226" TargetMode="External"/><Relationship Id="rId10" Type="http://schemas.openxmlformats.org/officeDocument/2006/relationships/hyperlink" Target="https://www.sklepbaterie.pl/przyciski/stelaze-podtynkowe/chromowane-blyszczace/115-080-kh-1_p_36227" TargetMode="External"/><Relationship Id="rId11" Type="http://schemas.openxmlformats.org/officeDocument/2006/relationships/hyperlink" Target="https://in360.pl/sas-polsyfon-umywalkowy-cofniety-pod-szafki-nicoll.html?gclid=Cj0KCQjww8jcBRDZARIsAJGCSGt8l_CtaA6XRZpKumK3YulaaDfQT5RsNuFu4C8kJmQMIju8-Fk0UHIaAgmZEALw_wcB&amp;gclsrc=aw.ds" TargetMode="External"/><Relationship Id="rId12" Type="http://schemas.openxmlformats.org/officeDocument/2006/relationships/hyperlink" Target="https://www.sklepbaterie.pl/baterie/zawory/katowe/052120699_p_24115" TargetMode="External"/><Relationship Id="rId13" Type="http://schemas.openxmlformats.org/officeDocument/2006/relationships/hyperlink" Target="https://www.sklepbaterie.pl/baterie/baterie-kuchenne/baterie-sztorcowe/32663001_p_16930" TargetMode="External"/><Relationship Id="rId14" Type="http://schemas.openxmlformats.org/officeDocument/2006/relationships/hyperlink" Target="https://www.sklepbaterie.pl/blanco-513230-p49064.html" TargetMode="External"/><Relationship Id="rId15" Type="http://schemas.openxmlformats.org/officeDocument/2006/relationships/hyperlink" Target="https://www.sklepbaterie.pl/baterie/zawory/katowe/052120699_p_24115" TargetMode="External"/><Relationship Id="rId16" Type="http://schemas.openxmlformats.org/officeDocument/2006/relationships/hyperlink" Target="https://www.sklepbaterie.pl/baterie/zawory/katowe/033000699_p_24187" TargetMode="External"/><Relationship Id="rId17" Type="http://schemas.openxmlformats.org/officeDocument/2006/relationships/hyperlink" Target="https://www.castorama.pl/produkty/instalacja/instalacje-wodne/syfony-i-odplywy-wewnetrzne/syfony/przylacze-mcalpine-do-pralki-lub-zmywarki.html?&amp;gclid=Cj0KCQjw5s3cBRCAARIsAB8ZjU2RHdnxsVNAZRagePNeYU0iRbZ4EO-kRV6m1H6ac4wmZ_LN4Xz1rTsaAo1TEALw_wcB" TargetMode="External"/><Relationship Id="rId18" Type="http://schemas.openxmlformats.org/officeDocument/2006/relationships/hyperlink" Target="https://www.sklepbaterie.pl/baterie/zawory/katowe/033000699_p_24187" TargetMode="External"/><Relationship Id="rId19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euro.com.pl/piekarniki-do-zabudowy/samsung-nv75k5541rb.bhtml?fbclid=IwAR3lXdaU6bKvvW8J6nqUpmXPJWttyLoyFDBXPza491stsSPTDYBDX9FGB5c" TargetMode="External"/><Relationship Id="rId2" Type="http://schemas.openxmlformats.org/officeDocument/2006/relationships/hyperlink" Target="https://www.euro.com.pl/zmywarki-do-zabudowy/bosch-smv46kx01e.bhtml" TargetMode="External"/><Relationship Id="rId3" Type="http://schemas.openxmlformats.org/officeDocument/2006/relationships/hyperlink" Target="https://www.euro.com.pl/pralki/samsung-wf60f4efw2w.bhtml?fbclid=IwAR2xMLPNm6jtbDUlz4JwQB2yD9Wk7GdxxjTQKgG9oikeMWoLgZLDaTHH5nk" TargetMode="Externa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mlamp.pl/lampy-scienne-kinkiety/39192-kinkiet-lampa-scienna-arvada-cs-w061-3-wh-zumaline-regulowana-oprawa-na-wysiegniku-reflektorek-bialy.html?fbclid=IwAR1S0plJVnfbJkkCg39fuMtmDVJbG7pK4YHLXwMuv9mOlTqLHDl--d66jNY" TargetMode="External"/><Relationship Id="rId2" Type="http://schemas.openxmlformats.org/officeDocument/2006/relationships/hyperlink" Target="https://elampki.pl/product-pol-5302-Profile-Eye-Spot-9322-Nowodvorski-Lighting.html" TargetMode="External"/><Relationship Id="rId3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79</v>
      </c>
      <c r="C11" s="3"/>
      <c r="D11" s="3"/>
    </row>
    <row r="12">
      <c r="B12" s="4"/>
      <c r="C12" t="s" s="4">
        <v>5</v>
      </c>
      <c r="D12" t="s" s="5">
        <v>79</v>
      </c>
    </row>
    <row r="13">
      <c r="B13" t="s" s="3">
        <v>104</v>
      </c>
      <c r="C13" s="3"/>
      <c r="D13" s="3"/>
    </row>
    <row r="14">
      <c r="B14" s="4"/>
      <c r="C14" t="s" s="4">
        <v>5</v>
      </c>
      <c r="D14" t="s" s="5">
        <v>104</v>
      </c>
    </row>
    <row r="15">
      <c r="B15" t="s" s="3">
        <v>45</v>
      </c>
      <c r="C15" s="3"/>
      <c r="D15" s="3"/>
    </row>
    <row r="16">
      <c r="B16" s="4"/>
      <c r="C16" t="s" s="4">
        <v>5</v>
      </c>
      <c r="D16" t="s" s="5">
        <v>45</v>
      </c>
    </row>
    <row r="17">
      <c r="B17" t="s" s="3">
        <v>164</v>
      </c>
      <c r="C17" s="3"/>
      <c r="D17" s="3"/>
    </row>
    <row r="18">
      <c r="B18" s="4"/>
      <c r="C18" t="s" s="4">
        <v>5</v>
      </c>
      <c r="D18" t="s" s="5">
        <v>164</v>
      </c>
    </row>
    <row r="19">
      <c r="B19" t="s" s="3">
        <v>188</v>
      </c>
      <c r="C19" s="3"/>
      <c r="D19" s="3"/>
    </row>
    <row r="20">
      <c r="B20" s="4"/>
      <c r="C20" t="s" s="4">
        <v>5</v>
      </c>
      <c r="D20" t="s" s="5">
        <v>188</v>
      </c>
    </row>
    <row r="21">
      <c r="B21" t="s" s="3">
        <v>192</v>
      </c>
      <c r="C21" s="3"/>
      <c r="D21" s="3"/>
    </row>
    <row r="22">
      <c r="B22" s="4"/>
      <c r="C22" t="s" s="4">
        <v>5</v>
      </c>
      <c r="D22" t="s" s="5">
        <v>192</v>
      </c>
    </row>
  </sheetData>
  <mergeCells count="1">
    <mergeCell ref="B3:D3"/>
  </mergeCells>
  <hyperlinks>
    <hyperlink ref="D10" location="'ogólny GENERAL'!R1C1" tooltip="" display="ogólny GENERAL"/>
    <hyperlink ref="D12" location="'płytki'!R1C1" tooltip="" display="płytki"/>
    <hyperlink ref="D14" location="'armaturaiceramika'!R1C1" tooltip="" display="armaturaiceramika"/>
    <hyperlink ref="D16" location="'AGD'!R1C1" tooltip="" display="AGD"/>
    <hyperlink ref="D18" location="'gniazda i włączniki'!R1C1" tooltip="" display="gniazda i włączniki"/>
    <hyperlink ref="D20" location="'meble'!R1C1" tooltip="" display="meble"/>
    <hyperlink ref="D22" location="'lampy'!R1C1" tooltip="" display="lampy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U43"/>
  <sheetViews>
    <sheetView workbookViewId="0" showGridLines="0" defaultGridColor="1"/>
  </sheetViews>
  <sheetFormatPr defaultColWidth="8.83333" defaultRowHeight="16.5" customHeight="1" outlineLevelRow="0" outlineLevelCol="0"/>
  <cols>
    <col min="1" max="1" width="10.6719" style="6" customWidth="1"/>
    <col min="2" max="2" width="60.6719" style="6" customWidth="1"/>
    <col min="3" max="3" width="30.6719" style="6" customWidth="1"/>
    <col min="4" max="4" width="60.6719" style="6" customWidth="1"/>
    <col min="5" max="5" width="30.6719" style="6" customWidth="1"/>
    <col min="6" max="15" width="20.6719" style="6" customWidth="1"/>
    <col min="16" max="16" width="60.6719" style="6" customWidth="1"/>
    <col min="17" max="255" width="8.85156" style="6" customWidth="1"/>
  </cols>
  <sheetData>
    <row r="1" ht="39.95" customHeight="1">
      <c r="A1" t="s" s="7">
        <v>6</v>
      </c>
      <c r="B1" t="s" s="7">
        <v>7</v>
      </c>
      <c r="C1" t="s" s="7">
        <v>8</v>
      </c>
      <c r="D1" t="s" s="7">
        <v>9</v>
      </c>
      <c r="E1" t="s" s="7">
        <v>10</v>
      </c>
      <c r="F1" t="s" s="7">
        <v>11</v>
      </c>
      <c r="G1" t="s" s="7">
        <v>12</v>
      </c>
      <c r="H1" t="s" s="7">
        <v>13</v>
      </c>
      <c r="I1" t="s" s="7">
        <v>14</v>
      </c>
      <c r="J1" t="s" s="7">
        <v>15</v>
      </c>
      <c r="K1" t="s" s="7">
        <v>16</v>
      </c>
      <c r="L1" t="s" s="7">
        <v>17</v>
      </c>
      <c r="M1" t="s" s="7">
        <v>18</v>
      </c>
      <c r="N1" t="s" s="8">
        <v>19</v>
      </c>
      <c r="O1" t="s" s="9">
        <v>20</v>
      </c>
      <c r="P1" t="s" s="7">
        <v>21</v>
      </c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2"/>
    </row>
    <row r="2" ht="39.95" customHeight="1">
      <c r="A2" t="s" s="13">
        <v>22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8"/>
    </row>
    <row r="3" ht="209.25" customHeight="1">
      <c r="A3" s="19">
        <v>1</v>
      </c>
      <c r="B3" t="s" s="20">
        <v>23</v>
      </c>
      <c r="C3" t="s" s="21">
        <v>24</v>
      </c>
      <c r="D3" s="21"/>
      <c r="E3" s="21"/>
      <c r="F3" s="22"/>
      <c r="G3" s="23">
        <v>1</v>
      </c>
      <c r="H3" s="24">
        <f>(43400*1.19)+4590</f>
        <v>56236</v>
      </c>
      <c r="I3" s="25">
        <f>G3*H3</f>
        <v>56236</v>
      </c>
      <c r="J3" s="24">
        <v>0</v>
      </c>
      <c r="K3" s="26">
        <f>J3*G3</f>
        <v>0</v>
      </c>
      <c r="L3" s="27">
        <v>0</v>
      </c>
      <c r="M3" s="28">
        <f>I3-L3</f>
        <v>56236</v>
      </c>
      <c r="N3" s="22"/>
      <c r="O3" s="22"/>
      <c r="P3" s="29"/>
      <c r="Q3" s="3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8"/>
    </row>
    <row r="4" ht="39.95" customHeight="1">
      <c r="A4" s="19">
        <v>2</v>
      </c>
      <c r="B4" t="s" s="31">
        <v>25</v>
      </c>
      <c r="C4" s="22"/>
      <c r="D4" s="21"/>
      <c r="E4" s="21"/>
      <c r="F4" s="22"/>
      <c r="G4" s="23">
        <v>1</v>
      </c>
      <c r="H4" s="24">
        <v>0</v>
      </c>
      <c r="I4" s="25">
        <f>G4*H4</f>
        <v>0</v>
      </c>
      <c r="J4" s="24">
        <v>20000</v>
      </c>
      <c r="K4" s="26">
        <f>G4*J4</f>
        <v>20000</v>
      </c>
      <c r="L4" s="27">
        <v>0</v>
      </c>
      <c r="M4" s="28">
        <f>I4-L4</f>
        <v>0</v>
      </c>
      <c r="N4" s="22"/>
      <c r="O4" s="22"/>
      <c r="P4" s="22"/>
      <c r="Q4" s="30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8"/>
    </row>
    <row r="5" ht="39.95" customHeight="1">
      <c r="A5" s="19">
        <v>3</v>
      </c>
      <c r="B5" t="s" s="31">
        <v>26</v>
      </c>
      <c r="C5" s="22"/>
      <c r="D5" t="s" s="21">
        <v>27</v>
      </c>
      <c r="E5" s="21"/>
      <c r="F5" s="22"/>
      <c r="G5" s="23">
        <v>1</v>
      </c>
      <c r="H5" s="24">
        <v>0</v>
      </c>
      <c r="I5" s="25">
        <f>G5*H5</f>
        <v>0</v>
      </c>
      <c r="J5" s="24">
        <v>2000</v>
      </c>
      <c r="K5" s="26">
        <f>G5*J5</f>
        <v>2000</v>
      </c>
      <c r="L5" s="27">
        <v>0</v>
      </c>
      <c r="M5" s="28">
        <f>I5-L5</f>
        <v>0</v>
      </c>
      <c r="N5" s="22"/>
      <c r="O5" t="s" s="21">
        <v>28</v>
      </c>
      <c r="P5" s="22"/>
      <c r="Q5" s="30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8"/>
    </row>
    <row r="6" ht="39.95" customHeight="1">
      <c r="A6" s="19">
        <v>4</v>
      </c>
      <c r="B6" t="s" s="20">
        <v>29</v>
      </c>
      <c r="C6" t="s" s="21">
        <v>30</v>
      </c>
      <c r="D6" s="21"/>
      <c r="E6" t="s" s="21">
        <v>31</v>
      </c>
      <c r="F6" s="22"/>
      <c r="G6" s="23">
        <v>1</v>
      </c>
      <c r="H6" s="24">
        <v>19640.88</v>
      </c>
      <c r="I6" s="25">
        <f>H6*G6</f>
        <v>19640.88</v>
      </c>
      <c r="J6" s="24">
        <v>0</v>
      </c>
      <c r="K6" s="26">
        <f>J6*G6</f>
        <v>0</v>
      </c>
      <c r="L6" s="27">
        <v>0</v>
      </c>
      <c r="M6" s="28">
        <f>I6-L6</f>
        <v>19640.88</v>
      </c>
      <c r="N6" s="22"/>
      <c r="O6" s="22"/>
      <c r="P6" s="22"/>
      <c r="Q6" s="30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8"/>
    </row>
    <row r="7" ht="300" customHeight="1">
      <c r="A7" s="19">
        <v>5</v>
      </c>
      <c r="B7" t="s" s="20">
        <v>32</v>
      </c>
      <c r="C7" t="s" s="21">
        <v>33</v>
      </c>
      <c r="D7" s="21"/>
      <c r="E7" t="s" s="21">
        <v>34</v>
      </c>
      <c r="F7" t="s" s="21">
        <v>35</v>
      </c>
      <c r="G7" s="23">
        <v>0</v>
      </c>
      <c r="H7" s="24">
        <v>15.35</v>
      </c>
      <c r="I7" s="25">
        <f>H7*G7</f>
        <v>0</v>
      </c>
      <c r="J7" s="24">
        <v>800</v>
      </c>
      <c r="K7" s="26">
        <v>800</v>
      </c>
      <c r="L7" s="27">
        <v>0</v>
      </c>
      <c r="M7" s="28">
        <f>I7-L7</f>
        <v>0</v>
      </c>
      <c r="N7" s="22"/>
      <c r="O7" s="22"/>
      <c r="P7" s="32"/>
      <c r="Q7" s="3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8"/>
    </row>
    <row r="8" ht="20.25" customHeight="1">
      <c r="A8" s="19">
        <v>6</v>
      </c>
      <c r="B8" t="s" s="20">
        <v>36</v>
      </c>
      <c r="C8" s="22"/>
      <c r="D8" s="21"/>
      <c r="E8" t="s" s="21">
        <v>37</v>
      </c>
      <c r="F8" s="22"/>
      <c r="G8" s="23">
        <v>1</v>
      </c>
      <c r="H8" s="24">
        <v>0</v>
      </c>
      <c r="I8" s="25">
        <f>'płytki'!F10</f>
        <v>9384.579860400001</v>
      </c>
      <c r="J8" s="24">
        <v>0</v>
      </c>
      <c r="K8" s="26">
        <f>J8*G8</f>
        <v>0</v>
      </c>
      <c r="L8" s="27">
        <v>0</v>
      </c>
      <c r="M8" s="28">
        <f>I8-L8</f>
        <v>9384.579860400001</v>
      </c>
      <c r="N8" s="22"/>
      <c r="O8" s="22"/>
      <c r="P8" s="22"/>
      <c r="Q8" s="3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8"/>
    </row>
    <row r="9" ht="40.5" customHeight="1">
      <c r="A9" s="19">
        <v>7</v>
      </c>
      <c r="B9" t="s" s="20">
        <v>38</v>
      </c>
      <c r="C9" s="22"/>
      <c r="D9" s="21"/>
      <c r="E9" t="s" s="21">
        <v>37</v>
      </c>
      <c r="F9" s="22"/>
      <c r="G9" s="23">
        <v>1</v>
      </c>
      <c r="H9" s="24">
        <v>0</v>
      </c>
      <c r="I9" s="25">
        <f>'armaturaiceramika'!G25</f>
        <v>9998.9</v>
      </c>
      <c r="J9" s="24">
        <v>0</v>
      </c>
      <c r="K9" s="26">
        <f>J9*G9</f>
        <v>0</v>
      </c>
      <c r="L9" s="27">
        <v>0</v>
      </c>
      <c r="M9" s="28">
        <f>I9-L9</f>
        <v>9998.9</v>
      </c>
      <c r="N9" s="22"/>
      <c r="O9" s="22"/>
      <c r="P9" s="22"/>
      <c r="Q9" s="30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8"/>
    </row>
    <row r="10" ht="40.5" customHeight="1">
      <c r="A10" s="19">
        <v>8</v>
      </c>
      <c r="B10" t="s" s="20">
        <v>39</v>
      </c>
      <c r="C10" t="s" s="21">
        <v>40</v>
      </c>
      <c r="D10" t="s" s="21">
        <v>41</v>
      </c>
      <c r="E10" t="s" s="21">
        <v>42</v>
      </c>
      <c r="F10" s="21"/>
      <c r="G10" s="23">
        <v>1</v>
      </c>
      <c r="H10" s="24">
        <v>7483</v>
      </c>
      <c r="I10" s="25">
        <f>G10*H10</f>
        <v>7483</v>
      </c>
      <c r="J10" s="24">
        <v>0</v>
      </c>
      <c r="K10" s="26">
        <f>G10*J10</f>
        <v>0</v>
      </c>
      <c r="L10" s="27">
        <v>0</v>
      </c>
      <c r="M10" s="28">
        <f>I10-L10</f>
        <v>7483</v>
      </c>
      <c r="N10" s="22"/>
      <c r="O10" s="22"/>
      <c r="P10" s="33"/>
      <c r="Q10" s="30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8"/>
    </row>
    <row r="11" ht="39.95" customHeight="1">
      <c r="A11" s="19">
        <v>9</v>
      </c>
      <c r="B11" t="s" s="20">
        <v>43</v>
      </c>
      <c r="C11" t="s" s="34">
        <v>44</v>
      </c>
      <c r="D11" s="21"/>
      <c r="E11" t="s" s="21">
        <v>37</v>
      </c>
      <c r="F11" s="22"/>
      <c r="G11" s="23">
        <v>1</v>
      </c>
      <c r="H11" s="24">
        <v>0</v>
      </c>
      <c r="I11" s="25">
        <f>G11*H11</f>
        <v>0</v>
      </c>
      <c r="J11" s="24">
        <v>65000</v>
      </c>
      <c r="K11" s="26">
        <f>J11*G11</f>
        <v>65000</v>
      </c>
      <c r="L11" s="27">
        <v>0</v>
      </c>
      <c r="M11" s="28">
        <f>I11-L11</f>
        <v>0</v>
      </c>
      <c r="N11" s="22"/>
      <c r="O11" s="22"/>
      <c r="P11" s="33"/>
      <c r="Q11" s="30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8"/>
    </row>
    <row r="12" ht="39.95" customHeight="1">
      <c r="A12" s="19">
        <v>10</v>
      </c>
      <c r="B12" t="s" s="20">
        <v>45</v>
      </c>
      <c r="C12" s="35"/>
      <c r="D12" s="21"/>
      <c r="E12" t="s" s="21">
        <v>37</v>
      </c>
      <c r="F12" s="22"/>
      <c r="G12" s="23">
        <v>1</v>
      </c>
      <c r="H12" s="24">
        <f>'AGD'!C9</f>
        <v>10664</v>
      </c>
      <c r="I12" s="25">
        <f>G12*H12</f>
        <v>10664</v>
      </c>
      <c r="J12" s="24">
        <v>0</v>
      </c>
      <c r="K12" s="26">
        <f>J12*G12</f>
        <v>0</v>
      </c>
      <c r="L12" s="27">
        <v>0</v>
      </c>
      <c r="M12" s="28">
        <f>I12-L12</f>
        <v>10664</v>
      </c>
      <c r="N12" s="22"/>
      <c r="O12" s="22"/>
      <c r="P12" s="33"/>
      <c r="Q12" s="30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8"/>
    </row>
    <row r="13" ht="39.95" customHeight="1">
      <c r="A13" s="19">
        <v>11</v>
      </c>
      <c r="B13" t="s" s="20">
        <v>46</v>
      </c>
      <c r="C13" s="35"/>
      <c r="D13" s="21"/>
      <c r="E13" t="s" s="21">
        <v>37</v>
      </c>
      <c r="F13" s="22"/>
      <c r="G13" s="23">
        <v>1</v>
      </c>
      <c r="H13" s="24">
        <f>'lampy'!G29</f>
        <v>6319.61</v>
      </c>
      <c r="I13" s="25">
        <f>G13*H13</f>
        <v>6319.61</v>
      </c>
      <c r="J13" s="24">
        <v>0</v>
      </c>
      <c r="K13" s="26">
        <f>J13*G13</f>
        <v>0</v>
      </c>
      <c r="L13" s="27">
        <v>0</v>
      </c>
      <c r="M13" s="28">
        <f>I13-L13</f>
        <v>6319.61</v>
      </c>
      <c r="N13" s="22"/>
      <c r="O13" s="22"/>
      <c r="P13" s="33"/>
      <c r="Q13" s="3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8"/>
    </row>
    <row r="14" ht="39.95" customHeight="1">
      <c r="A14" s="19">
        <v>12</v>
      </c>
      <c r="B14" t="s" s="20">
        <v>47</v>
      </c>
      <c r="C14" s="22"/>
      <c r="D14" s="21"/>
      <c r="E14" t="s" s="21">
        <v>37</v>
      </c>
      <c r="F14" s="22"/>
      <c r="G14" s="23">
        <v>1</v>
      </c>
      <c r="H14" s="24">
        <v>0</v>
      </c>
      <c r="I14" s="25">
        <f>G14*H14</f>
        <v>0</v>
      </c>
      <c r="J14" s="24">
        <v>2000</v>
      </c>
      <c r="K14" s="26">
        <f>G14*J14</f>
        <v>2000</v>
      </c>
      <c r="L14" s="27">
        <v>0</v>
      </c>
      <c r="M14" s="28">
        <f>I14-L14</f>
        <v>0</v>
      </c>
      <c r="N14" s="22"/>
      <c r="O14" s="22"/>
      <c r="P14" s="33"/>
      <c r="Q14" s="30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8"/>
    </row>
    <row r="15" ht="21" customHeight="1">
      <c r="A15" s="19">
        <v>13</v>
      </c>
      <c r="B15" t="s" s="20">
        <v>48</v>
      </c>
      <c r="C15" s="21"/>
      <c r="D15" t="s" s="21">
        <v>49</v>
      </c>
      <c r="E15" s="21"/>
      <c r="F15" s="22"/>
      <c r="G15" s="23">
        <v>1</v>
      </c>
      <c r="H15" s="24">
        <v>3080</v>
      </c>
      <c r="I15" s="25">
        <f>G15*H15</f>
        <v>3080</v>
      </c>
      <c r="J15" s="24">
        <v>0</v>
      </c>
      <c r="K15" s="26">
        <f>J15*G15</f>
        <v>0</v>
      </c>
      <c r="L15" s="27">
        <v>0</v>
      </c>
      <c r="M15" s="28">
        <f>I15-L15</f>
        <v>3080</v>
      </c>
      <c r="N15" s="22"/>
      <c r="O15" s="22"/>
      <c r="P15" s="33"/>
      <c r="Q15" s="30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8"/>
    </row>
    <row r="16" ht="21" customHeight="1">
      <c r="A16" s="19">
        <v>14</v>
      </c>
      <c r="B16" t="s" s="20">
        <v>50</v>
      </c>
      <c r="C16" s="22"/>
      <c r="D16" s="21"/>
      <c r="E16" s="21"/>
      <c r="F16" s="22"/>
      <c r="G16" s="23">
        <v>1</v>
      </c>
      <c r="H16" s="24">
        <v>0</v>
      </c>
      <c r="I16" s="25">
        <f>H16*G16</f>
        <v>0</v>
      </c>
      <c r="J16" s="24">
        <v>3000</v>
      </c>
      <c r="K16" s="26">
        <f>J16*G16</f>
        <v>3000</v>
      </c>
      <c r="L16" s="27">
        <v>0</v>
      </c>
      <c r="M16" s="28">
        <f>I16-L16</f>
        <v>0</v>
      </c>
      <c r="N16" s="22"/>
      <c r="O16" s="22"/>
      <c r="P16" s="33"/>
      <c r="Q16" s="30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8"/>
    </row>
    <row r="17" ht="21" customHeight="1">
      <c r="A17" s="19">
        <v>15</v>
      </c>
      <c r="B17" t="s" s="20">
        <v>51</v>
      </c>
      <c r="C17" s="22"/>
      <c r="D17" s="21"/>
      <c r="E17" s="21"/>
      <c r="F17" s="22"/>
      <c r="G17" s="23">
        <v>1</v>
      </c>
      <c r="H17" s="24">
        <v>10000</v>
      </c>
      <c r="I17" s="25">
        <f>H17*G17</f>
        <v>10000</v>
      </c>
      <c r="J17" s="24">
        <v>0</v>
      </c>
      <c r="K17" s="26">
        <f>J17*G17</f>
        <v>0</v>
      </c>
      <c r="L17" s="27">
        <v>0</v>
      </c>
      <c r="M17" s="28">
        <f>I17-L17</f>
        <v>10000</v>
      </c>
      <c r="N17" s="22"/>
      <c r="O17" s="22"/>
      <c r="P17" s="33"/>
      <c r="Q17" s="30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8"/>
    </row>
    <row r="18" ht="21" customHeight="1">
      <c r="A18" s="19">
        <v>16</v>
      </c>
      <c r="B18" t="s" s="20">
        <v>52</v>
      </c>
      <c r="C18" s="22"/>
      <c r="D18" s="21"/>
      <c r="E18" s="21"/>
      <c r="F18" s="22"/>
      <c r="G18" s="23">
        <v>2</v>
      </c>
      <c r="H18" s="24">
        <v>0</v>
      </c>
      <c r="I18" s="25">
        <f>H18*G18</f>
        <v>0</v>
      </c>
      <c r="J18" s="24">
        <v>400</v>
      </c>
      <c r="K18" s="26">
        <f>J18*G18</f>
        <v>800</v>
      </c>
      <c r="L18" s="27">
        <v>0</v>
      </c>
      <c r="M18" s="28">
        <f>I18-L18</f>
        <v>0</v>
      </c>
      <c r="N18" s="22"/>
      <c r="O18" s="22"/>
      <c r="P18" s="33"/>
      <c r="Q18" s="30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8"/>
    </row>
    <row r="19" ht="39.95" customHeight="1">
      <c r="A19" t="s" s="7">
        <v>53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30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8"/>
    </row>
    <row r="20" ht="39.95" customHeight="1">
      <c r="A20" t="s" s="36">
        <v>54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0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8"/>
    </row>
    <row r="21" ht="300" customHeight="1">
      <c r="A21" s="19">
        <v>1</v>
      </c>
      <c r="B21" t="s" s="20">
        <v>55</v>
      </c>
      <c r="C21" s="22"/>
      <c r="D21" s="21"/>
      <c r="E21" t="s" s="39">
        <v>56</v>
      </c>
      <c r="F21" t="s" s="21">
        <v>57</v>
      </c>
      <c r="G21" s="23">
        <v>8</v>
      </c>
      <c r="H21" s="24">
        <v>0</v>
      </c>
      <c r="I21" s="25">
        <f>G21*H21</f>
        <v>0</v>
      </c>
      <c r="J21" s="24">
        <v>250</v>
      </c>
      <c r="K21" s="26">
        <f>G21*J21</f>
        <v>2000</v>
      </c>
      <c r="L21" s="27">
        <v>0</v>
      </c>
      <c r="M21" s="28">
        <f>I21-L21</f>
        <v>0</v>
      </c>
      <c r="N21" s="24"/>
      <c r="O21" s="24"/>
      <c r="P21" s="40"/>
      <c r="Q21" s="30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8"/>
    </row>
    <row r="22" ht="300" customHeight="1">
      <c r="A22" s="19">
        <v>2</v>
      </c>
      <c r="B22" t="s" s="20">
        <v>58</v>
      </c>
      <c r="C22" s="22"/>
      <c r="D22" s="21"/>
      <c r="E22" t="s" s="39">
        <v>56</v>
      </c>
      <c r="F22" t="s" s="21">
        <v>57</v>
      </c>
      <c r="G22" s="23">
        <v>1</v>
      </c>
      <c r="H22" s="24">
        <v>0</v>
      </c>
      <c r="I22" s="25">
        <f>G22*H22</f>
        <v>0</v>
      </c>
      <c r="J22" s="24">
        <v>500</v>
      </c>
      <c r="K22" s="26">
        <f>G22*J22</f>
        <v>500</v>
      </c>
      <c r="L22" s="27">
        <v>0</v>
      </c>
      <c r="M22" s="28">
        <f>I22-L22</f>
        <v>0</v>
      </c>
      <c r="N22" s="24"/>
      <c r="O22" s="24"/>
      <c r="P22" s="32"/>
      <c r="Q22" s="30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8"/>
    </row>
    <row r="23" ht="300" customHeight="1">
      <c r="A23" s="19">
        <v>3</v>
      </c>
      <c r="B23" t="s" s="20">
        <v>59</v>
      </c>
      <c r="C23" s="22"/>
      <c r="D23" s="21"/>
      <c r="E23" t="s" s="39">
        <v>56</v>
      </c>
      <c r="F23" t="s" s="21">
        <v>57</v>
      </c>
      <c r="G23" s="23">
        <v>1</v>
      </c>
      <c r="H23" s="24">
        <v>0</v>
      </c>
      <c r="I23" s="25">
        <f>G23*H23</f>
        <v>0</v>
      </c>
      <c r="J23" s="24">
        <v>2000</v>
      </c>
      <c r="K23" s="26">
        <f>J23*G23</f>
        <v>2000</v>
      </c>
      <c r="L23" s="27">
        <v>0</v>
      </c>
      <c r="M23" s="28">
        <f>I23-L23</f>
        <v>0</v>
      </c>
      <c r="N23" s="24"/>
      <c r="O23" s="24"/>
      <c r="P23" s="32"/>
      <c r="Q23" s="30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8"/>
    </row>
    <row r="24" ht="300" customHeight="1">
      <c r="A24" s="19">
        <v>4</v>
      </c>
      <c r="B24" t="s" s="20">
        <v>60</v>
      </c>
      <c r="C24" s="22"/>
      <c r="D24" s="21"/>
      <c r="E24" t="s" s="39">
        <v>61</v>
      </c>
      <c r="F24" t="s" s="21">
        <v>57</v>
      </c>
      <c r="G24" s="23">
        <v>1</v>
      </c>
      <c r="H24" s="24">
        <v>599</v>
      </c>
      <c r="I24" s="25">
        <f>G24*H24</f>
        <v>599</v>
      </c>
      <c r="J24" s="24">
        <v>0</v>
      </c>
      <c r="K24" s="26">
        <f>G24*J24</f>
        <v>0</v>
      </c>
      <c r="L24" s="27">
        <v>0</v>
      </c>
      <c r="M24" s="28">
        <f>I24-L24</f>
        <v>599</v>
      </c>
      <c r="N24" s="24"/>
      <c r="O24" s="24"/>
      <c r="P24" t="s" s="41">
        <v>62</v>
      </c>
      <c r="Q24" s="30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8"/>
    </row>
    <row r="25" ht="300" customHeight="1">
      <c r="A25" s="19">
        <v>5</v>
      </c>
      <c r="B25" t="s" s="20">
        <v>63</v>
      </c>
      <c r="C25" s="22"/>
      <c r="D25" s="21"/>
      <c r="E25" s="42"/>
      <c r="F25" t="s" s="21">
        <v>57</v>
      </c>
      <c r="G25" s="23">
        <v>1</v>
      </c>
      <c r="H25" s="24">
        <v>0</v>
      </c>
      <c r="I25" s="25">
        <f>G25*H25</f>
        <v>0</v>
      </c>
      <c r="J25" s="24">
        <v>0</v>
      </c>
      <c r="K25" s="26">
        <f>G25*J25</f>
        <v>0</v>
      </c>
      <c r="L25" s="27">
        <v>0</v>
      </c>
      <c r="M25" s="28">
        <f>I25-L25</f>
        <v>0</v>
      </c>
      <c r="N25" s="24"/>
      <c r="O25" s="24"/>
      <c r="P25" s="43"/>
      <c r="Q25" s="3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8"/>
    </row>
    <row r="26" ht="300" customHeight="1">
      <c r="A26" s="19">
        <v>6</v>
      </c>
      <c r="B26" t="s" s="20">
        <v>64</v>
      </c>
      <c r="C26" s="22"/>
      <c r="D26" s="21"/>
      <c r="E26" s="42"/>
      <c r="F26" t="s" s="21">
        <v>57</v>
      </c>
      <c r="G26" s="23">
        <v>1</v>
      </c>
      <c r="H26" s="24">
        <v>1599</v>
      </c>
      <c r="I26" s="25">
        <f>G26*H26</f>
        <v>1599</v>
      </c>
      <c r="J26" s="24">
        <v>0</v>
      </c>
      <c r="K26" s="26">
        <f>G26*J26</f>
        <v>0</v>
      </c>
      <c r="L26" s="27">
        <v>0</v>
      </c>
      <c r="M26" s="28">
        <f>I26-L26</f>
        <v>1599</v>
      </c>
      <c r="N26" s="24"/>
      <c r="O26" s="24"/>
      <c r="P26" t="s" s="21">
        <v>65</v>
      </c>
      <c r="Q26" s="30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8"/>
    </row>
    <row r="27" ht="300" customHeight="1">
      <c r="A27" s="44">
        <v>7</v>
      </c>
      <c r="B27" t="s" s="20">
        <v>66</v>
      </c>
      <c r="C27" s="22"/>
      <c r="D27" s="21"/>
      <c r="E27" s="42"/>
      <c r="F27" t="s" s="21">
        <v>57</v>
      </c>
      <c r="G27" s="23">
        <v>1</v>
      </c>
      <c r="H27" s="24">
        <v>0</v>
      </c>
      <c r="I27" s="25">
        <f>G27*H27</f>
        <v>0</v>
      </c>
      <c r="J27" s="24">
        <v>0</v>
      </c>
      <c r="K27" s="26">
        <f>G27*J27</f>
        <v>0</v>
      </c>
      <c r="L27" s="27">
        <v>0</v>
      </c>
      <c r="M27" s="28">
        <f>I27-L27</f>
        <v>0</v>
      </c>
      <c r="N27" s="24"/>
      <c r="O27" s="24"/>
      <c r="P27" s="22"/>
      <c r="Q27" s="30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8"/>
    </row>
    <row r="28" ht="39.95" customHeight="1">
      <c r="A28" t="s" s="45">
        <v>67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  <c r="Q28" s="30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8"/>
    </row>
    <row r="29" ht="300" customHeight="1">
      <c r="A29" s="19">
        <v>1</v>
      </c>
      <c r="B29" t="s" s="20">
        <v>68</v>
      </c>
      <c r="C29" s="22"/>
      <c r="D29" t="s" s="21">
        <v>69</v>
      </c>
      <c r="E29" s="21"/>
      <c r="F29" t="s" s="21">
        <v>57</v>
      </c>
      <c r="G29" s="23">
        <v>1</v>
      </c>
      <c r="H29" s="24">
        <v>7651</v>
      </c>
      <c r="I29" s="25">
        <f>H29*G29</f>
        <v>7651</v>
      </c>
      <c r="J29" s="24">
        <v>0</v>
      </c>
      <c r="K29" s="26">
        <f>J29*G29</f>
        <v>0</v>
      </c>
      <c r="L29" s="27">
        <v>0</v>
      </c>
      <c r="M29" s="28">
        <f>I29-L29</f>
        <v>7651</v>
      </c>
      <c r="N29" s="24"/>
      <c r="O29" s="24"/>
      <c r="P29" s="22"/>
      <c r="Q29" s="30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8"/>
    </row>
    <row r="30" ht="300" customHeight="1">
      <c r="A30" s="19">
        <v>2</v>
      </c>
      <c r="B30" t="s" s="20">
        <v>70</v>
      </c>
      <c r="C30" s="22"/>
      <c r="D30" s="21"/>
      <c r="E30" s="21"/>
      <c r="F30" t="s" s="21">
        <v>57</v>
      </c>
      <c r="G30" s="23">
        <v>1</v>
      </c>
      <c r="H30" s="24">
        <v>0</v>
      </c>
      <c r="I30" s="25">
        <f>H30*G30</f>
        <v>0</v>
      </c>
      <c r="J30" s="24">
        <v>0</v>
      </c>
      <c r="K30" s="26">
        <f>J30*G30</f>
        <v>0</v>
      </c>
      <c r="L30" s="27">
        <v>0</v>
      </c>
      <c r="M30" s="28">
        <f>I30-L30</f>
        <v>0</v>
      </c>
      <c r="N30" s="24"/>
      <c r="O30" s="24"/>
      <c r="P30" s="22"/>
      <c r="Q30" s="30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8"/>
    </row>
    <row r="31" ht="300" customHeight="1">
      <c r="A31" s="19">
        <v>3</v>
      </c>
      <c r="B31" t="s" s="20">
        <v>71</v>
      </c>
      <c r="C31" s="22"/>
      <c r="D31" s="21"/>
      <c r="E31" s="21"/>
      <c r="F31" t="s" s="21">
        <v>57</v>
      </c>
      <c r="G31" s="23">
        <v>1</v>
      </c>
      <c r="H31" s="24">
        <v>0</v>
      </c>
      <c r="I31" s="25">
        <f>H31*G31</f>
        <v>0</v>
      </c>
      <c r="J31" s="24">
        <v>0</v>
      </c>
      <c r="K31" s="26">
        <f>J31*G31</f>
        <v>0</v>
      </c>
      <c r="L31" s="27">
        <v>0</v>
      </c>
      <c r="M31" s="28">
        <f>I31-L31</f>
        <v>0</v>
      </c>
      <c r="N31" s="24"/>
      <c r="O31" s="24"/>
      <c r="P31" s="22"/>
      <c r="Q31" s="30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8"/>
    </row>
    <row r="32" ht="39.95" customHeight="1">
      <c r="A32" t="s" s="48">
        <v>72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30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8"/>
    </row>
    <row r="33" ht="300" customHeight="1">
      <c r="A33" s="19">
        <v>1</v>
      </c>
      <c r="B33" t="s" s="20">
        <v>73</v>
      </c>
      <c r="C33" s="22"/>
      <c r="D33" s="21"/>
      <c r="E33" s="21"/>
      <c r="F33" t="s" s="21">
        <v>57</v>
      </c>
      <c r="G33" s="23">
        <v>1</v>
      </c>
      <c r="H33" s="24">
        <v>499</v>
      </c>
      <c r="I33" s="25">
        <f>H33*G33</f>
        <v>499</v>
      </c>
      <c r="J33" s="24">
        <v>0</v>
      </c>
      <c r="K33" s="26">
        <f>J33*G33</f>
        <v>0</v>
      </c>
      <c r="L33" s="27">
        <v>0</v>
      </c>
      <c r="M33" s="28">
        <f>I33-L33</f>
        <v>499</v>
      </c>
      <c r="N33" s="24"/>
      <c r="O33" s="24"/>
      <c r="P33" t="s" s="21">
        <v>74</v>
      </c>
      <c r="Q33" s="30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8"/>
    </row>
    <row r="34" ht="39.95" customHeight="1">
      <c r="A34" t="s" s="48">
        <v>75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30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8"/>
    </row>
    <row r="35" ht="300" customHeight="1">
      <c r="A35" s="19">
        <v>2</v>
      </c>
      <c r="B35" t="s" s="20">
        <v>76</v>
      </c>
      <c r="C35" s="22"/>
      <c r="D35" s="21"/>
      <c r="E35" s="21"/>
      <c r="F35" t="s" s="21">
        <v>57</v>
      </c>
      <c r="G35" s="23">
        <v>1</v>
      </c>
      <c r="H35" s="24">
        <v>0</v>
      </c>
      <c r="I35" s="49">
        <f>H35*G35</f>
        <v>0</v>
      </c>
      <c r="J35" s="24">
        <v>0</v>
      </c>
      <c r="K35" s="50">
        <f>J35*G35</f>
        <v>0</v>
      </c>
      <c r="L35" s="51">
        <v>0</v>
      </c>
      <c r="M35" s="52">
        <f>I35-L35</f>
        <v>0</v>
      </c>
      <c r="N35" s="24"/>
      <c r="O35" s="24"/>
      <c r="P35" s="22"/>
      <c r="Q35" s="30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8"/>
    </row>
    <row r="36" ht="21.75" customHeight="1">
      <c r="A36" t="s" s="53">
        <v>77</v>
      </c>
      <c r="B36" s="54"/>
      <c r="C36" s="54"/>
      <c r="D36" s="54"/>
      <c r="E36" s="54"/>
      <c r="F36" s="54"/>
      <c r="G36" s="54"/>
      <c r="H36" s="55"/>
      <c r="I36" s="56">
        <f>SUM(I3:I33)+K36</f>
        <v>241254.9698604</v>
      </c>
      <c r="J36" s="57"/>
      <c r="K36" s="58">
        <f>SUM(K3:K33)</f>
        <v>98100</v>
      </c>
      <c r="L36" s="59">
        <f>SUM(L3:L32)</f>
        <v>0</v>
      </c>
      <c r="M36" s="60">
        <f>SUM(M3:M32)</f>
        <v>142655.9698604</v>
      </c>
      <c r="N36" s="61"/>
      <c r="O36" s="62"/>
      <c r="P36" s="63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8"/>
    </row>
    <row r="37" ht="21" customHeight="1">
      <c r="A37" t="s" s="64">
        <v>78</v>
      </c>
      <c r="B37" s="65"/>
      <c r="C37" s="65"/>
      <c r="D37" s="65"/>
      <c r="E37" s="65"/>
      <c r="F37" s="65"/>
      <c r="G37" s="65"/>
      <c r="H37" s="66"/>
      <c r="I37" s="67">
        <f>I36/92.91</f>
        <v>2596.652350235712</v>
      </c>
      <c r="J37" s="68"/>
      <c r="K37" s="69"/>
      <c r="L37" s="70"/>
      <c r="M37" s="70"/>
      <c r="N37" s="71"/>
      <c r="O37" s="71"/>
      <c r="P37" s="7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8"/>
    </row>
    <row r="38" ht="20.25" customHeight="1">
      <c r="A38" s="72"/>
      <c r="B38" s="73"/>
      <c r="C38" s="73"/>
      <c r="D38" s="73"/>
      <c r="E38" s="73"/>
      <c r="F38" s="73"/>
      <c r="G38" s="73"/>
      <c r="H38" s="73"/>
      <c r="I38" s="74"/>
      <c r="J38" s="17"/>
      <c r="K38" s="17"/>
      <c r="L38" s="75"/>
      <c r="M38" s="75"/>
      <c r="N38" s="7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8"/>
    </row>
    <row r="39" ht="20.25" customHeight="1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75"/>
      <c r="M39" s="75"/>
      <c r="N39" s="7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8"/>
    </row>
    <row r="40" ht="20.25" customHeight="1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75"/>
      <c r="M40" s="75"/>
      <c r="N40" s="7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8"/>
    </row>
    <row r="41" ht="20.2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7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8"/>
    </row>
    <row r="42" ht="20.25" customHeight="1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8"/>
    </row>
    <row r="43" ht="20.25" customHeight="1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8"/>
    </row>
  </sheetData>
  <mergeCells count="8">
    <mergeCell ref="A37:H37"/>
    <mergeCell ref="A2:P2"/>
    <mergeCell ref="A19:P19"/>
    <mergeCell ref="A28:P28"/>
    <mergeCell ref="A32:P32"/>
    <mergeCell ref="A36:H36"/>
    <mergeCell ref="A20:P20"/>
    <mergeCell ref="A34:P34"/>
  </mergeCells>
  <hyperlinks>
    <hyperlink ref="P24" r:id="rId1" location="" tooltip="" display=""/>
  </hyperlink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IU31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.6719" style="79" customWidth="1"/>
    <col min="2" max="2" width="40.6719" style="79" customWidth="1"/>
    <col min="3" max="7" width="20.6719" style="79" customWidth="1"/>
    <col min="8" max="8" width="60.6719" style="79" customWidth="1"/>
    <col min="9" max="9" width="49" style="79" customWidth="1"/>
    <col min="10" max="10" width="135.852" style="79" customWidth="1"/>
    <col min="11" max="12" width="20.6719" style="79" customWidth="1"/>
    <col min="13" max="255" width="8.85156" style="79" customWidth="1"/>
  </cols>
  <sheetData>
    <row r="1" ht="39.95" customHeight="1">
      <c r="A1" t="s" s="7">
        <v>6</v>
      </c>
      <c r="B1" t="s" s="7">
        <v>80</v>
      </c>
      <c r="C1" t="s" s="7">
        <v>11</v>
      </c>
      <c r="D1" t="s" s="7">
        <v>12</v>
      </c>
      <c r="E1" t="s" s="7">
        <v>13</v>
      </c>
      <c r="F1" t="s" s="7">
        <v>14</v>
      </c>
      <c r="G1" t="s" s="7">
        <v>81</v>
      </c>
      <c r="H1" t="s" s="7">
        <v>82</v>
      </c>
      <c r="I1" t="s" s="7">
        <v>10</v>
      </c>
      <c r="J1" t="s" s="7">
        <v>83</v>
      </c>
      <c r="K1" t="s" s="8">
        <v>19</v>
      </c>
      <c r="L1" t="s" s="9">
        <v>20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2"/>
    </row>
    <row r="2" ht="300" customHeight="1">
      <c r="A2" s="80">
        <v>1</v>
      </c>
      <c r="B2" t="s" s="81">
        <v>84</v>
      </c>
      <c r="C2" t="s" s="82">
        <v>85</v>
      </c>
      <c r="D2" s="83">
        <f>325*0.2*0.2</f>
        <v>13</v>
      </c>
      <c r="E2" s="84">
        <v>129</v>
      </c>
      <c r="F2" s="85">
        <f>D2*E2</f>
        <v>1677</v>
      </c>
      <c r="G2" t="s" s="82">
        <v>86</v>
      </c>
      <c r="H2" s="82"/>
      <c r="I2" s="86"/>
      <c r="J2" t="s" s="82">
        <v>87</v>
      </c>
      <c r="K2" s="87"/>
      <c r="L2" s="87"/>
      <c r="M2" s="30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8"/>
    </row>
    <row r="3" ht="300" customHeight="1">
      <c r="A3" s="80">
        <v>2</v>
      </c>
      <c r="B3" t="s" s="81">
        <v>88</v>
      </c>
      <c r="C3" t="s" s="82">
        <v>57</v>
      </c>
      <c r="D3" s="83">
        <f>22*25</f>
        <v>550</v>
      </c>
      <c r="E3" s="84">
        <v>2.5</v>
      </c>
      <c r="F3" s="85">
        <f>E3*D3</f>
        <v>1375</v>
      </c>
      <c r="G3" t="s" s="82">
        <v>86</v>
      </c>
      <c r="H3" s="82"/>
      <c r="I3" s="86"/>
      <c r="J3" t="s" s="82">
        <v>89</v>
      </c>
      <c r="K3" s="87"/>
      <c r="L3" s="87"/>
      <c r="M3" s="30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8"/>
    </row>
    <row r="4" ht="300" customHeight="1">
      <c r="A4" s="80">
        <v>3</v>
      </c>
      <c r="B4" t="s" s="81">
        <v>90</v>
      </c>
      <c r="C4" t="s" s="82">
        <v>85</v>
      </c>
      <c r="D4" s="83">
        <f>225*0.2*0.2</f>
        <v>9</v>
      </c>
      <c r="E4" s="84">
        <v>128</v>
      </c>
      <c r="F4" s="85">
        <f>E4*D4</f>
        <v>1152</v>
      </c>
      <c r="G4" t="s" s="82">
        <v>86</v>
      </c>
      <c r="H4" s="82"/>
      <c r="I4" s="86"/>
      <c r="J4" t="s" s="82">
        <v>91</v>
      </c>
      <c r="K4" s="87"/>
      <c r="L4" s="87"/>
      <c r="M4" s="30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8"/>
    </row>
    <row r="5" ht="300" customHeight="1">
      <c r="A5" s="80">
        <v>4</v>
      </c>
      <c r="B5" t="s" s="81">
        <v>92</v>
      </c>
      <c r="C5" t="s" s="82">
        <v>85</v>
      </c>
      <c r="D5" s="84">
        <f>0.598*0.598*42</f>
        <v>15.019368</v>
      </c>
      <c r="E5" s="84">
        <v>81.55</v>
      </c>
      <c r="F5" s="85">
        <f>E5*D5</f>
        <v>1224.8294604</v>
      </c>
      <c r="G5" t="s" s="82">
        <v>93</v>
      </c>
      <c r="H5" s="82"/>
      <c r="I5" s="86"/>
      <c r="J5" t="s" s="82">
        <v>94</v>
      </c>
      <c r="K5" s="87"/>
      <c r="L5" s="87"/>
      <c r="M5" s="30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8"/>
    </row>
    <row r="6" ht="300" customHeight="1">
      <c r="A6" s="80"/>
      <c r="B6" t="s" s="81">
        <v>95</v>
      </c>
      <c r="C6" t="s" s="82">
        <v>85</v>
      </c>
      <c r="D6" s="83">
        <f>42*0.8*0.8</f>
        <v>26.88</v>
      </c>
      <c r="E6" s="84">
        <v>88.33</v>
      </c>
      <c r="F6" s="85">
        <f>E6*D6</f>
        <v>2374.3104</v>
      </c>
      <c r="G6" t="s" s="82">
        <v>93</v>
      </c>
      <c r="H6" s="82"/>
      <c r="I6" s="86"/>
      <c r="J6" t="s" s="82">
        <v>96</v>
      </c>
      <c r="K6" s="87"/>
      <c r="L6" s="87"/>
      <c r="M6" s="30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8"/>
    </row>
    <row r="7" ht="300" customHeight="1">
      <c r="A7" s="80">
        <v>5</v>
      </c>
      <c r="B7" t="s" s="81">
        <v>97</v>
      </c>
      <c r="C7" t="s" s="82">
        <v>85</v>
      </c>
      <c r="D7" s="83">
        <f>0.2*1.8*16</f>
        <v>5.760000000000001</v>
      </c>
      <c r="E7" s="84">
        <v>219</v>
      </c>
      <c r="F7" s="85">
        <f>E7*D7</f>
        <v>1261.44</v>
      </c>
      <c r="G7" s="82"/>
      <c r="H7" s="82"/>
      <c r="I7" s="86"/>
      <c r="J7" t="s" s="82">
        <v>98</v>
      </c>
      <c r="K7" s="87"/>
      <c r="L7" s="87"/>
      <c r="M7" s="30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8"/>
    </row>
    <row r="8" ht="300" customHeight="1">
      <c r="A8" s="80">
        <v>5</v>
      </c>
      <c r="B8" t="s" s="81">
        <v>99</v>
      </c>
      <c r="C8" t="s" s="82">
        <v>85</v>
      </c>
      <c r="D8" s="83">
        <v>4</v>
      </c>
      <c r="E8" s="84">
        <v>80</v>
      </c>
      <c r="F8" s="85">
        <f>E8*D8</f>
        <v>320</v>
      </c>
      <c r="G8" s="82"/>
      <c r="H8" s="82"/>
      <c r="I8" s="86"/>
      <c r="J8" t="s" s="88">
        <v>100</v>
      </c>
      <c r="K8" s="87"/>
      <c r="L8" s="87"/>
      <c r="M8" s="30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8"/>
    </row>
    <row r="9" ht="300" customHeight="1">
      <c r="A9" s="89">
        <v>4</v>
      </c>
      <c r="B9" t="s" s="90">
        <v>101</v>
      </c>
      <c r="C9" t="s" s="91">
        <v>57</v>
      </c>
      <c r="D9" s="92">
        <v>0</v>
      </c>
      <c r="E9" s="93">
        <v>0</v>
      </c>
      <c r="F9" s="94">
        <f>E9*D9</f>
        <v>0</v>
      </c>
      <c r="G9" s="82"/>
      <c r="H9" s="82"/>
      <c r="I9" t="s" s="88">
        <v>102</v>
      </c>
      <c r="J9" s="86"/>
      <c r="K9" s="87"/>
      <c r="L9" s="87"/>
      <c r="M9" s="30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8"/>
    </row>
    <row r="10" ht="21.75" customHeight="1">
      <c r="A10" t="s" s="95">
        <v>103</v>
      </c>
      <c r="B10" s="96"/>
      <c r="C10" s="96"/>
      <c r="D10" s="96"/>
      <c r="E10" s="97"/>
      <c r="F10" s="98">
        <f>SUM(F2:F9)</f>
        <v>9384.579860400001</v>
      </c>
      <c r="G10" s="99"/>
      <c r="H10" s="73"/>
      <c r="I10" s="73"/>
      <c r="J10" s="100"/>
      <c r="K10" s="73"/>
      <c r="L10" s="73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8"/>
    </row>
    <row r="11" ht="12.75" customHeight="1">
      <c r="A11" s="101"/>
      <c r="B11" s="74"/>
      <c r="C11" s="74"/>
      <c r="D11" s="74"/>
      <c r="E11" s="74"/>
      <c r="F11" s="74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8"/>
    </row>
    <row r="12" ht="12.75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8"/>
    </row>
    <row r="13" ht="12.75" customHeight="1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8"/>
    </row>
    <row r="14" ht="12.75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8"/>
    </row>
    <row r="15" ht="12.75" customHeight="1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8"/>
    </row>
    <row r="16" ht="12.75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8"/>
    </row>
    <row r="17" ht="12.75" customHeight="1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8"/>
    </row>
    <row r="18" ht="12.75" customHeight="1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8"/>
    </row>
    <row r="19" ht="12.75" customHeigh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8"/>
    </row>
    <row r="20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8"/>
    </row>
    <row r="21" ht="12.75" customHeight="1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8"/>
    </row>
    <row r="22" ht="12.75" customHeight="1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8"/>
    </row>
    <row r="23" ht="12.75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8"/>
    </row>
    <row r="24" ht="12.75" customHeight="1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8"/>
    </row>
    <row r="25" ht="12.75" customHeight="1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8"/>
    </row>
    <row r="26" ht="12.75" customHeight="1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8"/>
    </row>
    <row r="27" ht="12.75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8"/>
    </row>
    <row r="28" ht="12.75" customHeight="1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8"/>
    </row>
    <row r="29" ht="12.75" customHeight="1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8"/>
    </row>
    <row r="30" ht="12.75" customHeight="1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8"/>
    </row>
    <row r="31" ht="12.75" customHeight="1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8"/>
    </row>
  </sheetData>
  <mergeCells count="1">
    <mergeCell ref="A10:E10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IU47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.6719" style="102" customWidth="1"/>
    <col min="2" max="3" width="40.6719" style="102" customWidth="1"/>
    <col min="4" max="4" width="60.6719" style="102" customWidth="1"/>
    <col min="5" max="7" width="20.6719" style="102" customWidth="1"/>
    <col min="8" max="8" width="60.6719" style="102" customWidth="1"/>
    <col min="9" max="10" width="20.6719" style="102" customWidth="1"/>
    <col min="11" max="15" width="9.17188" style="102" customWidth="1"/>
    <col min="16" max="255" width="8.85156" style="102" customWidth="1"/>
  </cols>
  <sheetData>
    <row r="1" ht="39.95" customHeight="1">
      <c r="A1" t="s" s="103">
        <v>6</v>
      </c>
      <c r="B1" t="s" s="103">
        <v>105</v>
      </c>
      <c r="C1" t="s" s="103">
        <v>10</v>
      </c>
      <c r="D1" t="s" s="103">
        <v>106</v>
      </c>
      <c r="E1" t="s" s="103">
        <v>12</v>
      </c>
      <c r="F1" t="s" s="103">
        <v>13</v>
      </c>
      <c r="G1" t="s" s="103">
        <v>14</v>
      </c>
      <c r="H1" t="s" s="103">
        <v>21</v>
      </c>
      <c r="I1" t="s" s="8">
        <v>19</v>
      </c>
      <c r="J1" t="s" s="9">
        <v>20</v>
      </c>
      <c r="K1" s="104"/>
      <c r="L1" s="105"/>
      <c r="M1" s="105"/>
      <c r="N1" s="105"/>
      <c r="O1" s="105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2"/>
    </row>
    <row r="2" ht="39.95" customHeight="1">
      <c r="A2" t="s" s="106">
        <v>107</v>
      </c>
      <c r="B2" s="107"/>
      <c r="C2" s="107"/>
      <c r="D2" s="107"/>
      <c r="E2" s="107"/>
      <c r="F2" s="107"/>
      <c r="G2" s="107"/>
      <c r="H2" s="107"/>
      <c r="I2" s="107"/>
      <c r="J2" s="108"/>
      <c r="K2" s="109"/>
      <c r="L2" s="110"/>
      <c r="M2" s="110"/>
      <c r="N2" s="110"/>
      <c r="O2" s="110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8"/>
    </row>
    <row r="3" ht="300" customHeight="1">
      <c r="A3" s="111">
        <v>1</v>
      </c>
      <c r="B3" t="s" s="20">
        <v>108</v>
      </c>
      <c r="C3" s="20"/>
      <c r="D3" s="112"/>
      <c r="E3" s="113">
        <v>1</v>
      </c>
      <c r="F3" s="114">
        <v>307</v>
      </c>
      <c r="G3" s="115">
        <f>F3*E3</f>
        <v>307</v>
      </c>
      <c r="H3" t="s" s="41">
        <v>109</v>
      </c>
      <c r="I3" s="24"/>
      <c r="J3" s="24"/>
      <c r="K3" s="116"/>
      <c r="L3" s="117"/>
      <c r="M3" s="117"/>
      <c r="N3" s="117"/>
      <c r="O3" s="1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8"/>
    </row>
    <row r="4" ht="300" customHeight="1">
      <c r="A4" s="111">
        <v>2</v>
      </c>
      <c r="B4" t="s" s="20">
        <v>110</v>
      </c>
      <c r="C4" s="20"/>
      <c r="D4" s="112"/>
      <c r="E4" s="113">
        <v>1</v>
      </c>
      <c r="F4" s="114">
        <v>233</v>
      </c>
      <c r="G4" s="115">
        <f>F4*E4</f>
        <v>233</v>
      </c>
      <c r="H4" t="s" s="41">
        <v>111</v>
      </c>
      <c r="I4" s="24"/>
      <c r="J4" s="24"/>
      <c r="K4" s="116"/>
      <c r="L4" s="117"/>
      <c r="M4" s="117"/>
      <c r="N4" s="117"/>
      <c r="O4" s="1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8"/>
    </row>
    <row r="5" ht="300" customHeight="1">
      <c r="A5" s="111">
        <v>3</v>
      </c>
      <c r="B5" t="s" s="20">
        <v>112</v>
      </c>
      <c r="C5" s="20"/>
      <c r="D5" s="112"/>
      <c r="E5" s="113">
        <v>1</v>
      </c>
      <c r="F5" s="114">
        <v>339</v>
      </c>
      <c r="G5" s="115">
        <f>F5*E5</f>
        <v>339</v>
      </c>
      <c r="H5" t="s" s="41">
        <v>113</v>
      </c>
      <c r="I5" s="24"/>
      <c r="J5" s="24"/>
      <c r="K5" s="116"/>
      <c r="L5" s="117"/>
      <c r="M5" s="117"/>
      <c r="N5" s="117"/>
      <c r="O5" s="1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8"/>
    </row>
    <row r="6" ht="300" customHeight="1">
      <c r="A6" s="111">
        <v>4</v>
      </c>
      <c r="B6" t="s" s="20">
        <v>114</v>
      </c>
      <c r="C6" s="20"/>
      <c r="D6" s="112"/>
      <c r="E6" s="113">
        <v>1</v>
      </c>
      <c r="F6" s="114">
        <v>446.99</v>
      </c>
      <c r="G6" s="115">
        <f>F6*E6</f>
        <v>446.99</v>
      </c>
      <c r="H6" t="s" s="41">
        <v>115</v>
      </c>
      <c r="I6" s="24"/>
      <c r="J6" s="24"/>
      <c r="K6" s="116"/>
      <c r="L6" s="117"/>
      <c r="M6" s="117"/>
      <c r="N6" s="117"/>
      <c r="O6" s="1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8"/>
    </row>
    <row r="7" ht="300" customHeight="1">
      <c r="A7" s="111">
        <v>5</v>
      </c>
      <c r="B7" t="s" s="20">
        <v>116</v>
      </c>
      <c r="C7" s="20"/>
      <c r="D7" s="112"/>
      <c r="E7" s="113">
        <v>1</v>
      </c>
      <c r="F7" s="114">
        <v>236</v>
      </c>
      <c r="G7" s="115">
        <f>F7*E7</f>
        <v>236</v>
      </c>
      <c r="H7" t="s" s="41">
        <v>117</v>
      </c>
      <c r="I7" s="24"/>
      <c r="J7" s="24"/>
      <c r="K7" s="116"/>
      <c r="L7" s="117"/>
      <c r="M7" s="117"/>
      <c r="N7" s="117"/>
      <c r="O7" s="1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8"/>
    </row>
    <row r="8" ht="300" customHeight="1">
      <c r="A8" s="111">
        <v>6</v>
      </c>
      <c r="B8" t="s" s="20">
        <v>118</v>
      </c>
      <c r="C8" s="20"/>
      <c r="D8" s="112"/>
      <c r="E8" s="113">
        <v>1</v>
      </c>
      <c r="F8" s="114">
        <v>453</v>
      </c>
      <c r="G8" s="115">
        <f>F8*E8</f>
        <v>453</v>
      </c>
      <c r="H8" t="s" s="41">
        <v>119</v>
      </c>
      <c r="I8" s="24"/>
      <c r="J8" s="24"/>
      <c r="K8" s="116"/>
      <c r="L8" s="117"/>
      <c r="M8" s="117"/>
      <c r="N8" s="117"/>
      <c r="O8" s="1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8"/>
    </row>
    <row r="9" ht="300" customHeight="1">
      <c r="A9" s="111">
        <v>7</v>
      </c>
      <c r="B9" t="s" s="20">
        <v>120</v>
      </c>
      <c r="C9" s="20"/>
      <c r="D9" s="112"/>
      <c r="E9" s="113">
        <v>1</v>
      </c>
      <c r="F9" s="114">
        <v>131</v>
      </c>
      <c r="G9" s="115">
        <f>F9*E9</f>
        <v>131</v>
      </c>
      <c r="H9" t="s" s="41">
        <v>121</v>
      </c>
      <c r="I9" s="24"/>
      <c r="J9" s="24"/>
      <c r="K9" s="116"/>
      <c r="L9" s="117"/>
      <c r="M9" s="117"/>
      <c r="N9" s="117"/>
      <c r="O9" s="1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8"/>
    </row>
    <row r="10" ht="300" customHeight="1">
      <c r="A10" s="111">
        <v>8</v>
      </c>
      <c r="B10" t="s" s="20">
        <v>122</v>
      </c>
      <c r="C10" s="20"/>
      <c r="D10" s="112"/>
      <c r="E10" s="113">
        <v>1</v>
      </c>
      <c r="F10" s="114">
        <v>1800.45</v>
      </c>
      <c r="G10" s="115">
        <f>F10*E10</f>
        <v>1800.45</v>
      </c>
      <c r="H10" t="s" s="41">
        <v>123</v>
      </c>
      <c r="I10" s="24"/>
      <c r="J10" s="24"/>
      <c r="K10" s="116"/>
      <c r="L10" s="117"/>
      <c r="M10" s="117"/>
      <c r="N10" s="117"/>
      <c r="O10" s="1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8"/>
    </row>
    <row r="11" ht="300" customHeight="1">
      <c r="A11" s="111">
        <v>9</v>
      </c>
      <c r="B11" t="s" s="20">
        <v>124</v>
      </c>
      <c r="C11" s="20"/>
      <c r="D11" s="112"/>
      <c r="E11" s="113">
        <v>2</v>
      </c>
      <c r="F11" s="114">
        <v>679</v>
      </c>
      <c r="G11" s="115">
        <f>F11*E11</f>
        <v>1358</v>
      </c>
      <c r="H11" t="s" s="41">
        <v>125</v>
      </c>
      <c r="I11" s="24"/>
      <c r="J11" s="24"/>
      <c r="K11" s="116"/>
      <c r="L11" s="117"/>
      <c r="M11" s="117"/>
      <c r="N11" s="117"/>
      <c r="O11" s="1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8"/>
    </row>
    <row r="12" ht="300" customHeight="1">
      <c r="A12" s="111">
        <v>10</v>
      </c>
      <c r="B12" t="s" s="20">
        <v>126</v>
      </c>
      <c r="C12" s="20"/>
      <c r="D12" s="112"/>
      <c r="E12" s="113">
        <v>2</v>
      </c>
      <c r="F12" s="114">
        <v>753.99</v>
      </c>
      <c r="G12" s="115">
        <f>F12*E12</f>
        <v>1507.98</v>
      </c>
      <c r="H12" t="s" s="41">
        <v>127</v>
      </c>
      <c r="I12" s="24"/>
      <c r="J12" s="24"/>
      <c r="K12" s="116"/>
      <c r="L12" s="117"/>
      <c r="M12" s="117"/>
      <c r="N12" s="117"/>
      <c r="O12" s="1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8"/>
    </row>
    <row r="13" ht="300" customHeight="1">
      <c r="A13" s="111">
        <v>11</v>
      </c>
      <c r="B13" t="s" s="20">
        <v>128</v>
      </c>
      <c r="C13" s="20"/>
      <c r="D13" s="112"/>
      <c r="E13" s="113">
        <v>2</v>
      </c>
      <c r="F13" s="114">
        <v>346</v>
      </c>
      <c r="G13" s="115">
        <f>F13*E13</f>
        <v>692</v>
      </c>
      <c r="H13" t="s" s="41">
        <v>129</v>
      </c>
      <c r="I13" s="24"/>
      <c r="J13" s="24"/>
      <c r="K13" s="116"/>
      <c r="L13" s="117"/>
      <c r="M13" s="117"/>
      <c r="N13" s="117"/>
      <c r="O13" s="1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8"/>
    </row>
    <row r="14" ht="300" customHeight="1">
      <c r="A14" s="111">
        <v>12</v>
      </c>
      <c r="B14" t="s" s="20">
        <v>130</v>
      </c>
      <c r="C14" s="20"/>
      <c r="D14" s="112"/>
      <c r="E14" s="113">
        <v>1</v>
      </c>
      <c r="F14" s="114">
        <v>79</v>
      </c>
      <c r="G14" s="115">
        <f>F14*E14</f>
        <v>79</v>
      </c>
      <c r="H14" t="s" s="41">
        <v>131</v>
      </c>
      <c r="I14" s="24"/>
      <c r="J14" s="24"/>
      <c r="K14" s="116"/>
      <c r="L14" s="117"/>
      <c r="M14" s="117"/>
      <c r="N14" s="117"/>
      <c r="O14" s="1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8"/>
    </row>
    <row r="15" ht="300" customHeight="1">
      <c r="A15" s="111">
        <v>13</v>
      </c>
      <c r="B15" t="s" s="20">
        <v>132</v>
      </c>
      <c r="C15" s="20"/>
      <c r="D15" s="112"/>
      <c r="E15" s="113">
        <v>1</v>
      </c>
      <c r="F15" s="114">
        <v>79</v>
      </c>
      <c r="G15" s="115">
        <f>F15*E15</f>
        <v>79</v>
      </c>
      <c r="H15" t="s" s="41">
        <v>133</v>
      </c>
      <c r="I15" s="24"/>
      <c r="J15" s="24"/>
      <c r="K15" s="116"/>
      <c r="L15" s="117"/>
      <c r="M15" s="117"/>
      <c r="N15" s="117"/>
      <c r="O15" s="1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8"/>
    </row>
    <row r="16" ht="300" customHeight="1">
      <c r="A16" s="111">
        <v>14</v>
      </c>
      <c r="B16" t="s" s="20">
        <v>134</v>
      </c>
      <c r="C16" s="20"/>
      <c r="D16" s="112"/>
      <c r="E16" s="113">
        <v>1</v>
      </c>
      <c r="F16" s="114">
        <v>699</v>
      </c>
      <c r="G16" s="115">
        <f>F16*E16</f>
        <v>699</v>
      </c>
      <c r="H16" t="s" s="41">
        <v>135</v>
      </c>
      <c r="I16" s="24"/>
      <c r="J16" s="24"/>
      <c r="K16" s="116"/>
      <c r="L16" s="117"/>
      <c r="M16" s="117"/>
      <c r="N16" s="117"/>
      <c r="O16" s="1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8"/>
    </row>
    <row r="17" ht="300" customHeight="1">
      <c r="A17" s="111">
        <v>15</v>
      </c>
      <c r="B17" t="s" s="20">
        <v>136</v>
      </c>
      <c r="C17" s="20"/>
      <c r="D17" s="112"/>
      <c r="E17" s="113">
        <v>4</v>
      </c>
      <c r="F17" s="114">
        <v>0</v>
      </c>
      <c r="G17" s="115">
        <f>F17*E17</f>
        <v>0</v>
      </c>
      <c r="H17" t="s" s="41">
        <v>137</v>
      </c>
      <c r="I17" s="24"/>
      <c r="J17" s="24"/>
      <c r="K17" s="116"/>
      <c r="L17" s="117"/>
      <c r="M17" s="117"/>
      <c r="N17" s="117"/>
      <c r="O17" s="1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8"/>
    </row>
    <row r="18" ht="39.95" customHeight="1">
      <c r="A18" t="s" s="118">
        <v>138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09"/>
      <c r="L18" s="110"/>
      <c r="M18" s="110"/>
      <c r="N18" s="110"/>
      <c r="O18" s="11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8"/>
    </row>
    <row r="19" ht="300" customHeight="1">
      <c r="A19" s="111">
        <v>1</v>
      </c>
      <c r="B19" t="s" s="20">
        <v>139</v>
      </c>
      <c r="C19" s="20"/>
      <c r="D19" s="112"/>
      <c r="E19" s="113">
        <v>1</v>
      </c>
      <c r="F19" s="114">
        <v>516</v>
      </c>
      <c r="G19" s="115">
        <f>E19*F19</f>
        <v>516</v>
      </c>
      <c r="H19" t="s" s="41">
        <v>140</v>
      </c>
      <c r="I19" s="24"/>
      <c r="J19" s="24"/>
      <c r="K19" s="116"/>
      <c r="L19" s="117"/>
      <c r="M19" s="117"/>
      <c r="N19" s="117"/>
      <c r="O19" s="1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8"/>
    </row>
    <row r="20" ht="300" customHeight="1">
      <c r="A20" s="111">
        <v>2</v>
      </c>
      <c r="B20" t="s" s="20">
        <v>141</v>
      </c>
      <c r="C20" s="20"/>
      <c r="D20" s="112"/>
      <c r="E20" s="113">
        <v>1</v>
      </c>
      <c r="F20" s="114">
        <v>1021</v>
      </c>
      <c r="G20" s="115">
        <f>F20*E20</f>
        <v>1021</v>
      </c>
      <c r="H20" t="s" s="41">
        <v>142</v>
      </c>
      <c r="I20" s="24"/>
      <c r="J20" s="24"/>
      <c r="K20" s="116"/>
      <c r="L20" s="117"/>
      <c r="M20" s="117"/>
      <c r="N20" s="117"/>
      <c r="O20" s="1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8"/>
    </row>
    <row r="21" ht="300" customHeight="1">
      <c r="A21" s="111">
        <v>3</v>
      </c>
      <c r="B21" t="s" s="20">
        <v>143</v>
      </c>
      <c r="C21" s="20"/>
      <c r="D21" s="112"/>
      <c r="E21" s="113">
        <v>2</v>
      </c>
      <c r="F21" s="114">
        <v>16</v>
      </c>
      <c r="G21" s="115">
        <f>F21*E21</f>
        <v>32</v>
      </c>
      <c r="H21" t="s" s="41">
        <v>137</v>
      </c>
      <c r="I21" s="24"/>
      <c r="J21" s="24"/>
      <c r="K21" s="116"/>
      <c r="L21" s="117"/>
      <c r="M21" s="117"/>
      <c r="N21" s="117"/>
      <c r="O21" s="1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8"/>
    </row>
    <row r="22" ht="300" customHeight="1">
      <c r="A22" s="111">
        <v>4</v>
      </c>
      <c r="B22" t="s" s="20">
        <v>144</v>
      </c>
      <c r="C22" s="20"/>
      <c r="D22" s="112"/>
      <c r="E22" s="113">
        <v>1</v>
      </c>
      <c r="F22" s="114">
        <v>22</v>
      </c>
      <c r="G22" s="115">
        <f>F22*E22</f>
        <v>22</v>
      </c>
      <c r="H22" t="s" s="41">
        <v>145</v>
      </c>
      <c r="I22" s="24"/>
      <c r="J22" s="24"/>
      <c r="K22" s="116"/>
      <c r="L22" s="117"/>
      <c r="M22" s="117"/>
      <c r="N22" s="117"/>
      <c r="O22" s="1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8"/>
    </row>
    <row r="23" ht="300" customHeight="1">
      <c r="A23" s="111">
        <v>5</v>
      </c>
      <c r="B23" t="s" s="20">
        <v>146</v>
      </c>
      <c r="C23" s="20"/>
      <c r="D23" s="112"/>
      <c r="E23" s="113">
        <v>1</v>
      </c>
      <c r="F23" s="114">
        <v>24.48</v>
      </c>
      <c r="G23" s="115">
        <f>F23*E23</f>
        <v>24.48</v>
      </c>
      <c r="H23" t="s" s="41">
        <v>147</v>
      </c>
      <c r="I23" s="24"/>
      <c r="J23" s="24"/>
      <c r="K23" s="116"/>
      <c r="L23" s="117"/>
      <c r="M23" s="117"/>
      <c r="N23" s="117"/>
      <c r="O23" s="1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8"/>
    </row>
    <row r="24" ht="300" customHeight="1">
      <c r="A24" s="111">
        <v>6</v>
      </c>
      <c r="B24" t="s" s="20">
        <v>148</v>
      </c>
      <c r="C24" s="20"/>
      <c r="D24" s="112"/>
      <c r="E24" s="113">
        <v>1</v>
      </c>
      <c r="F24" s="114">
        <v>22</v>
      </c>
      <c r="G24" s="119">
        <f>F24*E24</f>
        <v>22</v>
      </c>
      <c r="H24" t="s" s="41">
        <v>145</v>
      </c>
      <c r="I24" s="24"/>
      <c r="J24" s="24"/>
      <c r="K24" s="116"/>
      <c r="L24" s="117"/>
      <c r="M24" s="117"/>
      <c r="N24" s="117"/>
      <c r="O24" s="1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8"/>
    </row>
    <row r="25" ht="26.25" customHeight="1">
      <c r="A25" t="s" s="120">
        <v>103</v>
      </c>
      <c r="B25" s="120"/>
      <c r="C25" s="120"/>
      <c r="D25" s="120"/>
      <c r="E25" s="120"/>
      <c r="F25" s="121"/>
      <c r="G25" s="122">
        <f>SUM(G2:G24)</f>
        <v>9998.9</v>
      </c>
      <c r="H25" s="123"/>
      <c r="I25" s="124"/>
      <c r="J25" s="125"/>
      <c r="K25" s="110"/>
      <c r="L25" s="110"/>
      <c r="M25" s="110"/>
      <c r="N25" s="110"/>
      <c r="O25" s="110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8"/>
    </row>
    <row r="26" ht="31.5" customHeight="1">
      <c r="A26" s="126"/>
      <c r="B26" s="127"/>
      <c r="C26" s="127"/>
      <c r="D26" s="128"/>
      <c r="E26" s="125"/>
      <c r="F26" s="127"/>
      <c r="G26" s="129"/>
      <c r="H26" s="130"/>
      <c r="I26" s="130"/>
      <c r="J26" s="130"/>
      <c r="K26" s="117"/>
      <c r="L26" s="117"/>
      <c r="M26" s="117"/>
      <c r="N26" s="117"/>
      <c r="O26" s="1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8"/>
    </row>
    <row r="27" ht="138.75" customHeight="1">
      <c r="A27" s="131"/>
      <c r="B27" s="130"/>
      <c r="C27" s="130"/>
      <c r="D27" s="130"/>
      <c r="E27" s="130"/>
      <c r="F27" s="130"/>
      <c r="G27" s="130"/>
      <c r="H27" s="130"/>
      <c r="I27" s="130"/>
      <c r="J27" s="130"/>
      <c r="K27" s="117"/>
      <c r="L27" s="117"/>
      <c r="M27" s="117"/>
      <c r="N27" s="117"/>
      <c r="O27" s="1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8"/>
    </row>
    <row r="28" ht="267.75" customHeight="1">
      <c r="A28" s="131"/>
      <c r="B28" s="130"/>
      <c r="C28" s="130"/>
      <c r="D28" s="130"/>
      <c r="E28" s="130"/>
      <c r="F28" s="130"/>
      <c r="G28" s="130"/>
      <c r="H28" s="130"/>
      <c r="I28" s="130"/>
      <c r="J28" s="130"/>
      <c r="K28" s="117"/>
      <c r="L28" s="117"/>
      <c r="M28" s="117"/>
      <c r="N28" s="117"/>
      <c r="O28" s="1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8"/>
    </row>
    <row r="29" ht="267.75" customHeight="1">
      <c r="A29" s="132"/>
      <c r="B29" s="130"/>
      <c r="C29" s="130"/>
      <c r="D29" s="130"/>
      <c r="E29" s="130"/>
      <c r="F29" s="133"/>
      <c r="G29" s="133"/>
      <c r="H29" s="130"/>
      <c r="I29" s="130"/>
      <c r="J29" s="134"/>
      <c r="K29" s="110"/>
      <c r="L29" s="110"/>
      <c r="M29" s="110"/>
      <c r="N29" s="110"/>
      <c r="O29" s="110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8"/>
    </row>
    <row r="30" ht="16.5" customHeight="1">
      <c r="A30" s="132"/>
      <c r="B30" s="134"/>
      <c r="C30" s="134"/>
      <c r="D30" s="134"/>
      <c r="E30" s="134"/>
      <c r="F30" s="134"/>
      <c r="G30" s="134"/>
      <c r="H30" s="134"/>
      <c r="I30" s="134"/>
      <c r="J30" s="134"/>
      <c r="K30" s="110"/>
      <c r="L30" s="110"/>
      <c r="M30" s="110"/>
      <c r="N30" s="110"/>
      <c r="O30" s="110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8"/>
    </row>
    <row r="31" ht="274.5" customHeight="1">
      <c r="A31" s="132"/>
      <c r="B31" s="134"/>
      <c r="C31" s="134"/>
      <c r="D31" s="134"/>
      <c r="E31" s="134"/>
      <c r="F31" s="134"/>
      <c r="G31" s="134"/>
      <c r="H31" s="134"/>
      <c r="I31" s="134"/>
      <c r="J31" s="134"/>
      <c r="K31" s="110"/>
      <c r="L31" s="110"/>
      <c r="M31" s="110"/>
      <c r="N31" s="110"/>
      <c r="O31" s="110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8"/>
    </row>
    <row r="32" ht="219.75" customHeight="1">
      <c r="A32" s="132"/>
      <c r="B32" s="134"/>
      <c r="C32" s="134"/>
      <c r="D32" s="134"/>
      <c r="E32" s="134"/>
      <c r="F32" s="134"/>
      <c r="G32" s="134"/>
      <c r="H32" s="134"/>
      <c r="I32" s="134"/>
      <c r="J32" s="134"/>
      <c r="K32" s="110"/>
      <c r="L32" s="110"/>
      <c r="M32" s="110"/>
      <c r="N32" s="110"/>
      <c r="O32" s="110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8"/>
    </row>
    <row r="33" ht="219.75" customHeight="1">
      <c r="A33" s="132"/>
      <c r="B33" s="134"/>
      <c r="C33" s="134"/>
      <c r="D33" s="134"/>
      <c r="E33" s="134"/>
      <c r="F33" s="134"/>
      <c r="G33" s="134"/>
      <c r="H33" s="134"/>
      <c r="I33" s="134"/>
      <c r="J33" s="134"/>
      <c r="K33" s="110"/>
      <c r="L33" s="110"/>
      <c r="M33" s="110"/>
      <c r="N33" s="110"/>
      <c r="O33" s="110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8"/>
    </row>
    <row r="34" ht="230.25" customHeight="1">
      <c r="A34" s="132"/>
      <c r="B34" s="134"/>
      <c r="C34" s="134"/>
      <c r="D34" s="134"/>
      <c r="E34" s="134"/>
      <c r="F34" s="134"/>
      <c r="G34" s="134"/>
      <c r="H34" s="134"/>
      <c r="I34" s="134"/>
      <c r="J34" s="134"/>
      <c r="K34" s="110"/>
      <c r="L34" s="110"/>
      <c r="M34" s="110"/>
      <c r="N34" s="110"/>
      <c r="O34" s="110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8"/>
    </row>
    <row r="35" ht="15" customHeight="1">
      <c r="A35" s="132"/>
      <c r="B35" s="134"/>
      <c r="C35" s="134"/>
      <c r="D35" s="134"/>
      <c r="E35" s="134"/>
      <c r="F35" s="134"/>
      <c r="G35" s="134"/>
      <c r="H35" s="134"/>
      <c r="I35" s="134"/>
      <c r="J35" s="134"/>
      <c r="K35" s="117"/>
      <c r="L35" s="117"/>
      <c r="M35" s="117"/>
      <c r="N35" s="117"/>
      <c r="O35" s="1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8"/>
    </row>
    <row r="36" ht="15" customHeight="1">
      <c r="A36" s="132"/>
      <c r="B36" s="134"/>
      <c r="C36" s="134"/>
      <c r="D36" s="134"/>
      <c r="E36" s="134"/>
      <c r="F36" s="134"/>
      <c r="G36" s="134"/>
      <c r="H36" s="134"/>
      <c r="I36" s="134"/>
      <c r="J36" s="134"/>
      <c r="K36" s="117"/>
      <c r="L36" s="117"/>
      <c r="M36" s="117"/>
      <c r="N36" s="117"/>
      <c r="O36" s="1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8"/>
    </row>
    <row r="37" ht="16.5" customHeight="1">
      <c r="A37" s="132"/>
      <c r="B37" s="134"/>
      <c r="C37" s="134"/>
      <c r="D37" s="134"/>
      <c r="E37" s="134"/>
      <c r="F37" s="134"/>
      <c r="G37" s="134"/>
      <c r="H37" s="134"/>
      <c r="I37" s="134"/>
      <c r="J37" s="134"/>
      <c r="K37" s="135"/>
      <c r="L37" s="135"/>
      <c r="M37" s="135"/>
      <c r="N37" s="135"/>
      <c r="O37" s="13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8"/>
    </row>
    <row r="38" ht="16.5" customHeight="1">
      <c r="A38" s="132"/>
      <c r="B38" s="134"/>
      <c r="C38" s="134"/>
      <c r="D38" s="134"/>
      <c r="E38" s="134"/>
      <c r="F38" s="134"/>
      <c r="G38" s="134"/>
      <c r="H38" s="134"/>
      <c r="I38" s="134"/>
      <c r="J38" s="134"/>
      <c r="K38" s="117"/>
      <c r="L38" s="117"/>
      <c r="M38" s="117"/>
      <c r="N38" s="117"/>
      <c r="O38" s="1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8"/>
    </row>
    <row r="39" ht="16.5" customHeight="1">
      <c r="A39" s="132"/>
      <c r="B39" s="134"/>
      <c r="C39" s="134"/>
      <c r="D39" s="134"/>
      <c r="E39" s="134"/>
      <c r="F39" s="134"/>
      <c r="G39" s="134"/>
      <c r="H39" s="134"/>
      <c r="I39" s="134"/>
      <c r="J39" s="134"/>
      <c r="K39" s="117"/>
      <c r="L39" s="117"/>
      <c r="M39" s="117"/>
      <c r="N39" s="117"/>
      <c r="O39" s="1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8"/>
    </row>
    <row r="40" ht="16.5" customHeight="1">
      <c r="A40" s="132"/>
      <c r="B40" s="134"/>
      <c r="C40" s="134"/>
      <c r="D40" s="134"/>
      <c r="E40" s="134"/>
      <c r="F40" s="134"/>
      <c r="G40" s="134"/>
      <c r="H40" s="134"/>
      <c r="I40" s="134"/>
      <c r="J40" s="134"/>
      <c r="K40" s="117"/>
      <c r="L40" s="117"/>
      <c r="M40" s="117"/>
      <c r="N40" s="117"/>
      <c r="O40" s="1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8"/>
    </row>
    <row r="41" ht="16.5" customHeight="1">
      <c r="A41" s="132"/>
      <c r="B41" s="134"/>
      <c r="C41" s="134"/>
      <c r="D41" s="134"/>
      <c r="E41" s="134"/>
      <c r="F41" s="134"/>
      <c r="G41" s="134"/>
      <c r="H41" s="134"/>
      <c r="I41" s="134"/>
      <c r="J41" s="134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8"/>
    </row>
    <row r="42" ht="12.75" customHeight="1">
      <c r="A42" s="132"/>
      <c r="B42" s="134"/>
      <c r="C42" s="134"/>
      <c r="D42" s="134"/>
      <c r="E42" s="134"/>
      <c r="F42" s="134"/>
      <c r="G42" s="134"/>
      <c r="H42" s="134"/>
      <c r="I42" s="134"/>
      <c r="J42" s="134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8"/>
    </row>
    <row r="43" ht="12.75" customHeight="1">
      <c r="A43" s="132"/>
      <c r="B43" s="134"/>
      <c r="C43" s="134"/>
      <c r="D43" s="134"/>
      <c r="E43" s="134"/>
      <c r="F43" s="134"/>
      <c r="G43" s="134"/>
      <c r="H43" s="134"/>
      <c r="I43" s="134"/>
      <c r="J43" s="134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8"/>
    </row>
    <row r="44" ht="12.75" customHeight="1">
      <c r="A44" s="132"/>
      <c r="B44" s="134"/>
      <c r="C44" s="134"/>
      <c r="D44" s="134"/>
      <c r="E44" s="134"/>
      <c r="F44" s="134"/>
      <c r="G44" s="134"/>
      <c r="H44" s="134"/>
      <c r="I44" s="134"/>
      <c r="J44" s="134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8"/>
    </row>
    <row r="45" ht="12.75" customHeight="1">
      <c r="A45" s="132"/>
      <c r="B45" s="134"/>
      <c r="C45" s="134"/>
      <c r="D45" s="134"/>
      <c r="E45" s="134"/>
      <c r="F45" s="134"/>
      <c r="G45" s="134"/>
      <c r="H45" s="134"/>
      <c r="I45" s="134"/>
      <c r="J45" s="134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8"/>
    </row>
    <row r="46" ht="12.75" customHeight="1">
      <c r="A46" s="132"/>
      <c r="B46" s="134"/>
      <c r="C46" s="134"/>
      <c r="D46" s="134"/>
      <c r="E46" s="134"/>
      <c r="F46" s="134"/>
      <c r="G46" s="134"/>
      <c r="H46" s="134"/>
      <c r="I46" s="134"/>
      <c r="J46" s="134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8"/>
    </row>
    <row r="47" ht="12.7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8"/>
    </row>
  </sheetData>
  <mergeCells count="3">
    <mergeCell ref="A2:J2"/>
    <mergeCell ref="A18:J18"/>
    <mergeCell ref="A25:F25"/>
  </mergeCells>
  <hyperlinks>
    <hyperlink ref="H3" r:id="rId1" location="" tooltip="" display=""/>
    <hyperlink ref="H5" r:id="rId2" location="" tooltip="" display=""/>
    <hyperlink ref="H6" r:id="rId3" location="" tooltip="" display=""/>
    <hyperlink ref="H7" r:id="rId4" location="" tooltip="" display=""/>
    <hyperlink ref="H8" r:id="rId5" location="" tooltip="" display=""/>
    <hyperlink ref="H9" r:id="rId6" location="" tooltip="" display=""/>
    <hyperlink ref="H10" r:id="rId7" location="" tooltip="" display=""/>
    <hyperlink ref="H11" r:id="rId8" location="" tooltip="" display=""/>
    <hyperlink ref="H12" r:id="rId9" location="" tooltip="" display=""/>
    <hyperlink ref="H13" r:id="rId10" location="" tooltip="" display=""/>
    <hyperlink ref="H15" r:id="rId11" location="" tooltip="" display=""/>
    <hyperlink ref="H17" r:id="rId12" location="" tooltip="" display=""/>
    <hyperlink ref="H19" r:id="rId13" location="" tooltip="" display=""/>
    <hyperlink ref="H20" r:id="rId14" location="" tooltip="" display=""/>
    <hyperlink ref="H21" r:id="rId15" location="" tooltip="" display=""/>
    <hyperlink ref="H22" r:id="rId16" location="" tooltip="" display=""/>
    <hyperlink ref="H23" r:id="rId17" location="" tooltip="" display=""/>
    <hyperlink ref="H24" r:id="rId18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9"/>
</worksheet>
</file>

<file path=xl/worksheets/sheet5.xml><?xml version="1.0" encoding="utf-8"?>
<worksheet xmlns:r="http://schemas.openxmlformats.org/officeDocument/2006/relationships" xmlns="http://schemas.openxmlformats.org/spreadsheetml/2006/main">
  <dimension ref="A1:I18"/>
  <sheetViews>
    <sheetView workbookViewId="0" showGridLines="0" defaultGridColor="1"/>
  </sheetViews>
  <sheetFormatPr defaultColWidth="8.83333" defaultRowHeight="20.25" customHeight="1" outlineLevelRow="0" outlineLevelCol="0"/>
  <cols>
    <col min="1" max="1" width="4.17188" style="138" customWidth="1"/>
    <col min="2" max="2" width="60.6719" style="138" customWidth="1"/>
    <col min="3" max="3" width="14.1719" style="138" customWidth="1"/>
    <col min="4" max="5" width="60.6719" style="138" customWidth="1"/>
    <col min="6" max="7" width="20.6719" style="138" customWidth="1"/>
    <col min="8" max="9" width="8.85156" style="138" customWidth="1"/>
    <col min="10" max="256" width="8.85156" style="138" customWidth="1"/>
  </cols>
  <sheetData>
    <row r="1" ht="39.95" customHeight="1">
      <c r="A1" t="s" s="139">
        <v>149</v>
      </c>
      <c r="B1" t="s" s="139">
        <v>105</v>
      </c>
      <c r="C1" t="s" s="139">
        <v>14</v>
      </c>
      <c r="D1" t="s" s="139">
        <v>10</v>
      </c>
      <c r="E1" t="s" s="139">
        <v>21</v>
      </c>
      <c r="F1" t="s" s="8">
        <v>19</v>
      </c>
      <c r="G1" t="s" s="140">
        <v>20</v>
      </c>
      <c r="H1" s="10"/>
      <c r="I1" s="12"/>
    </row>
    <row r="2" ht="38.25" customHeight="1">
      <c r="A2" s="141">
        <v>1</v>
      </c>
      <c r="B2" t="s" s="142">
        <v>150</v>
      </c>
      <c r="C2" s="143">
        <v>1999</v>
      </c>
      <c r="D2" s="21"/>
      <c r="E2" t="s" s="41">
        <v>151</v>
      </c>
      <c r="F2" s="144"/>
      <c r="G2" s="144"/>
      <c r="H2" s="30"/>
      <c r="I2" s="18"/>
    </row>
    <row r="3" ht="101.25" customHeight="1">
      <c r="A3" s="141">
        <v>2</v>
      </c>
      <c r="B3" t="s" s="145">
        <v>152</v>
      </c>
      <c r="C3" s="143">
        <v>869</v>
      </c>
      <c r="D3" s="21"/>
      <c r="E3" t="s" s="40">
        <v>153</v>
      </c>
      <c r="F3" s="144"/>
      <c r="G3" s="144"/>
      <c r="H3" s="30"/>
      <c r="I3" s="18"/>
    </row>
    <row r="4" ht="25.5" customHeight="1">
      <c r="A4" s="141">
        <v>3</v>
      </c>
      <c r="B4" t="s" s="142">
        <v>154</v>
      </c>
      <c r="C4" s="143">
        <v>1799</v>
      </c>
      <c r="D4" s="21"/>
      <c r="E4" t="s" s="41">
        <v>155</v>
      </c>
      <c r="F4" s="144"/>
      <c r="G4" s="144"/>
      <c r="H4" s="30"/>
      <c r="I4" s="18"/>
    </row>
    <row r="5" ht="21" customHeight="1">
      <c r="A5" s="141">
        <v>4</v>
      </c>
      <c r="B5" t="s" s="142">
        <v>156</v>
      </c>
      <c r="C5" s="143">
        <v>1000</v>
      </c>
      <c r="D5" t="s" s="21">
        <v>157</v>
      </c>
      <c r="E5" s="146"/>
      <c r="F5" s="144"/>
      <c r="G5" s="144"/>
      <c r="H5" s="30"/>
      <c r="I5" s="18"/>
    </row>
    <row r="6" ht="51" customHeight="1">
      <c r="A6" s="141">
        <v>5</v>
      </c>
      <c r="B6" t="s" s="142">
        <v>158</v>
      </c>
      <c r="C6" s="143">
        <v>2299</v>
      </c>
      <c r="D6" s="21"/>
      <c r="E6" t="s" s="41">
        <v>159</v>
      </c>
      <c r="F6" s="144"/>
      <c r="G6" s="144"/>
      <c r="H6" s="30"/>
      <c r="I6" s="18"/>
    </row>
    <row r="7" ht="21" customHeight="1">
      <c r="A7" s="141">
        <v>7</v>
      </c>
      <c r="B7" t="s" s="142">
        <v>160</v>
      </c>
      <c r="C7" s="143">
        <v>1399</v>
      </c>
      <c r="D7" s="21"/>
      <c r="E7" t="s" s="40">
        <v>161</v>
      </c>
      <c r="F7" s="144"/>
      <c r="G7" s="144"/>
      <c r="H7" s="30"/>
      <c r="I7" s="18"/>
    </row>
    <row r="8" ht="39" customHeight="1">
      <c r="A8" s="141">
        <v>8</v>
      </c>
      <c r="B8" t="s" s="142">
        <v>162</v>
      </c>
      <c r="C8" s="147">
        <v>1299</v>
      </c>
      <c r="D8" s="21"/>
      <c r="E8" t="s" s="41">
        <v>163</v>
      </c>
      <c r="F8" s="144"/>
      <c r="G8" s="144"/>
      <c r="H8" s="30"/>
      <c r="I8" s="18"/>
    </row>
    <row r="9" ht="21" customHeight="1">
      <c r="A9" t="s" s="148">
        <v>103</v>
      </c>
      <c r="B9" s="149"/>
      <c r="C9" s="150">
        <f>SUM(C2:C8)</f>
        <v>10664</v>
      </c>
      <c r="D9" s="151"/>
      <c r="E9" s="73"/>
      <c r="F9" s="73"/>
      <c r="G9" s="73"/>
      <c r="H9" s="17"/>
      <c r="I9" s="18"/>
    </row>
    <row r="10" ht="14.15" customHeight="1">
      <c r="A10" s="72"/>
      <c r="B10" s="73"/>
      <c r="C10" s="74"/>
      <c r="D10" s="17"/>
      <c r="E10" s="17"/>
      <c r="F10" s="17"/>
      <c r="G10" s="17"/>
      <c r="H10" s="17"/>
      <c r="I10" s="18"/>
    </row>
    <row r="11" ht="13.65" customHeight="1">
      <c r="A11" s="16"/>
      <c r="B11" s="17"/>
      <c r="C11" s="17"/>
      <c r="D11" s="17"/>
      <c r="E11" s="17"/>
      <c r="F11" s="17"/>
      <c r="G11" s="17"/>
      <c r="H11" s="17"/>
      <c r="I11" s="18"/>
    </row>
    <row r="12" ht="13.65" customHeight="1">
      <c r="A12" s="16"/>
      <c r="B12" s="17"/>
      <c r="C12" s="17"/>
      <c r="D12" s="17"/>
      <c r="E12" s="17"/>
      <c r="F12" s="17"/>
      <c r="G12" s="17"/>
      <c r="H12" s="17"/>
      <c r="I12" s="18"/>
    </row>
    <row r="13" ht="13.65" customHeight="1">
      <c r="A13" s="16"/>
      <c r="B13" s="17"/>
      <c r="C13" s="17"/>
      <c r="D13" s="17"/>
      <c r="E13" s="17"/>
      <c r="F13" s="17"/>
      <c r="G13" s="17"/>
      <c r="H13" s="17"/>
      <c r="I13" s="18"/>
    </row>
    <row r="14" ht="13.65" customHeight="1">
      <c r="A14" s="16"/>
      <c r="B14" s="17"/>
      <c r="C14" s="17"/>
      <c r="D14" s="17"/>
      <c r="E14" s="17"/>
      <c r="F14" s="17"/>
      <c r="G14" s="17"/>
      <c r="H14" s="17"/>
      <c r="I14" s="18"/>
    </row>
    <row r="15" ht="13.65" customHeight="1">
      <c r="A15" s="16"/>
      <c r="B15" s="17"/>
      <c r="C15" s="17"/>
      <c r="D15" s="17"/>
      <c r="E15" s="17"/>
      <c r="F15" s="17"/>
      <c r="G15" s="17"/>
      <c r="H15" s="17"/>
      <c r="I15" s="18"/>
    </row>
    <row r="16" ht="13.65" customHeight="1">
      <c r="A16" s="16"/>
      <c r="B16" s="17"/>
      <c r="C16" s="17"/>
      <c r="D16" s="17"/>
      <c r="E16" s="17"/>
      <c r="F16" s="17"/>
      <c r="G16" s="17"/>
      <c r="H16" s="17"/>
      <c r="I16" s="18"/>
    </row>
    <row r="17" ht="13.65" customHeight="1">
      <c r="A17" s="16"/>
      <c r="B17" s="17"/>
      <c r="C17" s="17"/>
      <c r="D17" s="17"/>
      <c r="E17" s="17"/>
      <c r="F17" s="17"/>
      <c r="G17" s="17"/>
      <c r="H17" s="17"/>
      <c r="I17" s="18"/>
    </row>
    <row r="18" ht="13.65" customHeight="1">
      <c r="A18" s="76"/>
      <c r="B18" s="77"/>
      <c r="C18" s="77"/>
      <c r="D18" s="77"/>
      <c r="E18" s="77"/>
      <c r="F18" s="77"/>
      <c r="G18" s="77"/>
      <c r="H18" s="77"/>
      <c r="I18" s="78"/>
    </row>
  </sheetData>
  <mergeCells count="1">
    <mergeCell ref="A9:B9"/>
  </mergeCells>
  <conditionalFormatting sqref="A2:A8">
    <cfRule type="cellIs" dxfId="0" priority="1" operator="equal" stopIfTrue="1">
      <formula>3.5</formula>
    </cfRule>
  </conditionalFormatting>
  <hyperlinks>
    <hyperlink ref="E2" r:id="rId1" location="" tooltip="" display=""/>
    <hyperlink ref="E4" r:id="rId2" location="" tooltip="" display=""/>
    <hyperlink ref="E8" r:id="rId3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R21"/>
  <sheetViews>
    <sheetView workbookViewId="0" showGridLines="0" defaultGridColor="1"/>
  </sheetViews>
  <sheetFormatPr defaultColWidth="8.83333" defaultRowHeight="20.25" customHeight="1" outlineLevelRow="0" outlineLevelCol="0"/>
  <cols>
    <col min="1" max="1" width="8.85156" style="152" customWidth="1"/>
    <col min="2" max="2" width="60.6719" style="152" customWidth="1"/>
    <col min="3" max="3" width="21.6719" style="152" customWidth="1"/>
    <col min="4" max="4" width="18.8516" style="152" customWidth="1"/>
    <col min="5" max="5" width="19.5" style="152" customWidth="1"/>
    <col min="6" max="6" width="38.3516" style="152" customWidth="1"/>
    <col min="7" max="7" width="18.6719" style="152" customWidth="1"/>
    <col min="8" max="8" width="28.5" style="152" customWidth="1"/>
    <col min="9" max="9" width="38.6719" style="152" customWidth="1"/>
    <col min="10" max="10" width="21.5" style="152" customWidth="1"/>
    <col min="11" max="11" width="20.3516" style="152" customWidth="1"/>
    <col min="12" max="12" width="21.5" style="152" customWidth="1"/>
    <col min="13" max="13" width="18.6719" style="152" customWidth="1"/>
    <col min="14" max="14" width="17.3516" style="152" customWidth="1"/>
    <col min="15" max="15" width="26" style="152" customWidth="1"/>
    <col min="16" max="16" width="23.8516" style="152" customWidth="1"/>
    <col min="17" max="18" width="8.85156" style="152" customWidth="1"/>
    <col min="19" max="256" width="8.85156" style="152" customWidth="1"/>
  </cols>
  <sheetData>
    <row r="1" ht="22" customHeight="1">
      <c r="A1" t="s" s="153">
        <v>6</v>
      </c>
      <c r="B1" t="s" s="154">
        <v>165</v>
      </c>
      <c r="C1" t="s" s="155">
        <v>166</v>
      </c>
      <c r="D1" s="156"/>
      <c r="E1" s="156"/>
      <c r="F1" s="156"/>
      <c r="G1" s="156"/>
      <c r="H1" s="156"/>
      <c r="I1" s="156"/>
      <c r="J1" s="156"/>
      <c r="K1" s="157"/>
      <c r="L1" t="s" s="154">
        <v>167</v>
      </c>
      <c r="M1" s="158"/>
      <c r="N1" s="158"/>
      <c r="O1" s="158"/>
      <c r="P1" s="158"/>
      <c r="Q1" s="10"/>
      <c r="R1" s="12"/>
    </row>
    <row r="2" ht="22" customHeight="1">
      <c r="A2" s="159"/>
      <c r="B2" s="160"/>
      <c r="C2" t="s" s="161">
        <v>168</v>
      </c>
      <c r="D2" t="s" s="161">
        <v>169</v>
      </c>
      <c r="E2" t="s" s="161">
        <v>170</v>
      </c>
      <c r="F2" t="s" s="161">
        <v>171</v>
      </c>
      <c r="G2" t="s" s="161">
        <v>172</v>
      </c>
      <c r="H2" t="s" s="161">
        <v>173</v>
      </c>
      <c r="I2" t="s" s="161">
        <v>174</v>
      </c>
      <c r="J2" t="s" s="161">
        <v>175</v>
      </c>
      <c r="K2" t="s" s="161">
        <v>176</v>
      </c>
      <c r="L2" t="s" s="162">
        <v>177</v>
      </c>
      <c r="M2" t="s" s="162">
        <v>178</v>
      </c>
      <c r="N2" t="s" s="162">
        <v>179</v>
      </c>
      <c r="O2" t="s" s="162">
        <v>180</v>
      </c>
      <c r="P2" t="s" s="162">
        <v>181</v>
      </c>
      <c r="Q2" s="30"/>
      <c r="R2" s="18"/>
    </row>
    <row r="3" ht="22" customHeight="1">
      <c r="A3" s="163">
        <v>1</v>
      </c>
      <c r="B3" t="s" s="164">
        <v>182</v>
      </c>
      <c r="C3" s="165">
        <v>0</v>
      </c>
      <c r="D3" s="165">
        <v>0</v>
      </c>
      <c r="E3" s="165">
        <v>0</v>
      </c>
      <c r="F3" s="165">
        <v>0</v>
      </c>
      <c r="G3" s="165">
        <v>0</v>
      </c>
      <c r="H3" s="165">
        <v>0</v>
      </c>
      <c r="I3" s="165">
        <v>0</v>
      </c>
      <c r="J3" s="165">
        <v>0</v>
      </c>
      <c r="K3" s="165">
        <v>0</v>
      </c>
      <c r="L3" s="165">
        <v>0</v>
      </c>
      <c r="M3" s="165">
        <v>0</v>
      </c>
      <c r="N3" s="165">
        <v>0</v>
      </c>
      <c r="O3" s="165">
        <v>0</v>
      </c>
      <c r="P3" s="165">
        <v>0</v>
      </c>
      <c r="Q3" s="30"/>
      <c r="R3" s="18"/>
    </row>
    <row r="4" ht="22" customHeight="1">
      <c r="A4" s="163">
        <v>2</v>
      </c>
      <c r="B4" t="s" s="164">
        <v>138</v>
      </c>
      <c r="C4" s="165">
        <v>0</v>
      </c>
      <c r="D4" s="165">
        <v>0</v>
      </c>
      <c r="E4" s="165">
        <v>0</v>
      </c>
      <c r="F4" s="165">
        <v>0</v>
      </c>
      <c r="G4" s="165">
        <v>0</v>
      </c>
      <c r="H4" s="165">
        <v>0</v>
      </c>
      <c r="I4" s="165">
        <v>0</v>
      </c>
      <c r="J4" s="165">
        <v>0</v>
      </c>
      <c r="K4" s="165">
        <v>0</v>
      </c>
      <c r="L4" s="165">
        <v>0</v>
      </c>
      <c r="M4" s="165">
        <v>0</v>
      </c>
      <c r="N4" s="165">
        <v>0</v>
      </c>
      <c r="O4" s="165">
        <v>0</v>
      </c>
      <c r="P4" s="165">
        <v>0</v>
      </c>
      <c r="Q4" s="30"/>
      <c r="R4" s="18"/>
    </row>
    <row r="5" ht="22" customHeight="1">
      <c r="A5" s="163">
        <v>3</v>
      </c>
      <c r="B5" t="s" s="164">
        <v>54</v>
      </c>
      <c r="C5" s="165">
        <v>0</v>
      </c>
      <c r="D5" s="165">
        <v>0</v>
      </c>
      <c r="E5" s="165">
        <v>0</v>
      </c>
      <c r="F5" s="165">
        <v>0</v>
      </c>
      <c r="G5" s="165">
        <v>0</v>
      </c>
      <c r="H5" s="165">
        <v>0</v>
      </c>
      <c r="I5" s="165">
        <v>0</v>
      </c>
      <c r="J5" s="165">
        <v>0</v>
      </c>
      <c r="K5" s="165">
        <v>0</v>
      </c>
      <c r="L5" s="165">
        <v>0</v>
      </c>
      <c r="M5" s="165">
        <v>0</v>
      </c>
      <c r="N5" s="165">
        <v>0</v>
      </c>
      <c r="O5" s="165">
        <v>0</v>
      </c>
      <c r="P5" s="165">
        <v>0</v>
      </c>
      <c r="Q5" s="30"/>
      <c r="R5" s="18"/>
    </row>
    <row r="6" ht="22" customHeight="1">
      <c r="A6" s="163">
        <v>4</v>
      </c>
      <c r="B6" t="s" s="164">
        <v>67</v>
      </c>
      <c r="C6" s="165">
        <v>0</v>
      </c>
      <c r="D6" s="165">
        <v>0</v>
      </c>
      <c r="E6" s="165">
        <v>0</v>
      </c>
      <c r="F6" s="165">
        <v>0</v>
      </c>
      <c r="G6" s="165">
        <v>0</v>
      </c>
      <c r="H6" s="165">
        <v>0</v>
      </c>
      <c r="I6" s="165">
        <v>0</v>
      </c>
      <c r="J6" s="165">
        <v>0</v>
      </c>
      <c r="K6" s="165">
        <v>0</v>
      </c>
      <c r="L6" s="165">
        <v>0</v>
      </c>
      <c r="M6" s="165">
        <v>0</v>
      </c>
      <c r="N6" s="165">
        <v>0</v>
      </c>
      <c r="O6" s="165">
        <v>0</v>
      </c>
      <c r="P6" s="165">
        <v>0</v>
      </c>
      <c r="Q6" s="30"/>
      <c r="R6" s="18"/>
    </row>
    <row r="7" ht="22" customHeight="1">
      <c r="A7" s="163">
        <v>5</v>
      </c>
      <c r="B7" t="s" s="164">
        <v>72</v>
      </c>
      <c r="C7" s="165">
        <v>0</v>
      </c>
      <c r="D7" s="165">
        <v>0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>
        <v>0</v>
      </c>
      <c r="K7" s="165">
        <v>0</v>
      </c>
      <c r="L7" s="165">
        <v>0</v>
      </c>
      <c r="M7" s="165">
        <v>0</v>
      </c>
      <c r="N7" s="165">
        <v>0</v>
      </c>
      <c r="O7" s="165">
        <v>0</v>
      </c>
      <c r="P7" s="165">
        <v>0</v>
      </c>
      <c r="Q7" s="30"/>
      <c r="R7" s="18"/>
    </row>
    <row r="8" ht="22" customHeight="1">
      <c r="A8" s="163">
        <v>6</v>
      </c>
      <c r="B8" t="s" s="164">
        <v>75</v>
      </c>
      <c r="C8" s="165">
        <v>0</v>
      </c>
      <c r="D8" s="165">
        <v>0</v>
      </c>
      <c r="E8" s="165">
        <v>0</v>
      </c>
      <c r="F8" s="165">
        <v>0</v>
      </c>
      <c r="G8" s="165">
        <v>0</v>
      </c>
      <c r="H8" s="165">
        <v>0</v>
      </c>
      <c r="I8" s="165">
        <v>0</v>
      </c>
      <c r="J8" s="165">
        <v>0</v>
      </c>
      <c r="K8" s="165">
        <v>0</v>
      </c>
      <c r="L8" s="165">
        <v>0</v>
      </c>
      <c r="M8" s="165">
        <v>0</v>
      </c>
      <c r="N8" s="165">
        <v>0</v>
      </c>
      <c r="O8" s="165">
        <v>0</v>
      </c>
      <c r="P8" s="165">
        <v>0</v>
      </c>
      <c r="Q8" s="30"/>
      <c r="R8" s="18"/>
    </row>
    <row r="9" ht="22" customHeight="1">
      <c r="A9" s="163">
        <v>7</v>
      </c>
      <c r="B9" t="s" s="164">
        <v>183</v>
      </c>
      <c r="C9" s="165">
        <v>0</v>
      </c>
      <c r="D9" s="165">
        <v>0</v>
      </c>
      <c r="E9" s="165">
        <v>0</v>
      </c>
      <c r="F9" s="165">
        <v>0</v>
      </c>
      <c r="G9" s="165">
        <v>0</v>
      </c>
      <c r="H9" s="165">
        <v>0</v>
      </c>
      <c r="I9" s="165">
        <v>0</v>
      </c>
      <c r="J9" s="165">
        <v>0</v>
      </c>
      <c r="K9" s="165">
        <v>0</v>
      </c>
      <c r="L9" s="165">
        <v>0</v>
      </c>
      <c r="M9" s="165">
        <v>0</v>
      </c>
      <c r="N9" s="165">
        <v>0</v>
      </c>
      <c r="O9" s="165">
        <v>0</v>
      </c>
      <c r="P9" s="165">
        <v>0</v>
      </c>
      <c r="Q9" s="30"/>
      <c r="R9" s="18"/>
    </row>
    <row r="10" ht="22" customHeight="1">
      <c r="A10" s="72"/>
      <c r="B10" s="166"/>
      <c r="C10" s="166"/>
      <c r="D10" s="166"/>
      <c r="E10" s="166"/>
      <c r="F10" s="166"/>
      <c r="G10" s="166"/>
      <c r="H10" s="166"/>
      <c r="I10" s="166"/>
      <c r="J10" s="166"/>
      <c r="K10" s="167"/>
      <c r="L10" t="s" s="168">
        <v>184</v>
      </c>
      <c r="M10" s="169"/>
      <c r="N10" s="169"/>
      <c r="O10" s="169"/>
      <c r="P10" s="169"/>
      <c r="Q10" s="30"/>
      <c r="R10" s="18"/>
    </row>
    <row r="11" ht="22" customHeight="1">
      <c r="A11" s="170"/>
      <c r="B11" s="171"/>
      <c r="C11" s="171"/>
      <c r="D11" s="171"/>
      <c r="E11" s="171"/>
      <c r="F11" s="171"/>
      <c r="G11" s="171"/>
      <c r="H11" s="171"/>
      <c r="I11" s="171"/>
      <c r="J11" s="171"/>
      <c r="K11" s="172"/>
      <c r="L11" s="173">
        <v>0</v>
      </c>
      <c r="M11" s="173">
        <v>0</v>
      </c>
      <c r="N11" s="173">
        <v>0</v>
      </c>
      <c r="O11" s="173">
        <v>0</v>
      </c>
      <c r="P11" s="173">
        <v>0</v>
      </c>
      <c r="Q11" s="30"/>
      <c r="R11" s="18"/>
    </row>
    <row r="12" ht="21" customHeight="1">
      <c r="A12" t="s" s="174">
        <v>185</v>
      </c>
      <c r="B12" s="175"/>
      <c r="C12" s="176">
        <f>SUM(C3:C9)</f>
        <v>0</v>
      </c>
      <c r="D12" s="177">
        <f>SUM(D3:D9)</f>
        <v>0</v>
      </c>
      <c r="E12" s="177">
        <f>SUM(E3:E9)</f>
        <v>0</v>
      </c>
      <c r="F12" s="177">
        <f>SUM(F3:F9)</f>
        <v>0</v>
      </c>
      <c r="G12" s="177">
        <f>SUM(G3:G9)</f>
        <v>0</v>
      </c>
      <c r="H12" s="177">
        <f>SUM(H3:H9)</f>
        <v>0</v>
      </c>
      <c r="I12" s="177">
        <f>SUM(I3:I9)</f>
        <v>0</v>
      </c>
      <c r="J12" s="177">
        <f>SUM(J3:J9)</f>
        <v>0</v>
      </c>
      <c r="K12" s="177">
        <f>SUM(K3:K9)</f>
        <v>0</v>
      </c>
      <c r="L12" s="177">
        <v>0</v>
      </c>
      <c r="M12" s="177">
        <v>0</v>
      </c>
      <c r="N12" s="177">
        <v>0</v>
      </c>
      <c r="O12" s="177">
        <v>0</v>
      </c>
      <c r="P12" s="177">
        <v>0</v>
      </c>
      <c r="Q12" s="30"/>
      <c r="R12" s="18"/>
    </row>
    <row r="13" ht="21" customHeight="1">
      <c r="A13" t="s" s="178">
        <v>186</v>
      </c>
      <c r="B13" s="179"/>
      <c r="C13" s="180">
        <f>SUM(C12:K12)</f>
        <v>0</v>
      </c>
      <c r="D13" s="181"/>
      <c r="E13" s="182"/>
      <c r="F13" s="182"/>
      <c r="G13" s="182"/>
      <c r="H13" s="73"/>
      <c r="I13" s="73"/>
      <c r="J13" s="73"/>
      <c r="K13" s="73"/>
      <c r="L13" s="73"/>
      <c r="M13" s="73"/>
      <c r="N13" s="73"/>
      <c r="O13" s="73"/>
      <c r="P13" s="73"/>
      <c r="Q13" s="17"/>
      <c r="R13" s="18"/>
    </row>
    <row r="14" ht="21" customHeight="1">
      <c r="A14" t="s" s="183">
        <v>187</v>
      </c>
      <c r="B14" s="184"/>
      <c r="C14" s="180">
        <f>L12*1+M12*2+N12*3+O12*4+P12*5</f>
        <v>0</v>
      </c>
      <c r="D14" s="185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7"/>
      <c r="R14" s="18"/>
    </row>
    <row r="15" ht="22.5" customHeight="1">
      <c r="A15" s="72"/>
      <c r="B15" s="187"/>
      <c r="C15" s="188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7"/>
      <c r="R15" s="18"/>
    </row>
    <row r="16" ht="20.45" customHeight="1">
      <c r="A16" s="16"/>
      <c r="B16" s="189"/>
      <c r="C16" s="190"/>
      <c r="D16" s="190"/>
      <c r="E16" s="190"/>
      <c r="F16" s="190"/>
      <c r="G16" s="19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</row>
    <row r="17" ht="20.45" customHeight="1">
      <c r="A17" s="16"/>
      <c r="B17" s="189"/>
      <c r="C17" s="190"/>
      <c r="D17" s="190"/>
      <c r="E17" s="190"/>
      <c r="F17" s="190"/>
      <c r="G17" s="19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</row>
    <row r="18" ht="20.45" customHeight="1">
      <c r="A18" s="16"/>
      <c r="B18" s="189"/>
      <c r="C18" s="190"/>
      <c r="D18" s="190"/>
      <c r="E18" s="190"/>
      <c r="F18" s="190"/>
      <c r="G18" s="19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</row>
    <row r="19" ht="20.45" customHeight="1">
      <c r="A19" s="16"/>
      <c r="B19" s="189"/>
      <c r="C19" s="190"/>
      <c r="D19" s="190"/>
      <c r="E19" s="190"/>
      <c r="F19" s="190"/>
      <c r="G19" s="19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</row>
    <row r="20" ht="13.65" customHeight="1">
      <c r="A20" s="16"/>
      <c r="B20" s="19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</row>
    <row r="21" ht="13.65" customHeight="1">
      <c r="A21" s="76"/>
      <c r="B21" s="191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</row>
  </sheetData>
  <mergeCells count="7">
    <mergeCell ref="L1:P1"/>
    <mergeCell ref="L10:P10"/>
    <mergeCell ref="C1:K1"/>
    <mergeCell ref="B15:C15"/>
    <mergeCell ref="A12:B12"/>
    <mergeCell ref="A13:B13"/>
    <mergeCell ref="A14:B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IU13"/>
  <sheetViews>
    <sheetView workbookViewId="0" showGridLines="0" defaultGridColor="1"/>
  </sheetViews>
  <sheetFormatPr defaultColWidth="8.83333" defaultRowHeight="20.25" customHeight="1" outlineLevelRow="0" outlineLevelCol="0"/>
  <cols>
    <col min="1" max="1" width="10.6719" style="192" customWidth="1"/>
    <col min="2" max="2" width="52.5" style="192" customWidth="1"/>
    <col min="3" max="6" width="20.6719" style="192" customWidth="1"/>
    <col min="7" max="7" width="11" style="192" customWidth="1"/>
    <col min="8" max="255" width="8.85156" style="192" customWidth="1"/>
  </cols>
  <sheetData>
    <row r="1" ht="39.95" customHeight="1">
      <c r="A1" t="s" s="103">
        <v>6</v>
      </c>
      <c r="B1" t="s" s="103">
        <v>105</v>
      </c>
      <c r="C1" t="s" s="103">
        <v>10</v>
      </c>
      <c r="D1" t="s" s="103">
        <v>14</v>
      </c>
      <c r="E1" t="s" s="103">
        <v>189</v>
      </c>
      <c r="F1" t="s" s="193">
        <v>18</v>
      </c>
      <c r="G1" s="194"/>
      <c r="H1" s="195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2"/>
    </row>
    <row r="2" ht="21" customHeight="1">
      <c r="A2" s="196">
        <v>1</v>
      </c>
      <c r="B2" t="s" s="197">
        <v>138</v>
      </c>
      <c r="C2" s="22"/>
      <c r="D2" s="198">
        <v>0</v>
      </c>
      <c r="E2" s="199"/>
      <c r="F2" s="200"/>
      <c r="G2" s="201"/>
      <c r="H2" s="2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8"/>
    </row>
    <row r="3" ht="21" customHeight="1">
      <c r="A3" s="196">
        <v>2</v>
      </c>
      <c r="B3" t="s" s="197">
        <v>182</v>
      </c>
      <c r="C3" s="203"/>
      <c r="D3" s="198">
        <v>0</v>
      </c>
      <c r="E3" s="199"/>
      <c r="F3" s="200"/>
      <c r="G3" s="201"/>
      <c r="H3" s="202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8"/>
    </row>
    <row r="4" ht="21" customHeight="1">
      <c r="A4" s="196">
        <v>3</v>
      </c>
      <c r="B4" t="s" s="197">
        <v>190</v>
      </c>
      <c r="C4" s="203"/>
      <c r="D4" s="198">
        <v>0</v>
      </c>
      <c r="E4" s="199"/>
      <c r="F4" s="200"/>
      <c r="G4" s="201"/>
      <c r="H4" s="202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8"/>
    </row>
    <row r="5" ht="21" customHeight="1">
      <c r="A5" s="196">
        <v>4</v>
      </c>
      <c r="B5" t="s" s="197">
        <v>75</v>
      </c>
      <c r="C5" s="204"/>
      <c r="D5" s="198">
        <v>0</v>
      </c>
      <c r="E5" s="199"/>
      <c r="F5" s="200"/>
      <c r="G5" s="201"/>
      <c r="H5" s="202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8"/>
    </row>
    <row r="6" ht="21" customHeight="1">
      <c r="A6" s="196">
        <v>5</v>
      </c>
      <c r="B6" t="s" s="197">
        <v>183</v>
      </c>
      <c r="C6" s="205"/>
      <c r="D6" s="198">
        <v>0</v>
      </c>
      <c r="E6" s="199"/>
      <c r="F6" s="200"/>
      <c r="G6" s="201"/>
      <c r="H6" s="202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8"/>
    </row>
    <row r="7" ht="21" customHeight="1">
      <c r="A7" s="196">
        <v>6</v>
      </c>
      <c r="B7" t="s" s="197">
        <v>67</v>
      </c>
      <c r="C7" s="205"/>
      <c r="D7" s="198">
        <v>0</v>
      </c>
      <c r="E7" s="199"/>
      <c r="F7" s="200"/>
      <c r="G7" s="201"/>
      <c r="H7" s="20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8"/>
    </row>
    <row r="8" ht="21" customHeight="1">
      <c r="A8" s="196">
        <v>7</v>
      </c>
      <c r="B8" t="s" s="197">
        <v>191</v>
      </c>
      <c r="C8" s="205"/>
      <c r="D8" s="206">
        <v>0</v>
      </c>
      <c r="E8" s="199"/>
      <c r="F8" s="200"/>
      <c r="G8" s="201"/>
      <c r="H8" s="202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8"/>
    </row>
    <row r="9" ht="21" customHeight="1">
      <c r="A9" t="s" s="207">
        <v>103</v>
      </c>
      <c r="B9" s="207"/>
      <c r="C9" s="208"/>
      <c r="D9" s="209">
        <f>SUM(D2:D7)</f>
        <v>0</v>
      </c>
      <c r="E9" s="210"/>
      <c r="F9" s="211"/>
      <c r="G9" s="212"/>
      <c r="H9" s="20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8"/>
    </row>
    <row r="10" ht="21.5" customHeight="1">
      <c r="A10" s="213"/>
      <c r="B10" s="211"/>
      <c r="C10" s="211"/>
      <c r="D10" s="214"/>
      <c r="E10" s="212"/>
      <c r="F10" s="212"/>
      <c r="G10" s="212"/>
      <c r="H10" s="20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8"/>
    </row>
    <row r="11" ht="13.65" customHeight="1">
      <c r="A11" s="215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8"/>
    </row>
    <row r="12" ht="13.65" customHeight="1">
      <c r="A12" s="21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8"/>
    </row>
    <row r="13" ht="13.65" customHeight="1">
      <c r="A13" s="21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8"/>
    </row>
  </sheetData>
  <mergeCells count="1">
    <mergeCell ref="A9:C9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IU51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.6719" style="217" customWidth="1"/>
    <col min="2" max="3" width="40.6719" style="217" customWidth="1"/>
    <col min="4" max="4" width="60.6719" style="217" customWidth="1"/>
    <col min="5" max="7" width="20.6719" style="217" customWidth="1"/>
    <col min="8" max="8" width="60.6719" style="217" customWidth="1"/>
    <col min="9" max="10" width="20.6719" style="217" customWidth="1"/>
    <col min="11" max="15" width="9.17188" style="217" customWidth="1"/>
    <col min="16" max="255" width="8.85156" style="217" customWidth="1"/>
  </cols>
  <sheetData>
    <row r="1" ht="39.95" customHeight="1">
      <c r="A1" t="s" s="103">
        <v>6</v>
      </c>
      <c r="B1" t="s" s="103">
        <v>105</v>
      </c>
      <c r="C1" t="s" s="103">
        <v>10</v>
      </c>
      <c r="D1" t="s" s="103">
        <v>106</v>
      </c>
      <c r="E1" t="s" s="103">
        <v>12</v>
      </c>
      <c r="F1" t="s" s="103">
        <v>13</v>
      </c>
      <c r="G1" t="s" s="103">
        <v>14</v>
      </c>
      <c r="H1" t="s" s="103">
        <v>21</v>
      </c>
      <c r="I1" t="s" s="8">
        <v>19</v>
      </c>
      <c r="J1" t="s" s="9">
        <v>20</v>
      </c>
      <c r="K1" s="104"/>
      <c r="L1" s="105"/>
      <c r="M1" s="105"/>
      <c r="N1" s="105"/>
      <c r="O1" s="105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2"/>
    </row>
    <row r="2" ht="39.95" customHeight="1">
      <c r="A2" t="s" s="118">
        <v>182</v>
      </c>
      <c r="B2" s="118"/>
      <c r="C2" s="118"/>
      <c r="D2" s="118"/>
      <c r="E2" s="118"/>
      <c r="F2" s="118"/>
      <c r="G2" s="118"/>
      <c r="H2" s="118"/>
      <c r="I2" s="118"/>
      <c r="J2" s="118"/>
      <c r="K2" s="109"/>
      <c r="L2" s="110"/>
      <c r="M2" s="110"/>
      <c r="N2" s="110"/>
      <c r="O2" s="110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8"/>
    </row>
    <row r="3" ht="300" customHeight="1">
      <c r="A3" s="111">
        <v>1</v>
      </c>
      <c r="B3" t="s" s="20">
        <v>193</v>
      </c>
      <c r="C3" s="20"/>
      <c r="D3" s="112"/>
      <c r="E3" s="113">
        <v>9</v>
      </c>
      <c r="F3" s="114">
        <v>67.48999999999999</v>
      </c>
      <c r="G3" s="115">
        <f>F3*E3</f>
        <v>607.41</v>
      </c>
      <c r="H3" t="s" s="41">
        <v>194</v>
      </c>
      <c r="I3" s="24"/>
      <c r="J3" s="24"/>
      <c r="K3" s="109"/>
      <c r="L3" s="110"/>
      <c r="M3" s="110"/>
      <c r="N3" s="110"/>
      <c r="O3" s="110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8"/>
    </row>
    <row r="4" ht="39.95" customHeight="1">
      <c r="A4" t="s" s="106">
        <v>107</v>
      </c>
      <c r="B4" s="107"/>
      <c r="C4" s="107"/>
      <c r="D4" s="107"/>
      <c r="E4" s="107"/>
      <c r="F4" s="107"/>
      <c r="G4" s="107"/>
      <c r="H4" s="107"/>
      <c r="I4" s="107"/>
      <c r="J4" s="108"/>
      <c r="K4" s="109"/>
      <c r="L4" s="110"/>
      <c r="M4" s="110"/>
      <c r="N4" s="110"/>
      <c r="O4" s="110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8"/>
    </row>
    <row r="5" ht="300" customHeight="1">
      <c r="A5" s="111">
        <v>1</v>
      </c>
      <c r="B5" t="s" s="20">
        <v>195</v>
      </c>
      <c r="C5" s="20"/>
      <c r="D5" s="112"/>
      <c r="E5" s="113">
        <v>1</v>
      </c>
      <c r="F5" s="114">
        <v>623.89</v>
      </c>
      <c r="G5" s="115">
        <f>F5*E5</f>
        <v>623.89</v>
      </c>
      <c r="H5" s="218"/>
      <c r="I5" s="24"/>
      <c r="J5" s="24"/>
      <c r="K5" s="116"/>
      <c r="L5" s="117"/>
      <c r="M5" s="117"/>
      <c r="N5" s="117"/>
      <c r="O5" s="1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8"/>
    </row>
    <row r="6" ht="300" customHeight="1">
      <c r="A6" s="111">
        <v>2</v>
      </c>
      <c r="B6" t="s" s="20">
        <v>196</v>
      </c>
      <c r="C6" s="20"/>
      <c r="D6" s="112"/>
      <c r="E6" s="113">
        <v>1</v>
      </c>
      <c r="F6" s="114">
        <v>299</v>
      </c>
      <c r="G6" s="115">
        <f>F6*E6</f>
        <v>299</v>
      </c>
      <c r="H6" t="s" s="41">
        <v>197</v>
      </c>
      <c r="I6" s="24"/>
      <c r="J6" s="24"/>
      <c r="K6" s="116"/>
      <c r="L6" s="117"/>
      <c r="M6" s="117"/>
      <c r="N6" s="117"/>
      <c r="O6" s="1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8"/>
    </row>
    <row r="7" ht="300" customHeight="1">
      <c r="A7" s="111">
        <v>3</v>
      </c>
      <c r="B7" t="s" s="20">
        <v>198</v>
      </c>
      <c r="C7" s="20"/>
      <c r="D7" s="112"/>
      <c r="E7" s="113">
        <v>1</v>
      </c>
      <c r="F7" s="114">
        <v>299</v>
      </c>
      <c r="G7" s="115">
        <f>F7*E7</f>
        <v>299</v>
      </c>
      <c r="H7" t="s" s="41">
        <v>199</v>
      </c>
      <c r="I7" s="24"/>
      <c r="J7" s="24"/>
      <c r="K7" s="116"/>
      <c r="L7" s="117"/>
      <c r="M7" s="117"/>
      <c r="N7" s="117"/>
      <c r="O7" s="1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8"/>
    </row>
    <row r="8" ht="39.95" customHeight="1">
      <c r="A8" t="s" s="118">
        <v>54</v>
      </c>
      <c r="B8" s="118"/>
      <c r="C8" s="118"/>
      <c r="D8" s="118"/>
      <c r="E8" s="118"/>
      <c r="F8" s="118"/>
      <c r="G8" s="118"/>
      <c r="H8" s="118"/>
      <c r="I8" s="118"/>
      <c r="J8" s="118"/>
      <c r="K8" s="116"/>
      <c r="L8" s="117"/>
      <c r="M8" s="117"/>
      <c r="N8" s="117"/>
      <c r="O8" s="1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8"/>
    </row>
    <row r="9" ht="300" customHeight="1">
      <c r="A9" s="111">
        <v>1</v>
      </c>
      <c r="B9" t="s" s="20">
        <v>200</v>
      </c>
      <c r="C9" s="20"/>
      <c r="D9" s="112"/>
      <c r="E9" s="113">
        <v>1</v>
      </c>
      <c r="F9" s="114">
        <v>437</v>
      </c>
      <c r="G9" s="115">
        <f>F9*E9</f>
        <v>437</v>
      </c>
      <c r="H9" t="s" s="40">
        <v>201</v>
      </c>
      <c r="I9" s="24"/>
      <c r="J9" s="24"/>
      <c r="K9" s="116"/>
      <c r="L9" s="117"/>
      <c r="M9" s="117"/>
      <c r="N9" s="117"/>
      <c r="O9" s="1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8"/>
    </row>
    <row r="10" ht="300" customHeight="1">
      <c r="A10" s="111">
        <v>2</v>
      </c>
      <c r="B10" t="s" s="20">
        <v>193</v>
      </c>
      <c r="C10" s="20"/>
      <c r="D10" s="112"/>
      <c r="E10" s="113">
        <v>10</v>
      </c>
      <c r="F10" s="114">
        <v>67.48999999999999</v>
      </c>
      <c r="G10" s="115">
        <f>F10*E10</f>
        <v>674.9</v>
      </c>
      <c r="H10" t="s" s="41">
        <v>194</v>
      </c>
      <c r="I10" s="24"/>
      <c r="J10" s="24"/>
      <c r="K10" s="116"/>
      <c r="L10" s="117"/>
      <c r="M10" s="117"/>
      <c r="N10" s="117"/>
      <c r="O10" s="1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8"/>
    </row>
    <row r="11" ht="300" customHeight="1">
      <c r="A11" s="111">
        <v>3</v>
      </c>
      <c r="B11" t="s" s="20">
        <v>202</v>
      </c>
      <c r="C11" s="20"/>
      <c r="D11" s="112"/>
      <c r="E11" s="113">
        <v>1</v>
      </c>
      <c r="F11" s="114">
        <v>0</v>
      </c>
      <c r="G11" s="115">
        <f>F11*E11</f>
        <v>0</v>
      </c>
      <c r="H11" s="40"/>
      <c r="I11" s="24"/>
      <c r="J11" s="24"/>
      <c r="K11" s="116"/>
      <c r="L11" s="117"/>
      <c r="M11" s="117"/>
      <c r="N11" s="117"/>
      <c r="O11" s="1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8"/>
    </row>
    <row r="12" ht="39.95" customHeight="1">
      <c r="A12" t="s" s="118">
        <v>138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09"/>
      <c r="L12" s="110"/>
      <c r="M12" s="110"/>
      <c r="N12" s="110"/>
      <c r="O12" s="11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8"/>
    </row>
    <row r="13" ht="300" customHeight="1">
      <c r="A13" s="111">
        <v>1</v>
      </c>
      <c r="B13" t="s" s="20">
        <v>203</v>
      </c>
      <c r="C13" s="20"/>
      <c r="D13" s="112"/>
      <c r="E13" s="113">
        <v>6</v>
      </c>
      <c r="F13" s="114">
        <v>67.48999999999999</v>
      </c>
      <c r="G13" s="115">
        <f>E13*F13</f>
        <v>404.9399999999999</v>
      </c>
      <c r="H13" t="s" s="40">
        <v>204</v>
      </c>
      <c r="I13" s="24"/>
      <c r="J13" s="24"/>
      <c r="K13" s="116"/>
      <c r="L13" s="117"/>
      <c r="M13" s="117"/>
      <c r="N13" s="117"/>
      <c r="O13" s="1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8"/>
    </row>
    <row r="14" ht="300" customHeight="1">
      <c r="A14" s="111">
        <v>2</v>
      </c>
      <c r="B14" t="s" s="20">
        <v>205</v>
      </c>
      <c r="C14" s="20"/>
      <c r="D14" s="112"/>
      <c r="E14" s="113">
        <v>1</v>
      </c>
      <c r="F14" s="114">
        <v>233.1</v>
      </c>
      <c r="G14" s="115">
        <f>E14*F14</f>
        <v>233.1</v>
      </c>
      <c r="H14" t="s" s="41">
        <v>206</v>
      </c>
      <c r="I14" s="24"/>
      <c r="J14" s="24"/>
      <c r="K14" s="116"/>
      <c r="L14" s="117"/>
      <c r="M14" s="117"/>
      <c r="N14" s="117"/>
      <c r="O14" s="1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8"/>
    </row>
    <row r="15" ht="39.95" customHeight="1">
      <c r="A15" t="s" s="118">
        <v>67</v>
      </c>
      <c r="B15" s="144"/>
      <c r="C15" s="118"/>
      <c r="D15" s="118"/>
      <c r="E15" s="118"/>
      <c r="F15" s="118"/>
      <c r="G15" s="118"/>
      <c r="H15" s="118"/>
      <c r="I15" s="118"/>
      <c r="J15" s="118"/>
      <c r="K15" s="116"/>
      <c r="L15" s="117"/>
      <c r="M15" s="117"/>
      <c r="N15" s="117"/>
      <c r="O15" s="1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8"/>
    </row>
    <row r="16" ht="300" customHeight="1">
      <c r="A16" s="111">
        <v>1</v>
      </c>
      <c r="B16" t="s" s="31">
        <v>207</v>
      </c>
      <c r="C16" s="31"/>
      <c r="D16" s="112"/>
      <c r="E16" s="113">
        <v>2</v>
      </c>
      <c r="F16" s="114">
        <v>147.99</v>
      </c>
      <c r="G16" s="115">
        <f>E16*F16</f>
        <v>295.98</v>
      </c>
      <c r="H16" t="s" s="40">
        <v>208</v>
      </c>
      <c r="I16" s="24"/>
      <c r="J16" s="24"/>
      <c r="K16" s="116"/>
      <c r="L16" s="117"/>
      <c r="M16" s="117"/>
      <c r="N16" s="117"/>
      <c r="O16" s="1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8"/>
    </row>
    <row r="17" ht="300" customHeight="1">
      <c r="A17" s="111">
        <v>2</v>
      </c>
      <c r="B17" t="s" s="20">
        <v>209</v>
      </c>
      <c r="C17" s="20"/>
      <c r="D17" s="112"/>
      <c r="E17" s="113">
        <v>6</v>
      </c>
      <c r="F17" s="114">
        <v>89</v>
      </c>
      <c r="G17" s="115">
        <f>E17*F17</f>
        <v>534</v>
      </c>
      <c r="H17" t="s" s="41">
        <v>210</v>
      </c>
      <c r="I17" s="24"/>
      <c r="J17" s="24"/>
      <c r="K17" s="116"/>
      <c r="L17" s="117"/>
      <c r="M17" s="117"/>
      <c r="N17" s="117"/>
      <c r="O17" s="1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8"/>
    </row>
    <row r="18" ht="300" customHeight="1">
      <c r="A18" s="111">
        <v>3</v>
      </c>
      <c r="B18" t="s" s="20">
        <v>211</v>
      </c>
      <c r="C18" s="20"/>
      <c r="D18" s="112"/>
      <c r="E18" s="113">
        <v>2</v>
      </c>
      <c r="F18" s="114">
        <v>99</v>
      </c>
      <c r="G18" s="115">
        <f>E18*F18</f>
        <v>198</v>
      </c>
      <c r="H18" t="s" s="40">
        <v>212</v>
      </c>
      <c r="I18" s="24"/>
      <c r="J18" s="24"/>
      <c r="K18" s="116"/>
      <c r="L18" s="117"/>
      <c r="M18" s="117"/>
      <c r="N18" s="117"/>
      <c r="O18" s="1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8"/>
    </row>
    <row r="19" ht="300" customHeight="1">
      <c r="A19" s="111">
        <v>4</v>
      </c>
      <c r="B19" t="s" s="20">
        <v>213</v>
      </c>
      <c r="C19" s="20"/>
      <c r="D19" s="112"/>
      <c r="E19" s="113">
        <v>2</v>
      </c>
      <c r="F19" s="114">
        <v>15.9</v>
      </c>
      <c r="G19" s="115">
        <f>E19*F19</f>
        <v>31.8</v>
      </c>
      <c r="H19" t="s" s="40">
        <v>214</v>
      </c>
      <c r="I19" s="24"/>
      <c r="J19" s="24"/>
      <c r="K19" s="116"/>
      <c r="L19" s="117"/>
      <c r="M19" s="117"/>
      <c r="N19" s="117"/>
      <c r="O19" s="1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8"/>
    </row>
    <row r="20" ht="300" customHeight="1">
      <c r="A20" s="111">
        <v>5</v>
      </c>
      <c r="B20" t="s" s="20">
        <v>215</v>
      </c>
      <c r="C20" s="20"/>
      <c r="D20" s="112"/>
      <c r="E20" s="113">
        <v>1</v>
      </c>
      <c r="F20" s="114">
        <v>13.9</v>
      </c>
      <c r="G20" s="115">
        <f>E20*F20</f>
        <v>13.9</v>
      </c>
      <c r="H20" t="s" s="40">
        <v>216</v>
      </c>
      <c r="I20" s="24"/>
      <c r="J20" s="24"/>
      <c r="K20" s="116"/>
      <c r="L20" s="117"/>
      <c r="M20" s="117"/>
      <c r="N20" s="117"/>
      <c r="O20" s="1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8"/>
    </row>
    <row r="21" ht="39.95" customHeight="1">
      <c r="A21" t="s" s="118">
        <v>191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6"/>
      <c r="L21" s="117"/>
      <c r="M21" s="117"/>
      <c r="N21" s="117"/>
      <c r="O21" s="1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8"/>
    </row>
    <row r="22" ht="300" customHeight="1">
      <c r="A22" s="111">
        <v>1</v>
      </c>
      <c r="B22" t="s" s="20">
        <v>217</v>
      </c>
      <c r="C22" s="20"/>
      <c r="D22" s="112"/>
      <c r="E22" s="113">
        <v>1</v>
      </c>
      <c r="F22" s="114">
        <v>259</v>
      </c>
      <c r="G22" s="115">
        <f>E22*F22</f>
        <v>259</v>
      </c>
      <c r="H22" t="s" s="41">
        <v>218</v>
      </c>
      <c r="I22" s="24"/>
      <c r="J22" s="24"/>
      <c r="K22" s="116"/>
      <c r="L22" s="117"/>
      <c r="M22" s="117"/>
      <c r="N22" s="117"/>
      <c r="O22" s="1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8"/>
    </row>
    <row r="23" ht="300" customHeight="1">
      <c r="A23" s="111">
        <v>2</v>
      </c>
      <c r="B23" t="s" s="20">
        <v>219</v>
      </c>
      <c r="C23" s="20"/>
      <c r="D23" s="112"/>
      <c r="E23" s="113">
        <v>1</v>
      </c>
      <c r="F23" s="114">
        <v>79.98999999999999</v>
      </c>
      <c r="G23" s="115">
        <f>E23*F23</f>
        <v>79.98999999999999</v>
      </c>
      <c r="H23" t="s" s="40">
        <v>220</v>
      </c>
      <c r="I23" s="24"/>
      <c r="J23" s="24"/>
      <c r="K23" s="116"/>
      <c r="L23" s="117"/>
      <c r="M23" s="117"/>
      <c r="N23" s="117"/>
      <c r="O23" s="1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8"/>
    </row>
    <row r="24" ht="300" customHeight="1">
      <c r="A24" s="111">
        <v>3</v>
      </c>
      <c r="B24" t="s" s="20">
        <v>209</v>
      </c>
      <c r="C24" s="20"/>
      <c r="D24" s="112"/>
      <c r="E24" s="113">
        <v>6</v>
      </c>
      <c r="F24" s="114">
        <v>89</v>
      </c>
      <c r="G24" s="115">
        <f>E24*F24</f>
        <v>534</v>
      </c>
      <c r="H24" t="s" s="40">
        <v>221</v>
      </c>
      <c r="I24" s="24"/>
      <c r="J24" s="24"/>
      <c r="K24" s="116"/>
      <c r="L24" s="117"/>
      <c r="M24" s="117"/>
      <c r="N24" s="117"/>
      <c r="O24" s="1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8"/>
    </row>
    <row r="25" ht="300" customHeight="1">
      <c r="A25" s="111">
        <v>4</v>
      </c>
      <c r="B25" t="s" s="20">
        <v>211</v>
      </c>
      <c r="C25" s="20"/>
      <c r="D25" s="112"/>
      <c r="E25" s="113">
        <v>2</v>
      </c>
      <c r="F25" s="114">
        <v>99</v>
      </c>
      <c r="G25" s="115">
        <f>E25*F25</f>
        <v>198</v>
      </c>
      <c r="H25" t="s" s="40">
        <v>212</v>
      </c>
      <c r="I25" s="24"/>
      <c r="J25" s="24"/>
      <c r="K25" s="116"/>
      <c r="L25" s="117"/>
      <c r="M25" s="117"/>
      <c r="N25" s="117"/>
      <c r="O25" s="1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8"/>
    </row>
    <row r="26" ht="300" customHeight="1">
      <c r="A26" s="111">
        <v>5</v>
      </c>
      <c r="B26" t="s" s="20">
        <v>213</v>
      </c>
      <c r="C26" s="20"/>
      <c r="D26" s="112"/>
      <c r="E26" s="113">
        <v>2</v>
      </c>
      <c r="F26" s="114">
        <v>15.9</v>
      </c>
      <c r="G26" s="115">
        <f>E26*F26</f>
        <v>31.8</v>
      </c>
      <c r="H26" t="s" s="40">
        <v>214</v>
      </c>
      <c r="I26" s="24"/>
      <c r="J26" s="24"/>
      <c r="K26" s="116"/>
      <c r="L26" s="117"/>
      <c r="M26" s="117"/>
      <c r="N26" s="117"/>
      <c r="O26" s="1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8"/>
    </row>
    <row r="27" ht="300" customHeight="1">
      <c r="A27" s="111">
        <v>6</v>
      </c>
      <c r="B27" t="s" s="20">
        <v>215</v>
      </c>
      <c r="C27" s="20"/>
      <c r="D27" s="112"/>
      <c r="E27" s="113">
        <v>1</v>
      </c>
      <c r="F27" s="114">
        <v>13.9</v>
      </c>
      <c r="G27" s="115">
        <f>E27*F27</f>
        <v>13.9</v>
      </c>
      <c r="H27" t="s" s="40">
        <v>216</v>
      </c>
      <c r="I27" s="24"/>
      <c r="J27" s="24"/>
      <c r="K27" s="116"/>
      <c r="L27" s="117"/>
      <c r="M27" s="117"/>
      <c r="N27" s="117"/>
      <c r="O27" s="1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8"/>
    </row>
    <row r="28" ht="300" customHeight="1">
      <c r="A28" s="111">
        <v>7</v>
      </c>
      <c r="B28" t="s" s="20">
        <v>222</v>
      </c>
      <c r="C28" t="s" s="20">
        <v>223</v>
      </c>
      <c r="D28" s="112"/>
      <c r="E28" s="113">
        <v>1</v>
      </c>
      <c r="F28" s="114">
        <v>550</v>
      </c>
      <c r="G28" s="119">
        <f>E28*F28</f>
        <v>550</v>
      </c>
      <c r="H28" t="s" s="40">
        <v>224</v>
      </c>
      <c r="I28" s="24"/>
      <c r="J28" s="24"/>
      <c r="K28" s="116"/>
      <c r="L28" s="117"/>
      <c r="M28" s="117"/>
      <c r="N28" s="117"/>
      <c r="O28" s="1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8"/>
    </row>
    <row r="29" ht="26.25" customHeight="1">
      <c r="A29" t="s" s="120">
        <v>103</v>
      </c>
      <c r="B29" s="120"/>
      <c r="C29" s="120"/>
      <c r="D29" s="120"/>
      <c r="E29" s="120"/>
      <c r="F29" s="121"/>
      <c r="G29" s="122">
        <f>SUM(G3:G28)</f>
        <v>6319.61</v>
      </c>
      <c r="H29" s="123"/>
      <c r="I29" s="124"/>
      <c r="J29" s="125"/>
      <c r="K29" s="110"/>
      <c r="L29" s="110"/>
      <c r="M29" s="110"/>
      <c r="N29" s="110"/>
      <c r="O29" s="110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8"/>
    </row>
    <row r="30" ht="31.5" customHeight="1">
      <c r="A30" s="126"/>
      <c r="B30" s="127"/>
      <c r="C30" s="127"/>
      <c r="D30" s="128"/>
      <c r="E30" s="125"/>
      <c r="F30" s="127"/>
      <c r="G30" s="129"/>
      <c r="H30" s="130"/>
      <c r="I30" s="130"/>
      <c r="J30" s="130"/>
      <c r="K30" s="117"/>
      <c r="L30" s="117"/>
      <c r="M30" s="117"/>
      <c r="N30" s="117"/>
      <c r="O30" s="1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8"/>
    </row>
    <row r="31" ht="138.75" customHeight="1">
      <c r="A31" s="131"/>
      <c r="B31" s="130"/>
      <c r="C31" s="130"/>
      <c r="D31" s="130"/>
      <c r="E31" s="130"/>
      <c r="F31" s="130"/>
      <c r="G31" s="130"/>
      <c r="H31" s="130"/>
      <c r="I31" s="130"/>
      <c r="J31" s="130"/>
      <c r="K31" s="117"/>
      <c r="L31" s="117"/>
      <c r="M31" s="117"/>
      <c r="N31" s="117"/>
      <c r="O31" s="1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8"/>
    </row>
    <row r="32" ht="267.75" customHeight="1">
      <c r="A32" s="131"/>
      <c r="B32" s="130"/>
      <c r="C32" s="130"/>
      <c r="D32" s="130"/>
      <c r="E32" s="130"/>
      <c r="F32" s="130"/>
      <c r="G32" s="130"/>
      <c r="H32" s="130"/>
      <c r="I32" s="130"/>
      <c r="J32" s="130"/>
      <c r="K32" s="117"/>
      <c r="L32" s="117"/>
      <c r="M32" s="117"/>
      <c r="N32" s="117"/>
      <c r="O32" s="1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8"/>
    </row>
    <row r="33" ht="267.75" customHeight="1">
      <c r="A33" s="132"/>
      <c r="B33" s="130"/>
      <c r="C33" s="130"/>
      <c r="D33" s="130"/>
      <c r="E33" s="130"/>
      <c r="F33" s="133"/>
      <c r="G33" s="133"/>
      <c r="H33" s="130"/>
      <c r="I33" s="130"/>
      <c r="J33" s="134"/>
      <c r="K33" s="110"/>
      <c r="L33" s="110"/>
      <c r="M33" s="110"/>
      <c r="N33" s="110"/>
      <c r="O33" s="110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8"/>
    </row>
    <row r="34" ht="16.5" customHeight="1">
      <c r="A34" s="132"/>
      <c r="B34" s="134"/>
      <c r="C34" s="134"/>
      <c r="D34" s="134"/>
      <c r="E34" s="134"/>
      <c r="F34" s="134"/>
      <c r="G34" s="134"/>
      <c r="H34" s="134"/>
      <c r="I34" s="134"/>
      <c r="J34" s="134"/>
      <c r="K34" s="110"/>
      <c r="L34" s="110"/>
      <c r="M34" s="110"/>
      <c r="N34" s="110"/>
      <c r="O34" s="110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8"/>
    </row>
    <row r="35" ht="274.5" customHeight="1">
      <c r="A35" s="132"/>
      <c r="B35" s="134"/>
      <c r="C35" s="134"/>
      <c r="D35" s="134"/>
      <c r="E35" s="134"/>
      <c r="F35" s="134"/>
      <c r="G35" s="134"/>
      <c r="H35" s="134"/>
      <c r="I35" s="134"/>
      <c r="J35" s="134"/>
      <c r="K35" s="110"/>
      <c r="L35" s="110"/>
      <c r="M35" s="110"/>
      <c r="N35" s="110"/>
      <c r="O35" s="110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8"/>
    </row>
    <row r="36" ht="219.75" customHeight="1">
      <c r="A36" s="132"/>
      <c r="B36" s="134"/>
      <c r="C36" s="134"/>
      <c r="D36" s="134"/>
      <c r="E36" s="134"/>
      <c r="F36" s="134"/>
      <c r="G36" s="134"/>
      <c r="H36" s="134"/>
      <c r="I36" s="134"/>
      <c r="J36" s="134"/>
      <c r="K36" s="110"/>
      <c r="L36" s="110"/>
      <c r="M36" s="110"/>
      <c r="N36" s="110"/>
      <c r="O36" s="110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8"/>
    </row>
    <row r="37" ht="219.75" customHeight="1">
      <c r="A37" s="132"/>
      <c r="B37" s="134"/>
      <c r="C37" s="134"/>
      <c r="D37" s="134"/>
      <c r="E37" s="134"/>
      <c r="F37" s="134"/>
      <c r="G37" s="134"/>
      <c r="H37" s="134"/>
      <c r="I37" s="134"/>
      <c r="J37" s="134"/>
      <c r="K37" s="110"/>
      <c r="L37" s="110"/>
      <c r="M37" s="110"/>
      <c r="N37" s="110"/>
      <c r="O37" s="110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8"/>
    </row>
    <row r="38" ht="230.25" customHeight="1">
      <c r="A38" s="132"/>
      <c r="B38" s="134"/>
      <c r="C38" s="134"/>
      <c r="D38" s="134"/>
      <c r="E38" s="134"/>
      <c r="F38" s="134"/>
      <c r="G38" s="134"/>
      <c r="H38" s="134"/>
      <c r="I38" s="134"/>
      <c r="J38" s="134"/>
      <c r="K38" s="110"/>
      <c r="L38" s="110"/>
      <c r="M38" s="110"/>
      <c r="N38" s="110"/>
      <c r="O38" s="110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8"/>
    </row>
    <row r="39" ht="15" customHeight="1">
      <c r="A39" s="132"/>
      <c r="B39" s="134"/>
      <c r="C39" s="134"/>
      <c r="D39" s="134"/>
      <c r="E39" s="134"/>
      <c r="F39" s="134"/>
      <c r="G39" s="134"/>
      <c r="H39" s="134"/>
      <c r="I39" s="134"/>
      <c r="J39" s="134"/>
      <c r="K39" s="117"/>
      <c r="L39" s="117"/>
      <c r="M39" s="117"/>
      <c r="N39" s="117"/>
      <c r="O39" s="1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8"/>
    </row>
    <row r="40" ht="15" customHeight="1">
      <c r="A40" s="132"/>
      <c r="B40" s="134"/>
      <c r="C40" s="134"/>
      <c r="D40" s="134"/>
      <c r="E40" s="134"/>
      <c r="F40" s="134"/>
      <c r="G40" s="134"/>
      <c r="H40" s="134"/>
      <c r="I40" s="134"/>
      <c r="J40" s="134"/>
      <c r="K40" s="117"/>
      <c r="L40" s="117"/>
      <c r="M40" s="117"/>
      <c r="N40" s="117"/>
      <c r="O40" s="1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8"/>
    </row>
    <row r="41" ht="16.5" customHeight="1">
      <c r="A41" s="132"/>
      <c r="B41" s="134"/>
      <c r="C41" s="134"/>
      <c r="D41" s="134"/>
      <c r="E41" s="134"/>
      <c r="F41" s="134"/>
      <c r="G41" s="134"/>
      <c r="H41" s="134"/>
      <c r="I41" s="134"/>
      <c r="J41" s="134"/>
      <c r="K41" s="135"/>
      <c r="L41" s="135"/>
      <c r="M41" s="135"/>
      <c r="N41" s="135"/>
      <c r="O41" s="13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8"/>
    </row>
    <row r="42" ht="16.5" customHeight="1">
      <c r="A42" s="132"/>
      <c r="B42" s="134"/>
      <c r="C42" s="134"/>
      <c r="D42" s="134"/>
      <c r="E42" s="134"/>
      <c r="F42" s="134"/>
      <c r="G42" s="134"/>
      <c r="H42" s="134"/>
      <c r="I42" s="134"/>
      <c r="J42" s="134"/>
      <c r="K42" s="117"/>
      <c r="L42" s="117"/>
      <c r="M42" s="117"/>
      <c r="N42" s="117"/>
      <c r="O42" s="1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8"/>
    </row>
    <row r="43" ht="16.5" customHeight="1">
      <c r="A43" s="132"/>
      <c r="B43" s="134"/>
      <c r="C43" s="134"/>
      <c r="D43" s="134"/>
      <c r="E43" s="134"/>
      <c r="F43" s="134"/>
      <c r="G43" s="134"/>
      <c r="H43" s="134"/>
      <c r="I43" s="134"/>
      <c r="J43" s="134"/>
      <c r="K43" s="117"/>
      <c r="L43" s="117"/>
      <c r="M43" s="117"/>
      <c r="N43" s="117"/>
      <c r="O43" s="1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8"/>
    </row>
    <row r="44" ht="16.5" customHeight="1">
      <c r="A44" s="132"/>
      <c r="B44" s="134"/>
      <c r="C44" s="134"/>
      <c r="D44" s="134"/>
      <c r="E44" s="134"/>
      <c r="F44" s="134"/>
      <c r="G44" s="134"/>
      <c r="H44" s="134"/>
      <c r="I44" s="134"/>
      <c r="J44" s="134"/>
      <c r="K44" s="117"/>
      <c r="L44" s="117"/>
      <c r="M44" s="117"/>
      <c r="N44" s="117"/>
      <c r="O44" s="1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8"/>
    </row>
    <row r="45" ht="16.5" customHeight="1">
      <c r="A45" s="132"/>
      <c r="B45" s="134"/>
      <c r="C45" s="134"/>
      <c r="D45" s="134"/>
      <c r="E45" s="134"/>
      <c r="F45" s="134"/>
      <c r="G45" s="134"/>
      <c r="H45" s="134"/>
      <c r="I45" s="134"/>
      <c r="J45" s="134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8"/>
    </row>
    <row r="46" ht="12.75" customHeight="1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8"/>
    </row>
    <row r="47" ht="12.75" customHeight="1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8"/>
    </row>
    <row r="48" ht="12.75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8"/>
    </row>
    <row r="49" ht="12.75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8"/>
    </row>
    <row r="50" ht="12.75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8"/>
    </row>
    <row r="51" ht="12.75" customHeight="1">
      <c r="A51" s="76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8"/>
    </row>
  </sheetData>
  <mergeCells count="7">
    <mergeCell ref="A15:J15"/>
    <mergeCell ref="A29:F29"/>
    <mergeCell ref="A12:J12"/>
    <mergeCell ref="A2:J2"/>
    <mergeCell ref="A4:J4"/>
    <mergeCell ref="A8:J8"/>
    <mergeCell ref="A21:J21"/>
  </mergeCells>
  <hyperlinks>
    <hyperlink ref="H14" r:id="rId1" location="" tooltip="" display=""/>
    <hyperlink ref="H17" r:id="rId2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