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Scorpion Trades\Desktop\Analytics\Data Associate Course - Sparta\Data Visualization Fundamentals\"/>
    </mc:Choice>
  </mc:AlternateContent>
  <bookViews>
    <workbookView xWindow="0" yWindow="0" windowWidth="23040" windowHeight="9060" tabRatio="966" activeTab="4"/>
  </bookViews>
  <sheets>
    <sheet name="Raw Data in SP201" sheetId="3" r:id="rId1"/>
    <sheet name="Week 1" sheetId="1" r:id="rId2"/>
    <sheet name="Week 2" sheetId="5" r:id="rId3"/>
    <sheet name="Week 3" sheetId="6" r:id="rId4"/>
    <sheet name="Week 4" sheetId="8" r:id="rId5"/>
  </sheets>
  <definedNames>
    <definedName name="Slicer_Age">#N/A</definedName>
    <definedName name="Slicer_Gender">#N/A</definedName>
  </definedNames>
  <calcPr calcId="162913"/>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8" l="1"/>
  <c r="D14" i="6"/>
  <c r="D17" i="5" l="1"/>
  <c r="V38" i="3" s="1"/>
  <c r="Y46" i="3"/>
  <c r="Y45" i="3"/>
  <c r="Y44" i="3"/>
  <c r="T44" i="3"/>
  <c r="Y43" i="3"/>
  <c r="T43" i="3"/>
  <c r="Y42" i="3"/>
  <c r="T42" i="3"/>
  <c r="Y41" i="3"/>
  <c r="T41" i="3"/>
  <c r="Y40" i="3"/>
  <c r="T40" i="3"/>
  <c r="Y39" i="3"/>
  <c r="T39" i="3"/>
  <c r="AP18" i="3"/>
  <c r="AP17" i="3"/>
  <c r="AP16" i="3"/>
  <c r="AP15" i="3"/>
  <c r="AP14" i="3"/>
  <c r="AP13" i="3"/>
  <c r="U44" i="3" l="1"/>
  <c r="U39" i="3"/>
  <c r="U42" i="3"/>
  <c r="U40" i="3"/>
  <c r="U43" i="3"/>
  <c r="U41" i="3"/>
  <c r="AA41" i="3" l="1"/>
  <c r="W41" i="3"/>
  <c r="AA43" i="3"/>
  <c r="W43" i="3"/>
  <c r="AA40" i="3"/>
  <c r="W40" i="3"/>
  <c r="AA42" i="3"/>
  <c r="W42" i="3"/>
  <c r="W39" i="3"/>
  <c r="AA39" i="3"/>
  <c r="AA44" i="3"/>
  <c r="W44" i="3"/>
</calcChain>
</file>

<file path=xl/sharedStrings.xml><?xml version="1.0" encoding="utf-8"?>
<sst xmlns="http://schemas.openxmlformats.org/spreadsheetml/2006/main" count="343" uniqueCount="66">
  <si>
    <t>Male</t>
  </si>
  <si>
    <t>Manufacturing</t>
  </si>
  <si>
    <t>Motorbike</t>
  </si>
  <si>
    <t>Car</t>
  </si>
  <si>
    <t>Engineering</t>
  </si>
  <si>
    <t>Jeep</t>
  </si>
  <si>
    <t>Student</t>
  </si>
  <si>
    <t>Bus</t>
  </si>
  <si>
    <t>Walking</t>
  </si>
  <si>
    <t>Female</t>
  </si>
  <si>
    <t>Bicycle</t>
  </si>
  <si>
    <t>No.</t>
  </si>
  <si>
    <t>Gender</t>
  </si>
  <si>
    <t>Age</t>
  </si>
  <si>
    <t>Waiting Time</t>
  </si>
  <si>
    <t>Row Labels</t>
  </si>
  <si>
    <t>Grand Total</t>
  </si>
  <si>
    <t>Hotel</t>
  </si>
  <si>
    <t>Education</t>
  </si>
  <si>
    <t>Accounting</t>
  </si>
  <si>
    <t>Sector</t>
  </si>
  <si>
    <t>Businessman</t>
  </si>
  <si>
    <t>Distance</t>
  </si>
  <si>
    <t>Time</t>
  </si>
  <si>
    <t>Trip</t>
  </si>
  <si>
    <t>Transpo</t>
  </si>
  <si>
    <t>Count of Sector</t>
  </si>
  <si>
    <t>Column Labels</t>
  </si>
  <si>
    <t>17-21</t>
  </si>
  <si>
    <t>Sum of Time</t>
  </si>
  <si>
    <t>Capstone 1 : Looking at the Same Data through a Different Lens</t>
  </si>
  <si>
    <t xml:space="preserve">     A. Commuting students and workers.</t>
  </si>
  <si>
    <t xml:space="preserve">     B. To give insights into how each mode of transportation affects the daily commuting of a specific group of people by age and sector.</t>
  </si>
  <si>
    <t>Capstone 2: What type of data story can best explain your results?</t>
  </si>
  <si>
    <t>Sum of Distance</t>
  </si>
  <si>
    <t>Transport</t>
  </si>
  <si>
    <r>
      <rPr>
        <b/>
        <sz val="11"/>
        <color theme="1"/>
        <rFont val="Corbel"/>
        <family val="2"/>
      </rPr>
      <t>Activities:</t>
    </r>
    <r>
      <rPr>
        <sz val="11"/>
        <color theme="1"/>
        <rFont val="Corbel"/>
        <family val="2"/>
      </rPr>
      <t xml:space="preserve">
According to these definitions, where does your data fall under?
Are there aspects to your study you can portray using composition and comparison? Provide one for each. You may slice your data according to how you initially planned your capstone.
How else can you develop your data to become meaningful to your audience? Continue improving your charts and make descriptions about the data you’ve gathered. If possible, compare to the other aspects of the data you gathered or do a follow-up.
On a separate sheet, plot your newly developed charts and add your description under.
Using your collected data, present one visualization each for Comparison and Composition types of data stories.
Remember, you wish to convey your analysis to your co-learners, and these should be readily understandable.</t>
    </r>
  </si>
  <si>
    <t>Travel Time</t>
  </si>
  <si>
    <t>Mode</t>
  </si>
  <si>
    <t>TIME</t>
  </si>
  <si>
    <t>DISTANCE</t>
  </si>
  <si>
    <t>DISTANCE/TIME</t>
  </si>
  <si>
    <t>Sum of DISTANCE/TIME</t>
  </si>
  <si>
    <t>Sum of DISTANCE</t>
  </si>
  <si>
    <t>Sum of TIME</t>
  </si>
  <si>
    <t>32-36</t>
  </si>
  <si>
    <t>22-26</t>
  </si>
  <si>
    <t>27-31</t>
  </si>
  <si>
    <t>47-51</t>
  </si>
  <si>
    <t>Average Trave Time</t>
  </si>
  <si>
    <t>Average Waiting Time</t>
  </si>
  <si>
    <t>Average Trip</t>
  </si>
  <si>
    <t>Average of Time</t>
  </si>
  <si>
    <t>Average of Waiting Time</t>
  </si>
  <si>
    <t>Average of Trip</t>
  </si>
  <si>
    <t>Answers to Question 2.</t>
  </si>
  <si>
    <t>Answers to Question 3.</t>
  </si>
  <si>
    <r>
      <rPr>
        <b/>
        <sz val="11"/>
        <color theme="1"/>
        <rFont val="Corbel"/>
        <family val="2"/>
      </rPr>
      <t>Activities:</t>
    </r>
    <r>
      <rPr>
        <sz val="11"/>
        <color theme="1"/>
        <rFont val="Corbel"/>
        <family val="2"/>
      </rPr>
      <t xml:space="preserve">
1. Create a new table with the raw results from your initial survey.
2. Identify the following:
     A. Who is your intended audience?
     B. What data, insight, or finding you wish to share?
     C. How will you want people to act? This is the goal of your presentation.
3. Define your visualization(s) from SP201. At this point, it is best to make improvements to them based on the new things you learned. It is important that you also describe each change and your reasons for tweaking it.</t>
    </r>
  </si>
  <si>
    <r>
      <rPr>
        <b/>
        <sz val="11"/>
        <color rgb="FF0070C0"/>
        <rFont val="Corbel"/>
        <family val="2"/>
      </rPr>
      <t>Previously (SP201)</t>
    </r>
    <r>
      <rPr>
        <sz val="11"/>
        <color rgb="FF0070C0"/>
        <rFont val="Corbel"/>
        <family val="2"/>
      </rPr>
      <t>: I only use stacked column in visualizing mode of transport by total travel time.</t>
    </r>
  </si>
  <si>
    <r>
      <rPr>
        <b/>
        <sz val="11"/>
        <color rgb="FF0070C0"/>
        <rFont val="Corbel"/>
        <family val="2"/>
      </rPr>
      <t>Improvements:</t>
    </r>
    <r>
      <rPr>
        <sz val="11"/>
        <color rgb="FF0070C0"/>
        <rFont val="Corbel"/>
        <family val="2"/>
      </rPr>
      <t xml:space="preserve"> I have included the number of segments and used two-axis chart to see the corellation of trip segments and overall travel time.</t>
    </r>
  </si>
  <si>
    <r>
      <rPr>
        <b/>
        <sz val="11"/>
        <color rgb="FF0070C0"/>
        <rFont val="Corbel"/>
        <family val="2"/>
      </rPr>
      <t>Hypothesis</t>
    </r>
    <r>
      <rPr>
        <sz val="11"/>
        <color rgb="FF0070C0"/>
        <rFont val="Corbel"/>
        <family val="2"/>
      </rPr>
      <t>: The sector influences travel time and mode of transportation. One should consider a motorbike as an option to reduce travel time on the daily commute.</t>
    </r>
  </si>
  <si>
    <r>
      <rPr>
        <b/>
        <sz val="11"/>
        <color theme="1"/>
        <rFont val="Corbel"/>
        <family val="2"/>
      </rPr>
      <t>Activities:</t>
    </r>
    <r>
      <rPr>
        <sz val="11"/>
        <color theme="1"/>
        <rFont val="Corbel"/>
        <family val="2"/>
      </rPr>
      <t xml:space="preserve">
1.According to these definitions, where does your data fall under? Again, apply the definition to your data, keeping in mind what you wish to convey based on your analysis.
2.Continue improving your charts and make descriptions about the data you’ve gathered.
3.On a separate sheet, plot your newly developed charts and add your description under.
4.Remember, you wish to convey your analysis to your co-learners, and these should be readily understandable.</t>
    </r>
  </si>
  <si>
    <t>Capstone 3 - What other types of data story can best explain your results?</t>
  </si>
  <si>
    <r>
      <rPr>
        <b/>
        <sz val="11"/>
        <color theme="1"/>
        <rFont val="Corbel"/>
        <family val="2"/>
      </rPr>
      <t xml:space="preserve">Activity:
</t>
    </r>
    <r>
      <rPr>
        <sz val="11"/>
        <color theme="1"/>
        <rFont val="Corbel"/>
        <family val="2"/>
      </rPr>
      <t xml:space="preserve">Review your data sets and apply these principles and ethics to your charts. If you were invited to a policy design program, what would be the title of your work? Again, the emphasis is on being concise and accurate, to get people to act. Write a short description to accompany your work.
Note: This is a proposal simply based on your data.
</t>
    </r>
    <r>
      <rPr>
        <b/>
        <sz val="11"/>
        <color theme="1"/>
        <rFont val="Corbel"/>
        <family val="2"/>
      </rPr>
      <t>Sound byte:</t>
    </r>
    <r>
      <rPr>
        <sz val="11"/>
        <color theme="1"/>
        <rFont val="Corbel"/>
        <family val="2"/>
      </rPr>
      <t xml:space="preserve">
The ability to weave stories with data enables practitioners to be more effective in engaging their audience. Hopefully, this course gives you a grasp at the enormous potential of visualization and data storytelling. This must also be responsibly applied, while maintaining the integrity of the information.</t>
    </r>
  </si>
  <si>
    <t>Capstone 4: Ethics and Principles</t>
  </si>
  <si>
    <t xml:space="preserve">     C. I would want commuters to take initiative by choosing what mode of transport to choose to reduce their travel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</si>
</sst>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quot; mins&quot;"/>
    <numFmt numFmtId="166" formatCode="0.0&quot;km&quot;"/>
  </numFmts>
  <fonts count="10" x14ac:knownFonts="1">
    <font>
      <sz val="11"/>
      <color theme="1"/>
      <name val="Calibri"/>
      <family val="2"/>
      <scheme val="minor"/>
    </font>
    <font>
      <b/>
      <sz val="11"/>
      <color theme="1"/>
      <name val="Calibri"/>
      <family val="2"/>
      <scheme val="minor"/>
    </font>
    <font>
      <sz val="11"/>
      <color theme="1"/>
      <name val="Corbel"/>
      <family val="2"/>
    </font>
    <font>
      <b/>
      <sz val="11"/>
      <color theme="1"/>
      <name val="Corbel"/>
      <family val="2"/>
    </font>
    <font>
      <sz val="18"/>
      <color theme="0"/>
      <name val="Corbel"/>
      <family val="2"/>
    </font>
    <font>
      <sz val="16"/>
      <color theme="0"/>
      <name val="Corbel"/>
      <family val="2"/>
    </font>
    <font>
      <b/>
      <sz val="22"/>
      <color theme="1"/>
      <name val="Corbel"/>
      <family val="2"/>
    </font>
    <font>
      <sz val="11"/>
      <color rgb="FF0070C0"/>
      <name val="Corbel"/>
      <family val="2"/>
    </font>
    <font>
      <b/>
      <sz val="11"/>
      <color theme="1"/>
      <name val="Century Gothic"/>
      <family val="2"/>
    </font>
    <font>
      <b/>
      <sz val="11"/>
      <color rgb="FF0070C0"/>
      <name val="Corbel"/>
      <family val="2"/>
    </font>
  </fonts>
  <fills count="5">
    <fill>
      <patternFill patternType="none"/>
    </fill>
    <fill>
      <patternFill patternType="gray125"/>
    </fill>
    <fill>
      <gradientFill degree="270">
        <stop position="0">
          <color rgb="FF441116"/>
        </stop>
        <stop position="1">
          <color rgb="FF441116"/>
        </stop>
      </gradient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right/>
      <top style="thin">
        <color theme="0" tint="-0.249977111117893"/>
      </top>
      <bottom/>
      <diagonal/>
    </border>
    <border>
      <left/>
      <right/>
      <top/>
      <bottom style="thin">
        <color theme="0" tint="-0.249977111117893"/>
      </bottom>
      <diagonal/>
    </border>
    <border>
      <left style="thin">
        <color theme="1" tint="0.249977111117893"/>
      </left>
      <right/>
      <top style="thin">
        <color theme="1" tint="0.249977111117893"/>
      </top>
      <bottom/>
      <diagonal/>
    </border>
    <border>
      <left/>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top/>
      <bottom/>
      <diagonal/>
    </border>
    <border>
      <left/>
      <right style="thin">
        <color theme="1" tint="0.249977111117893"/>
      </right>
      <top/>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right/>
      <top style="thin">
        <color theme="0" tint="-0.2499465926084170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0" fillId="0" borderId="0" xfId="0" applyBorder="1"/>
    <xf numFmtId="0" fontId="0" fillId="0" borderId="0" xfId="0"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2" fontId="0" fillId="0" borderId="0" xfId="0" applyNumberFormat="1"/>
    <xf numFmtId="0" fontId="0" fillId="0" borderId="0" xfId="0" applyBorder="1" applyAlignment="1">
      <alignment horizont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left" vertical="center" indent="1"/>
    </xf>
    <xf numFmtId="0" fontId="1" fillId="0" borderId="0" xfId="0"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left" indent="1"/>
    </xf>
    <xf numFmtId="10" fontId="0" fillId="0" borderId="0" xfId="0" applyNumberFormat="1"/>
    <xf numFmtId="164" fontId="0" fillId="0" borderId="0" xfId="0" applyNumberFormat="1"/>
    <xf numFmtId="0" fontId="0" fillId="0" borderId="0" xfId="0" applyFill="1" applyBorder="1"/>
    <xf numFmtId="0" fontId="2" fillId="0" borderId="0" xfId="0" applyFont="1" applyBorder="1"/>
    <xf numFmtId="0" fontId="2" fillId="0" borderId="0" xfId="0" applyFont="1" applyFill="1" applyBorder="1"/>
    <xf numFmtId="0" fontId="5" fillId="0" borderId="1" xfId="0" applyNumberFormat="1" applyFont="1" applyFill="1" applyBorder="1" applyAlignment="1">
      <alignment horizontal="center" vertical="center"/>
    </xf>
    <xf numFmtId="0" fontId="4" fillId="0" borderId="1" xfId="0" applyNumberFormat="1" applyFont="1" applyFill="1" applyBorder="1" applyAlignment="1">
      <alignment horizontal="left" vertical="center"/>
    </xf>
    <xf numFmtId="0" fontId="2" fillId="0" borderId="0" xfId="0" applyFont="1" applyBorder="1" applyAlignment="1"/>
    <xf numFmtId="0" fontId="2" fillId="0" borderId="0" xfId="0" applyFont="1" applyBorder="1" applyAlignment="1">
      <alignment horizontal="left" wrapText="1" indent="1"/>
    </xf>
    <xf numFmtId="0" fontId="2" fillId="0" borderId="0" xfId="0" applyFont="1" applyBorder="1" applyAlignment="1">
      <alignment vertical="top" wrapText="1"/>
    </xf>
    <xf numFmtId="0" fontId="2" fillId="0" borderId="2" xfId="0" applyFont="1" applyBorder="1" applyAlignment="1">
      <alignment horizontal="left" wrapText="1" indent="1"/>
    </xf>
    <xf numFmtId="0" fontId="2" fillId="0" borderId="2" xfId="0" applyFont="1" applyBorder="1"/>
    <xf numFmtId="0" fontId="5" fillId="2" borderId="3"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4" fillId="2" borderId="4" xfId="0" applyNumberFormat="1" applyFont="1" applyFill="1" applyBorder="1" applyAlignment="1">
      <alignment horizontal="left" vertical="center"/>
    </xf>
    <xf numFmtId="0" fontId="5" fillId="2" borderId="5"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0" fontId="2" fillId="0" borderId="6" xfId="0" applyFont="1" applyBorder="1" applyAlignment="1"/>
    <xf numFmtId="0" fontId="2" fillId="0" borderId="7" xfId="0" applyFont="1" applyBorder="1" applyAlignment="1"/>
    <xf numFmtId="0" fontId="2" fillId="0" borderId="6" xfId="0" applyFont="1" applyBorder="1" applyAlignment="1">
      <alignment horizontal="left" wrapText="1" indent="1"/>
    </xf>
    <xf numFmtId="0" fontId="2" fillId="0" borderId="7" xfId="0" applyFont="1" applyBorder="1" applyAlignment="1">
      <alignment horizontal="left" wrapText="1" inden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2" fontId="0" fillId="0" borderId="0" xfId="0" applyNumberFormat="1" applyBorder="1"/>
    <xf numFmtId="1" fontId="0" fillId="0" borderId="0" xfId="0" applyNumberFormat="1" applyBorder="1"/>
    <xf numFmtId="165" fontId="0" fillId="0" borderId="0" xfId="0" applyNumberFormat="1"/>
    <xf numFmtId="165" fontId="0" fillId="0" borderId="0" xfId="0" applyNumberFormat="1" applyBorder="1"/>
    <xf numFmtId="165" fontId="0" fillId="0" borderId="0" xfId="0" applyNumberFormat="1" applyFill="1" applyBorder="1"/>
    <xf numFmtId="166" fontId="0" fillId="0" borderId="0" xfId="0" applyNumberFormat="1" applyBorder="1"/>
    <xf numFmtId="0" fontId="0" fillId="0" borderId="11" xfId="0" applyBorder="1"/>
    <xf numFmtId="0" fontId="0" fillId="0" borderId="0" xfId="0" applyAlignment="1">
      <alignment vertical="center"/>
    </xf>
    <xf numFmtId="0" fontId="4" fillId="2" borderId="12" xfId="0" applyNumberFormat="1" applyFont="1" applyFill="1" applyBorder="1" applyAlignment="1">
      <alignment horizontal="left" vertical="center"/>
    </xf>
    <xf numFmtId="0" fontId="4" fillId="2" borderId="13" xfId="0" applyNumberFormat="1" applyFont="1" applyFill="1" applyBorder="1" applyAlignment="1">
      <alignment horizontal="left" vertical="center"/>
    </xf>
    <xf numFmtId="0" fontId="4" fillId="2" borderId="14" xfId="0" applyNumberFormat="1" applyFont="1" applyFill="1" applyBorder="1" applyAlignment="1">
      <alignment horizontal="left" vertical="center"/>
    </xf>
    <xf numFmtId="0" fontId="0" fillId="0" borderId="15" xfId="0" applyBorder="1"/>
    <xf numFmtId="0" fontId="0" fillId="0" borderId="16" xfId="0" applyBorder="1"/>
    <xf numFmtId="0" fontId="2" fillId="0" borderId="0" xfId="0" applyFont="1" applyBorder="1" applyAlignment="1">
      <alignment vertical="top"/>
    </xf>
    <xf numFmtId="0" fontId="0" fillId="3" borderId="0" xfId="0" applyFill="1" applyBorder="1"/>
    <xf numFmtId="0" fontId="0" fillId="0" borderId="17" xfId="0" applyBorder="1"/>
    <xf numFmtId="0" fontId="0" fillId="0" borderId="18" xfId="0" applyBorder="1"/>
    <xf numFmtId="0" fontId="0" fillId="0" borderId="19" xfId="0" applyBorder="1"/>
    <xf numFmtId="0" fontId="7" fillId="0" borderId="0" xfId="0" applyFont="1" applyBorder="1" applyAlignment="1">
      <alignment horizontal="left" vertical="center" wrapText="1"/>
    </xf>
    <xf numFmtId="0" fontId="0" fillId="4" borderId="0" xfId="0" applyFill="1" applyBorder="1" applyAlignment="1">
      <alignment vertical="center"/>
    </xf>
    <xf numFmtId="0" fontId="0" fillId="4" borderId="0" xfId="0" applyFill="1" applyBorder="1"/>
    <xf numFmtId="0" fontId="4" fillId="2" borderId="4" xfId="0" applyNumberFormat="1" applyFont="1" applyFill="1" applyBorder="1" applyAlignment="1">
      <alignment horizontal="left" vertical="center" indent="1"/>
    </xf>
    <xf numFmtId="0" fontId="2" fillId="0" borderId="6" xfId="0" applyFont="1" applyBorder="1" applyAlignment="1">
      <alignment horizontal="left" wrapText="1" indent="2"/>
    </xf>
    <xf numFmtId="0" fontId="2" fillId="0" borderId="0" xfId="0" applyFont="1" applyBorder="1" applyAlignment="1">
      <alignment horizontal="left" wrapText="1" indent="2"/>
    </xf>
    <xf numFmtId="0" fontId="2" fillId="0" borderId="7" xfId="0" applyFont="1" applyBorder="1" applyAlignment="1">
      <alignment horizontal="left" wrapText="1" indent="2"/>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6" fillId="0" borderId="0" xfId="0" applyFont="1" applyBorder="1" applyAlignment="1">
      <alignment horizontal="left" vertical="top" wrapText="1" indent="14"/>
    </xf>
    <xf numFmtId="0" fontId="7" fillId="0" borderId="0" xfId="0" applyFont="1" applyBorder="1" applyAlignment="1">
      <alignment horizontal="left" vertical="center" wrapText="1"/>
    </xf>
    <xf numFmtId="0" fontId="3" fillId="0" borderId="0" xfId="0" applyFont="1" applyBorder="1" applyAlignment="1">
      <alignment horizontal="left" wrapText="1"/>
    </xf>
    <xf numFmtId="0" fontId="3" fillId="0" borderId="0" xfId="0" applyFont="1" applyBorder="1" applyAlignment="1">
      <alignment horizontal="left" vertical="top" wrapText="1"/>
    </xf>
    <xf numFmtId="0" fontId="8" fillId="0" borderId="0" xfId="0" applyFont="1" applyBorder="1" applyAlignment="1">
      <alignment horizontal="center"/>
    </xf>
    <xf numFmtId="0" fontId="2" fillId="0" borderId="0" xfId="0" applyFont="1" applyBorder="1" applyAlignment="1">
      <alignment horizontal="left" vertical="top" wrapText="1"/>
    </xf>
  </cellXfs>
  <cellStyles count="1">
    <cellStyle name="Normal" xfId="0" builtinId="0"/>
  </cellStyles>
  <dxfs count="52">
    <dxf>
      <numFmt numFmtId="14" formatCode="0.00%"/>
    </dxf>
    <dxf>
      <numFmt numFmtId="164" formatCode="0.0"/>
    </dxf>
    <dxf>
      <numFmt numFmtId="164" formatCode="0.0"/>
    </dxf>
    <dxf>
      <numFmt numFmtId="1" formatCode="0"/>
    </dxf>
    <dxf>
      <numFmt numFmtId="1" formatCode="0"/>
    </dxf>
    <dxf>
      <numFmt numFmtId="1" formatCode="0"/>
    </dxf>
    <dxf>
      <numFmt numFmtId="14" formatCode="0.00%"/>
    </dxf>
    <dxf>
      <numFmt numFmtId="14" formatCode="0.00%"/>
    </dxf>
    <dxf>
      <numFmt numFmtId="164" formatCode="0.0"/>
    </dxf>
    <dxf>
      <numFmt numFmtId="164" formatCode="0.0"/>
    </dxf>
    <dxf>
      <numFmt numFmtId="1" formatCode="0"/>
    </dxf>
    <dxf>
      <numFmt numFmtId="1" formatCode="0"/>
    </dxf>
    <dxf>
      <numFmt numFmtId="1" formatCode="0"/>
    </dxf>
    <dxf>
      <numFmt numFmtId="14" formatCode="0.00%"/>
    </dxf>
    <dxf>
      <numFmt numFmtId="14" formatCode="0.00%"/>
    </dxf>
    <dxf>
      <numFmt numFmtId="164" formatCode="0.0"/>
    </dxf>
    <dxf>
      <numFmt numFmtId="164" formatCode="0.0"/>
    </dxf>
    <dxf>
      <numFmt numFmtId="1" formatCode="0"/>
    </dxf>
    <dxf>
      <numFmt numFmtId="1" formatCode="0"/>
    </dxf>
    <dxf>
      <numFmt numFmtId="1" formatCode="0"/>
    </dxf>
    <dxf>
      <numFmt numFmtId="14" formatCode="0.00%"/>
    </dxf>
    <dxf>
      <numFmt numFmtId="14" formatCode="0.00%"/>
    </dxf>
    <dxf>
      <numFmt numFmtId="164" formatCode="0.0"/>
    </dxf>
    <dxf>
      <numFmt numFmtId="164" formatCode="0.0"/>
    </dxf>
    <dxf>
      <numFmt numFmtId="1" formatCode="0"/>
    </dxf>
    <dxf>
      <numFmt numFmtId="1" formatCode="0"/>
    </dxf>
    <dxf>
      <numFmt numFmtId="1" formatCode="0"/>
    </dxf>
    <dxf>
      <numFmt numFmtId="14" formatCode="0.00%"/>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1"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1" justifyLastLine="0" shrinkToFit="0" readingOrder="0"/>
    </dxf>
    <dxf>
      <alignment horizontal="center" vertical="bottom" textRotation="0" wrapText="0" indent="0" justifyLastLine="0" shrinkToFit="0" readingOrder="0"/>
    </dxf>
    <dxf>
      <alignment horizontal="left" vertical="bottom" textRotation="0" wrapText="0" indent="1"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bottom/>
      </border>
    </dxf>
    <dxf>
      <numFmt numFmtId="1" formatCode="0"/>
    </dxf>
    <dxf>
      <numFmt numFmtId="14" formatCode="0.00%"/>
    </dxf>
    <dxf>
      <numFmt numFmtId="1" formatCode="0"/>
    </dxf>
    <dxf>
      <numFmt numFmtId="14" formatCode="0.00%"/>
    </dxf>
    <dxf>
      <numFmt numFmtId="1" formatCode="0"/>
    </dxf>
    <dxf>
      <numFmt numFmtId="1" formatCode="0"/>
    </dxf>
    <dxf>
      <numFmt numFmtId="164" formatCode="0.0"/>
    </dxf>
    <dxf>
      <numFmt numFmtId="164" formatCode="0.0"/>
    </dxf>
  </dxfs>
  <tableStyles count="0" defaultTableStyle="TableStyleMedium2" defaultPivotStyle="PivotStyleLight16"/>
  <colors>
    <mruColors>
      <color rgb="FF002060"/>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SP201!PivotTable5</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'Raw Data in SP201'!$AV$31</c:f>
              <c:strCache>
                <c:ptCount val="1"/>
                <c:pt idx="0">
                  <c:v>Average of Time</c:v>
                </c:pt>
              </c:strCache>
            </c:strRef>
          </c:tx>
          <c:spPr>
            <a:solidFill>
              <a:schemeClr val="accent1"/>
            </a:solidFill>
            <a:ln>
              <a:noFill/>
            </a:ln>
            <a:effectLst/>
          </c:spPr>
          <c:invertIfNegative val="0"/>
          <c:cat>
            <c:strRef>
              <c:f>'Raw Data in SP201'!$AU$32:$AU$38</c:f>
              <c:strCache>
                <c:ptCount val="6"/>
                <c:pt idx="0">
                  <c:v>Bicycle</c:v>
                </c:pt>
                <c:pt idx="1">
                  <c:v>Bus</c:v>
                </c:pt>
                <c:pt idx="2">
                  <c:v>Car</c:v>
                </c:pt>
                <c:pt idx="3">
                  <c:v>Jeep</c:v>
                </c:pt>
                <c:pt idx="4">
                  <c:v>Motorbike</c:v>
                </c:pt>
                <c:pt idx="5">
                  <c:v>Walking</c:v>
                </c:pt>
              </c:strCache>
            </c:strRef>
          </c:cat>
          <c:val>
            <c:numRef>
              <c:f>'Raw Data in SP201'!$AV$32:$AV$38</c:f>
              <c:numCache>
                <c:formatCode>General</c:formatCode>
                <c:ptCount val="6"/>
                <c:pt idx="0">
                  <c:v>0.25</c:v>
                </c:pt>
                <c:pt idx="1">
                  <c:v>1.125</c:v>
                </c:pt>
                <c:pt idx="2">
                  <c:v>0.86</c:v>
                </c:pt>
                <c:pt idx="3">
                  <c:v>0.67538461538461536</c:v>
                </c:pt>
                <c:pt idx="4">
                  <c:v>0.54999999999999993</c:v>
                </c:pt>
                <c:pt idx="5">
                  <c:v>0.21400000000000002</c:v>
                </c:pt>
              </c:numCache>
            </c:numRef>
          </c:val>
          <c:extLst>
            <c:ext xmlns:c16="http://schemas.microsoft.com/office/drawing/2014/chart" uri="{C3380CC4-5D6E-409C-BE32-E72D297353CC}">
              <c16:uniqueId val="{00000000-28DA-4B25-AB48-93B06AB31A34}"/>
            </c:ext>
          </c:extLst>
        </c:ser>
        <c:dLbls>
          <c:showLegendKey val="0"/>
          <c:showVal val="0"/>
          <c:showCatName val="0"/>
          <c:showSerName val="0"/>
          <c:showPercent val="0"/>
          <c:showBubbleSize val="0"/>
        </c:dLbls>
        <c:gapWidth val="219"/>
        <c:overlap val="-27"/>
        <c:axId val="539081576"/>
        <c:axId val="539078624"/>
      </c:barChart>
      <c:lineChart>
        <c:grouping val="standard"/>
        <c:varyColors val="0"/>
        <c:ser>
          <c:idx val="1"/>
          <c:order val="1"/>
          <c:tx>
            <c:strRef>
              <c:f>'Raw Data in SP201'!$AW$31</c:f>
              <c:strCache>
                <c:ptCount val="1"/>
                <c:pt idx="0">
                  <c:v>Average of Waiting Time</c:v>
                </c:pt>
              </c:strCache>
            </c:strRef>
          </c:tx>
          <c:spPr>
            <a:ln w="28575" cap="rnd">
              <a:solidFill>
                <a:schemeClr val="accent2"/>
              </a:solidFill>
              <a:round/>
            </a:ln>
            <a:effectLst/>
          </c:spPr>
          <c:marker>
            <c:symbol val="none"/>
          </c:marker>
          <c:cat>
            <c:strRef>
              <c:f>'Raw Data in SP201'!$AU$32:$AU$38</c:f>
              <c:strCache>
                <c:ptCount val="6"/>
                <c:pt idx="0">
                  <c:v>Bicycle</c:v>
                </c:pt>
                <c:pt idx="1">
                  <c:v>Bus</c:v>
                </c:pt>
                <c:pt idx="2">
                  <c:v>Car</c:v>
                </c:pt>
                <c:pt idx="3">
                  <c:v>Jeep</c:v>
                </c:pt>
                <c:pt idx="4">
                  <c:v>Motorbike</c:v>
                </c:pt>
                <c:pt idx="5">
                  <c:v>Walking</c:v>
                </c:pt>
              </c:strCache>
            </c:strRef>
          </c:cat>
          <c:val>
            <c:numRef>
              <c:f>'Raw Data in SP201'!$AW$32:$AW$38</c:f>
              <c:numCache>
                <c:formatCode>General</c:formatCode>
                <c:ptCount val="6"/>
                <c:pt idx="0">
                  <c:v>0.1</c:v>
                </c:pt>
                <c:pt idx="1">
                  <c:v>0.23333333333333336</c:v>
                </c:pt>
                <c:pt idx="2">
                  <c:v>0</c:v>
                </c:pt>
                <c:pt idx="3">
                  <c:v>0.31538461538461526</c:v>
                </c:pt>
                <c:pt idx="4">
                  <c:v>0</c:v>
                </c:pt>
                <c:pt idx="5">
                  <c:v>0</c:v>
                </c:pt>
              </c:numCache>
            </c:numRef>
          </c:val>
          <c:smooth val="0"/>
          <c:extLst>
            <c:ext xmlns:c16="http://schemas.microsoft.com/office/drawing/2014/chart" uri="{C3380CC4-5D6E-409C-BE32-E72D297353CC}">
              <c16:uniqueId val="{00000001-28DA-4B25-AB48-93B06AB31A34}"/>
            </c:ext>
          </c:extLst>
        </c:ser>
        <c:dLbls>
          <c:showLegendKey val="0"/>
          <c:showVal val="0"/>
          <c:showCatName val="0"/>
          <c:showSerName val="0"/>
          <c:showPercent val="0"/>
          <c:showBubbleSize val="0"/>
        </c:dLbls>
        <c:marker val="1"/>
        <c:smooth val="0"/>
        <c:axId val="539081576"/>
        <c:axId val="539078624"/>
      </c:lineChart>
      <c:lineChart>
        <c:grouping val="standard"/>
        <c:varyColors val="0"/>
        <c:ser>
          <c:idx val="2"/>
          <c:order val="2"/>
          <c:tx>
            <c:strRef>
              <c:f>'Raw Data in SP201'!$AX$31</c:f>
              <c:strCache>
                <c:ptCount val="1"/>
                <c:pt idx="0">
                  <c:v>Average of Trip</c:v>
                </c:pt>
              </c:strCache>
            </c:strRef>
          </c:tx>
          <c:spPr>
            <a:ln w="28575" cap="rnd">
              <a:solidFill>
                <a:schemeClr val="accent3"/>
              </a:solidFill>
              <a:round/>
            </a:ln>
            <a:effectLst/>
          </c:spPr>
          <c:marker>
            <c:symbol val="none"/>
          </c:marker>
          <c:cat>
            <c:strRef>
              <c:f>'Raw Data in SP201'!$AU$32:$AU$38</c:f>
              <c:strCache>
                <c:ptCount val="6"/>
                <c:pt idx="0">
                  <c:v>Bicycle</c:v>
                </c:pt>
                <c:pt idx="1">
                  <c:v>Bus</c:v>
                </c:pt>
                <c:pt idx="2">
                  <c:v>Car</c:v>
                </c:pt>
                <c:pt idx="3">
                  <c:v>Jeep</c:v>
                </c:pt>
                <c:pt idx="4">
                  <c:v>Motorbike</c:v>
                </c:pt>
                <c:pt idx="5">
                  <c:v>Walking</c:v>
                </c:pt>
              </c:strCache>
            </c:strRef>
          </c:cat>
          <c:val>
            <c:numRef>
              <c:f>'Raw Data in SP201'!$AX$32:$AX$38</c:f>
              <c:numCache>
                <c:formatCode>General</c:formatCode>
                <c:ptCount val="6"/>
                <c:pt idx="0">
                  <c:v>1</c:v>
                </c:pt>
                <c:pt idx="1">
                  <c:v>1.5</c:v>
                </c:pt>
                <c:pt idx="2">
                  <c:v>1</c:v>
                </c:pt>
                <c:pt idx="3">
                  <c:v>1.6153846153846154</c:v>
                </c:pt>
                <c:pt idx="4">
                  <c:v>1</c:v>
                </c:pt>
                <c:pt idx="5">
                  <c:v>0.8</c:v>
                </c:pt>
              </c:numCache>
            </c:numRef>
          </c:val>
          <c:smooth val="0"/>
          <c:extLst>
            <c:ext xmlns:c16="http://schemas.microsoft.com/office/drawing/2014/chart" uri="{C3380CC4-5D6E-409C-BE32-E72D297353CC}">
              <c16:uniqueId val="{00000002-28DA-4B25-AB48-93B06AB31A34}"/>
            </c:ext>
          </c:extLst>
        </c:ser>
        <c:dLbls>
          <c:showLegendKey val="0"/>
          <c:showVal val="0"/>
          <c:showCatName val="0"/>
          <c:showSerName val="0"/>
          <c:showPercent val="0"/>
          <c:showBubbleSize val="0"/>
        </c:dLbls>
        <c:marker val="1"/>
        <c:smooth val="0"/>
        <c:axId val="539090432"/>
        <c:axId val="539084528"/>
      </c:lineChart>
      <c:catAx>
        <c:axId val="5390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78624"/>
        <c:crosses val="autoZero"/>
        <c:auto val="1"/>
        <c:lblAlgn val="ctr"/>
        <c:lblOffset val="100"/>
        <c:noMultiLvlLbl val="0"/>
      </c:catAx>
      <c:valAx>
        <c:axId val="53907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81576"/>
        <c:crosses val="autoZero"/>
        <c:crossBetween val="between"/>
      </c:valAx>
      <c:valAx>
        <c:axId val="5390845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90432"/>
        <c:crosses val="max"/>
        <c:crossBetween val="between"/>
      </c:valAx>
      <c:catAx>
        <c:axId val="539090432"/>
        <c:scaling>
          <c:orientation val="minMax"/>
        </c:scaling>
        <c:delete val="1"/>
        <c:axPos val="b"/>
        <c:numFmt formatCode="General" sourceLinked="1"/>
        <c:majorTickMark val="out"/>
        <c:minorTickMark val="none"/>
        <c:tickLblPos val="nextTo"/>
        <c:crossAx val="539084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SP201!PivotTable6</c:name>
    <c:fmtId val="11"/>
  </c:pivotSource>
  <c:chart>
    <c:title>
      <c:tx>
        <c:strRef>
          <c:f>=index('Raw Data in SP201'!$Q$2:$Q$9,MATCH("Grand Total",'Raw Data in SP201'!$P$2:$P$9,0)</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60000"/>
              <a:lumOff val="40000"/>
            </a:schemeClr>
          </a:solidFill>
          <a:ln>
            <a:noFill/>
          </a:ln>
          <a:effectLst/>
        </c:spPr>
        <c:marker>
          <c:symbol val="none"/>
        </c:marker>
      </c:pivotFmt>
      <c:pivotFmt>
        <c:idx val="2"/>
        <c:spPr>
          <a:solidFill>
            <a:schemeClr val="accent1"/>
          </a:solidFill>
          <a:ln w="28575" cap="rnd">
            <a:solidFill>
              <a:srgbClr val="C00000"/>
            </a:solidFill>
            <a:round/>
          </a:ln>
          <a:effectLst/>
        </c:spPr>
        <c:marker>
          <c:symbol val="none"/>
        </c:marker>
      </c:pivotFmt>
      <c:pivotFmt>
        <c:idx val="3"/>
        <c:spPr>
          <a:solidFill>
            <a:schemeClr val="tx2">
              <a:lumMod val="60000"/>
              <a:lumOff val="40000"/>
            </a:schemeClr>
          </a:solidFill>
          <a:ln>
            <a:noFill/>
          </a:ln>
          <a:effectLst/>
        </c:spPr>
        <c:marker>
          <c:symbol val="none"/>
        </c:marker>
      </c:pivotFmt>
      <c:pivotFmt>
        <c:idx val="4"/>
        <c:spPr>
          <a:solidFill>
            <a:schemeClr val="accent1"/>
          </a:solidFill>
          <a:ln w="28575" cap="rnd">
            <a:solidFill>
              <a:srgbClr val="C00000"/>
            </a:solidFill>
            <a:round/>
          </a:ln>
          <a:effectLst/>
        </c:spPr>
        <c:marker>
          <c:symbol val="none"/>
        </c:marker>
      </c:pivotFmt>
      <c:pivotFmt>
        <c:idx val="5"/>
        <c:spPr>
          <a:solidFill>
            <a:schemeClr val="tx2">
              <a:lumMod val="60000"/>
              <a:lumOff val="40000"/>
            </a:schemeClr>
          </a:solidFill>
          <a:ln>
            <a:noFill/>
          </a:ln>
          <a:effectLst/>
        </c:spPr>
        <c:marker>
          <c:symbol val="none"/>
        </c:marker>
      </c:pivotFmt>
      <c:pivotFmt>
        <c:idx val="6"/>
        <c:spPr>
          <a:solidFill>
            <a:schemeClr val="accent1"/>
          </a:solidFill>
          <a:ln w="19050" cap="rnd">
            <a:solidFill>
              <a:srgbClr val="C00000"/>
            </a:solidFill>
            <a:round/>
          </a:ln>
          <a:effectLst/>
        </c:spPr>
        <c:marker>
          <c:symbol val="none"/>
        </c:marke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pivotFmt>
      <c:pivotFmt>
        <c:idx val="15"/>
        <c:spPr>
          <a:solidFill>
            <a:schemeClr val="accent6">
              <a:lumMod val="60000"/>
              <a:lumOff val="40000"/>
            </a:schemeClr>
          </a:solidFill>
          <a:ln>
            <a:noFill/>
          </a:ln>
          <a:effectLst/>
        </c:spPr>
        <c:marker>
          <c:symbol val="none"/>
        </c:marker>
      </c:pivotFmt>
      <c:pivotFmt>
        <c:idx val="16"/>
        <c:spPr>
          <a:solidFill>
            <a:schemeClr val="accent1"/>
          </a:solidFill>
          <a:ln w="15875" cap="rnd">
            <a:solidFill>
              <a:srgbClr val="FFC000"/>
            </a:solidFill>
            <a:round/>
          </a:ln>
          <a:effectLst/>
        </c:spPr>
        <c:marker>
          <c:symbol val="none"/>
        </c:marker>
      </c:pivotFmt>
      <c:pivotFmt>
        <c:idx val="17"/>
        <c:spPr>
          <a:solidFill>
            <a:srgbClr val="FF0000"/>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solidFill>
            <a:schemeClr val="accent1"/>
          </a:solidFill>
          <a:ln w="25400" cap="rnd">
            <a:solidFill>
              <a:srgbClr val="FFC000"/>
            </a:solidFill>
            <a:round/>
          </a:ln>
          <a:effectLst/>
        </c:spPr>
        <c:marker>
          <c:symbol val="none"/>
        </c:marker>
      </c:pivotFmt>
      <c:pivotFmt>
        <c:idx val="20"/>
        <c:spPr>
          <a:solidFill>
            <a:srgbClr val="FF0000"/>
          </a:solidFill>
          <a:ln>
            <a:noFill/>
          </a:ln>
          <a:effectLst/>
        </c:spPr>
      </c:pivotFmt>
      <c:pivotFmt>
        <c:idx val="21"/>
        <c:spPr>
          <a:solidFill>
            <a:srgbClr val="FF0000"/>
          </a:solidFill>
          <a:ln>
            <a:noFill/>
          </a:ln>
          <a:effectLst/>
        </c:spPr>
        <c:marker>
          <c:symbol val="none"/>
        </c:marker>
      </c:pivotFmt>
      <c:pivotFmt>
        <c:idx val="22"/>
        <c:spPr>
          <a:solidFill>
            <a:schemeClr val="accent6">
              <a:lumMod val="60000"/>
              <a:lumOff val="40000"/>
            </a:schemeClr>
          </a:solidFill>
          <a:ln>
            <a:noFill/>
          </a:ln>
          <a:effectLst/>
        </c:spPr>
        <c:marker>
          <c:symbol val="none"/>
        </c:marker>
      </c:pivotFmt>
      <c:pivotFmt>
        <c:idx val="23"/>
        <c:spPr>
          <a:solidFill>
            <a:schemeClr val="accent1"/>
          </a:solidFill>
          <a:ln w="25400" cap="rnd">
            <a:solidFill>
              <a:srgbClr val="FFC000"/>
            </a:solidFill>
            <a:round/>
          </a:ln>
          <a:effectLst/>
        </c:spPr>
        <c:marker>
          <c:symbol val="none"/>
        </c:marker>
      </c:pivotFmt>
      <c:pivotFmt>
        <c:idx val="24"/>
        <c:spPr>
          <a:solidFill>
            <a:srgbClr val="FF0000"/>
          </a:solidFill>
          <a:ln>
            <a:noFill/>
          </a:ln>
          <a:effectLst/>
        </c:spPr>
        <c:marker>
          <c:symbol val="none"/>
        </c:marker>
      </c:pivotFmt>
      <c:pivotFmt>
        <c:idx val="25"/>
        <c:spPr>
          <a:solidFill>
            <a:schemeClr val="accent6">
              <a:lumMod val="60000"/>
              <a:lumOff val="40000"/>
            </a:schemeClr>
          </a:solidFill>
          <a:ln>
            <a:noFill/>
          </a:ln>
          <a:effectLst/>
        </c:spPr>
        <c:marker>
          <c:symbol val="none"/>
        </c:marker>
      </c:pivotFmt>
      <c:pivotFmt>
        <c:idx val="26"/>
        <c:spPr>
          <a:ln w="25400" cap="rnd">
            <a:solidFill>
              <a:srgbClr val="FFC000"/>
            </a:solidFill>
            <a:round/>
          </a:ln>
          <a:effectLst/>
        </c:spPr>
        <c:marker>
          <c:symbol val="none"/>
        </c:marker>
      </c:pivotFmt>
    </c:pivotFmts>
    <c:plotArea>
      <c:layout>
        <c:manualLayout>
          <c:layoutTarget val="inner"/>
          <c:xMode val="edge"/>
          <c:yMode val="edge"/>
          <c:x val="0.12710190099980501"/>
          <c:y val="0.17725361625912603"/>
          <c:w val="0.75425098558037307"/>
          <c:h val="0.57310256689683858"/>
        </c:manualLayout>
      </c:layout>
      <c:barChart>
        <c:barDir val="col"/>
        <c:grouping val="clustered"/>
        <c:varyColors val="0"/>
        <c:ser>
          <c:idx val="0"/>
          <c:order val="0"/>
          <c:tx>
            <c:strRef>
              <c:f>'Raw Data in SP201'!$Q$2</c:f>
              <c:strCache>
                <c:ptCount val="1"/>
                <c:pt idx="0">
                  <c:v>Average Waiting Time</c:v>
                </c:pt>
              </c:strCache>
            </c:strRef>
          </c:tx>
          <c:spPr>
            <a:solidFill>
              <a:srgbClr val="FF0000"/>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SP201'!$Q$3:$Q$8</c:f>
              <c:numCache>
                <c:formatCode>General</c:formatCode>
                <c:ptCount val="5"/>
                <c:pt idx="0">
                  <c:v>0.24545454545454548</c:v>
                </c:pt>
                <c:pt idx="1">
                  <c:v>0</c:v>
                </c:pt>
                <c:pt idx="2">
                  <c:v>0.31578947368421051</c:v>
                </c:pt>
                <c:pt idx="3">
                  <c:v>0</c:v>
                </c:pt>
                <c:pt idx="4">
                  <c:v>0</c:v>
                </c:pt>
              </c:numCache>
            </c:numRef>
          </c:val>
          <c:extLst>
            <c:ext xmlns:c16="http://schemas.microsoft.com/office/drawing/2014/chart" uri="{C3380CC4-5D6E-409C-BE32-E72D297353CC}">
              <c16:uniqueId val="{00000000-32F0-4931-A9E7-C188C5AD7587}"/>
            </c:ext>
          </c:extLst>
        </c:ser>
        <c:dLbls>
          <c:showLegendKey val="0"/>
          <c:showVal val="0"/>
          <c:showCatName val="0"/>
          <c:showSerName val="0"/>
          <c:showPercent val="0"/>
          <c:showBubbleSize val="0"/>
        </c:dLbls>
        <c:gapWidth val="150"/>
        <c:axId val="509970456"/>
        <c:axId val="509977016"/>
      </c:barChart>
      <c:barChart>
        <c:barDir val="col"/>
        <c:grouping val="clustered"/>
        <c:varyColors val="0"/>
        <c:ser>
          <c:idx val="1"/>
          <c:order val="1"/>
          <c:tx>
            <c:strRef>
              <c:f>'Raw Data in SP201'!$R$2</c:f>
              <c:strCache>
                <c:ptCount val="1"/>
                <c:pt idx="0">
                  <c:v>Average Trave Time</c:v>
                </c:pt>
              </c:strCache>
            </c:strRef>
          </c:tx>
          <c:spPr>
            <a:solidFill>
              <a:schemeClr val="accent6">
                <a:lumMod val="60000"/>
                <a:lumOff val="40000"/>
              </a:schemeClr>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SP201'!$R$3:$R$8</c:f>
              <c:numCache>
                <c:formatCode>General</c:formatCode>
                <c:ptCount val="5"/>
                <c:pt idx="0">
                  <c:v>1.0363636363636364</c:v>
                </c:pt>
                <c:pt idx="1">
                  <c:v>0.86</c:v>
                </c:pt>
                <c:pt idx="2">
                  <c:v>0.62947368421052641</c:v>
                </c:pt>
                <c:pt idx="3">
                  <c:v>0.54999999999999993</c:v>
                </c:pt>
                <c:pt idx="4">
                  <c:v>0.16</c:v>
                </c:pt>
              </c:numCache>
            </c:numRef>
          </c:val>
          <c:extLst>
            <c:ext xmlns:c16="http://schemas.microsoft.com/office/drawing/2014/chart" uri="{C3380CC4-5D6E-409C-BE32-E72D297353CC}">
              <c16:uniqueId val="{00000001-32F0-4931-A9E7-C188C5AD7587}"/>
            </c:ext>
          </c:extLst>
        </c:ser>
        <c:dLbls>
          <c:showLegendKey val="0"/>
          <c:showVal val="0"/>
          <c:showCatName val="0"/>
          <c:showSerName val="0"/>
          <c:showPercent val="0"/>
          <c:showBubbleSize val="0"/>
        </c:dLbls>
        <c:gapWidth val="150"/>
        <c:axId val="410858672"/>
        <c:axId val="410861952"/>
      </c:barChart>
      <c:lineChart>
        <c:grouping val="standard"/>
        <c:varyColors val="0"/>
        <c:ser>
          <c:idx val="2"/>
          <c:order val="2"/>
          <c:tx>
            <c:strRef>
              <c:f>'Raw Data in SP201'!$S$2</c:f>
              <c:strCache>
                <c:ptCount val="1"/>
                <c:pt idx="0">
                  <c:v>Average Trip</c:v>
                </c:pt>
              </c:strCache>
            </c:strRef>
          </c:tx>
          <c:spPr>
            <a:ln w="25400" cap="rnd">
              <a:solidFill>
                <a:srgbClr val="FFC000"/>
              </a:solidFill>
              <a:round/>
            </a:ln>
            <a:effectLst/>
          </c:spPr>
          <c:marker>
            <c:symbol val="none"/>
          </c:marker>
          <c:cat>
            <c:strRef>
              <c:f>'Raw Data in SP201'!$P$3:$P$8</c:f>
              <c:strCache>
                <c:ptCount val="5"/>
                <c:pt idx="0">
                  <c:v>Bus</c:v>
                </c:pt>
                <c:pt idx="1">
                  <c:v>Car</c:v>
                </c:pt>
                <c:pt idx="2">
                  <c:v>Jeep</c:v>
                </c:pt>
                <c:pt idx="3">
                  <c:v>Motorbike</c:v>
                </c:pt>
                <c:pt idx="4">
                  <c:v>Walking</c:v>
                </c:pt>
              </c:strCache>
            </c:strRef>
          </c:cat>
          <c:val>
            <c:numRef>
              <c:f>'Raw Data in SP201'!$S$3:$S$8</c:f>
              <c:numCache>
                <c:formatCode>0</c:formatCode>
                <c:ptCount val="5"/>
                <c:pt idx="0">
                  <c:v>1.5454545454545454</c:v>
                </c:pt>
                <c:pt idx="1">
                  <c:v>1</c:v>
                </c:pt>
                <c:pt idx="2">
                  <c:v>1.5789473684210527</c:v>
                </c:pt>
                <c:pt idx="3">
                  <c:v>1</c:v>
                </c:pt>
                <c:pt idx="4">
                  <c:v>0.5</c:v>
                </c:pt>
              </c:numCache>
            </c:numRef>
          </c:val>
          <c:smooth val="1"/>
          <c:extLst>
            <c:ext xmlns:c16="http://schemas.microsoft.com/office/drawing/2014/chart" uri="{C3380CC4-5D6E-409C-BE32-E72D297353CC}">
              <c16:uniqueId val="{00000002-32F0-4931-A9E7-C188C5AD7587}"/>
            </c:ext>
          </c:extLst>
        </c:ser>
        <c:dLbls>
          <c:showLegendKey val="0"/>
          <c:showVal val="0"/>
          <c:showCatName val="0"/>
          <c:showSerName val="0"/>
          <c:showPercent val="0"/>
          <c:showBubbleSize val="0"/>
        </c:dLbls>
        <c:marker val="1"/>
        <c:smooth val="0"/>
        <c:axId val="410858672"/>
        <c:axId val="410861952"/>
      </c:lineChart>
      <c:catAx>
        <c:axId val="50997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7016"/>
        <c:crosses val="autoZero"/>
        <c:auto val="1"/>
        <c:lblAlgn val="ctr"/>
        <c:lblOffset val="100"/>
        <c:noMultiLvlLbl val="0"/>
      </c:catAx>
      <c:valAx>
        <c:axId val="50997701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HOURS</a:t>
                </a:r>
              </a:p>
            </c:rich>
          </c:tx>
          <c:layout>
            <c:manualLayout>
              <c:xMode val="edge"/>
              <c:yMode val="edge"/>
              <c:x val="3.7686233129551272E-2"/>
              <c:y val="0.3403534011996495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0456"/>
        <c:crosses val="autoZero"/>
        <c:crossBetween val="between"/>
      </c:valAx>
      <c:valAx>
        <c:axId val="410861952"/>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SEGMENT</a:t>
                </a:r>
              </a:p>
            </c:rich>
          </c:tx>
          <c:layout>
            <c:manualLayout>
              <c:xMode val="edge"/>
              <c:yMode val="edge"/>
              <c:x val="0.93708711244974496"/>
              <c:y val="0.2874710461492127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10858672"/>
        <c:crosses val="max"/>
        <c:crossBetween val="between"/>
      </c:valAx>
      <c:catAx>
        <c:axId val="410858672"/>
        <c:scaling>
          <c:orientation val="minMax"/>
        </c:scaling>
        <c:delete val="1"/>
        <c:axPos val="b"/>
        <c:numFmt formatCode="General" sourceLinked="1"/>
        <c:majorTickMark val="out"/>
        <c:minorTickMark val="none"/>
        <c:tickLblPos val="nextTo"/>
        <c:crossAx val="410861952"/>
        <c:crosses val="autoZero"/>
        <c:auto val="1"/>
        <c:lblAlgn val="ctr"/>
        <c:lblOffset val="100"/>
        <c:noMultiLvlLbl val="0"/>
      </c:catAx>
      <c:spPr>
        <a:noFill/>
        <a:ln>
          <a:solidFill>
            <a:schemeClr val="bg1">
              <a:lumMod val="95000"/>
            </a:schemeClr>
          </a:solidFill>
        </a:ln>
        <a:effectLst/>
      </c:spPr>
    </c:plotArea>
    <c:legend>
      <c:legendPos val="t"/>
      <c:layout>
        <c:manualLayout>
          <c:xMode val="edge"/>
          <c:yMode val="edge"/>
          <c:x val="3.7036969482673208E-3"/>
          <c:y val="3.5916919959473166E-2"/>
          <c:w val="0.98938633123724684"/>
          <c:h val="0.118545060899645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SP201!PivotTable11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 in SP201'!$AV$2</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invertIfNegative val="0"/>
          <c:dPt>
            <c:idx val="4"/>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extLst>
              <c:ext xmlns:c16="http://schemas.microsoft.com/office/drawing/2014/chart" uri="{C3380CC4-5D6E-409C-BE32-E72D297353CC}">
                <c16:uniqueId val="{00000001-7BE0-4CD2-B693-CF0D1A9B74B4}"/>
              </c:ext>
            </c:extLst>
          </c:dPt>
          <c:dLbls>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E0-4CD2-B693-CF0D1A9B74B4}"/>
                </c:ext>
              </c:extLst>
            </c:dLbl>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 in SP201'!$AU$3:$AU$9</c:f>
              <c:strCache>
                <c:ptCount val="6"/>
                <c:pt idx="0">
                  <c:v>Bicycle</c:v>
                </c:pt>
                <c:pt idx="1">
                  <c:v>Bus</c:v>
                </c:pt>
                <c:pt idx="2">
                  <c:v>Car</c:v>
                </c:pt>
                <c:pt idx="3">
                  <c:v>Jeep</c:v>
                </c:pt>
                <c:pt idx="4">
                  <c:v>Motorbike</c:v>
                </c:pt>
                <c:pt idx="5">
                  <c:v>Walking</c:v>
                </c:pt>
              </c:strCache>
            </c:strRef>
          </c:cat>
          <c:val>
            <c:numRef>
              <c:f>'Raw Data in SP201'!$AV$3:$AV$9</c:f>
              <c:numCache>
                <c:formatCode>0</c:formatCode>
                <c:ptCount val="6"/>
                <c:pt idx="0">
                  <c:v>32</c:v>
                </c:pt>
                <c:pt idx="1">
                  <c:v>23.148148148148149</c:v>
                </c:pt>
                <c:pt idx="2">
                  <c:v>20.310077519379846</c:v>
                </c:pt>
                <c:pt idx="3">
                  <c:v>12.756264236902052</c:v>
                </c:pt>
                <c:pt idx="4">
                  <c:v>41.212121212121211</c:v>
                </c:pt>
                <c:pt idx="5">
                  <c:v>4.2990654205607477</c:v>
                </c:pt>
              </c:numCache>
            </c:numRef>
          </c:val>
          <c:extLst>
            <c:ext xmlns:c16="http://schemas.microsoft.com/office/drawing/2014/chart" uri="{C3380CC4-5D6E-409C-BE32-E72D297353CC}">
              <c16:uniqueId val="{00000002-7BE0-4CD2-B693-CF0D1A9B74B4}"/>
            </c:ext>
          </c:extLst>
        </c:ser>
        <c:dLbls>
          <c:showLegendKey val="0"/>
          <c:showVal val="0"/>
          <c:showCatName val="0"/>
          <c:showSerName val="0"/>
          <c:showPercent val="0"/>
          <c:showBubbleSize val="0"/>
        </c:dLbls>
        <c:gapWidth val="182"/>
        <c:axId val="330477416"/>
        <c:axId val="330486272"/>
      </c:barChart>
      <c:catAx>
        <c:axId val="3304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0486272"/>
        <c:crosses val="autoZero"/>
        <c:auto val="1"/>
        <c:lblAlgn val="ctr"/>
        <c:lblOffset val="100"/>
        <c:noMultiLvlLbl val="0"/>
      </c:catAx>
      <c:valAx>
        <c:axId val="330486272"/>
        <c:scaling>
          <c:orientation val="minMax"/>
        </c:scaling>
        <c:delete val="1"/>
        <c:axPos val="l"/>
        <c:numFmt formatCode="0" sourceLinked="1"/>
        <c:majorTickMark val="none"/>
        <c:minorTickMark val="none"/>
        <c:tickLblPos val="nextTo"/>
        <c:crossAx val="330477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SP201!PivotTable7</c:name>
    <c:fmtId val="2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manualLayout>
          <c:layoutTarget val="inner"/>
          <c:xMode val="edge"/>
          <c:yMode val="edge"/>
          <c:x val="0.23161012617083379"/>
          <c:y val="0.20750390011489528"/>
          <c:w val="0.69969875924600333"/>
          <c:h val="0.60172755895579955"/>
        </c:manualLayout>
      </c:layout>
      <c:barChart>
        <c:barDir val="bar"/>
        <c:grouping val="percentStacked"/>
        <c:varyColors val="0"/>
        <c:ser>
          <c:idx val="0"/>
          <c:order val="0"/>
          <c:tx>
            <c:strRef>
              <c:f>'Raw Data in SP201'!$AV$18:$AV$19</c:f>
              <c:strCache>
                <c:ptCount val="1"/>
                <c:pt idx="0">
                  <c:v>Bus</c:v>
                </c:pt>
              </c:strCache>
            </c:strRef>
          </c:tx>
          <c:spPr>
            <a:solidFill>
              <a:schemeClr val="accent1"/>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SP201'!$AV$20:$AV$25</c:f>
              <c:numCache>
                <c:formatCode>0.00%</c:formatCode>
                <c:ptCount val="5"/>
                <c:pt idx="0">
                  <c:v>0</c:v>
                </c:pt>
                <c:pt idx="1">
                  <c:v>2.6315789473684209E-2</c:v>
                </c:pt>
                <c:pt idx="2">
                  <c:v>0</c:v>
                </c:pt>
                <c:pt idx="3">
                  <c:v>0</c:v>
                </c:pt>
                <c:pt idx="4">
                  <c:v>0.26315789473684209</c:v>
                </c:pt>
              </c:numCache>
            </c:numRef>
          </c:val>
          <c:extLst>
            <c:ext xmlns:c16="http://schemas.microsoft.com/office/drawing/2014/chart" uri="{C3380CC4-5D6E-409C-BE32-E72D297353CC}">
              <c16:uniqueId val="{00000000-A8C8-485F-B4F5-3C2A03AB4C90}"/>
            </c:ext>
          </c:extLst>
        </c:ser>
        <c:ser>
          <c:idx val="1"/>
          <c:order val="1"/>
          <c:tx>
            <c:strRef>
              <c:f>'Raw Data in SP201'!$AW$18:$AW$19</c:f>
              <c:strCache>
                <c:ptCount val="1"/>
                <c:pt idx="0">
                  <c:v>Car</c:v>
                </c:pt>
              </c:strCache>
            </c:strRef>
          </c:tx>
          <c:spPr>
            <a:solidFill>
              <a:schemeClr val="accent2"/>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SP201'!$AW$20:$AW$25</c:f>
              <c:numCache>
                <c:formatCode>0.00%</c:formatCode>
                <c:ptCount val="5"/>
                <c:pt idx="0">
                  <c:v>0</c:v>
                </c:pt>
                <c:pt idx="1">
                  <c:v>2.6315789473684209E-2</c:v>
                </c:pt>
                <c:pt idx="2">
                  <c:v>2.6315789473684209E-2</c:v>
                </c:pt>
                <c:pt idx="3">
                  <c:v>2.6315789473684209E-2</c:v>
                </c:pt>
                <c:pt idx="4">
                  <c:v>0</c:v>
                </c:pt>
              </c:numCache>
            </c:numRef>
          </c:val>
          <c:extLst>
            <c:ext xmlns:c16="http://schemas.microsoft.com/office/drawing/2014/chart" uri="{C3380CC4-5D6E-409C-BE32-E72D297353CC}">
              <c16:uniqueId val="{00000008-E0D4-4467-AEA1-D806B59E2C90}"/>
            </c:ext>
          </c:extLst>
        </c:ser>
        <c:ser>
          <c:idx val="2"/>
          <c:order val="2"/>
          <c:tx>
            <c:strRef>
              <c:f>'Raw Data in SP201'!$AX$18:$AX$19</c:f>
              <c:strCache>
                <c:ptCount val="1"/>
                <c:pt idx="0">
                  <c:v>Jeep</c:v>
                </c:pt>
              </c:strCache>
            </c:strRef>
          </c:tx>
          <c:spPr>
            <a:solidFill>
              <a:schemeClr val="accent3"/>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SP201'!$AX$20:$AX$25</c:f>
              <c:numCache>
                <c:formatCode>0.00%</c:formatCode>
                <c:ptCount val="5"/>
                <c:pt idx="0">
                  <c:v>2.6315789473684209E-2</c:v>
                </c:pt>
                <c:pt idx="1">
                  <c:v>5.2631578947368418E-2</c:v>
                </c:pt>
                <c:pt idx="2">
                  <c:v>0</c:v>
                </c:pt>
                <c:pt idx="3">
                  <c:v>0</c:v>
                </c:pt>
                <c:pt idx="4">
                  <c:v>0.42105263157894735</c:v>
                </c:pt>
              </c:numCache>
            </c:numRef>
          </c:val>
          <c:extLst>
            <c:ext xmlns:c16="http://schemas.microsoft.com/office/drawing/2014/chart" uri="{C3380CC4-5D6E-409C-BE32-E72D297353CC}">
              <c16:uniqueId val="{00000009-E0D4-4467-AEA1-D806B59E2C90}"/>
            </c:ext>
          </c:extLst>
        </c:ser>
        <c:ser>
          <c:idx val="3"/>
          <c:order val="3"/>
          <c:tx>
            <c:strRef>
              <c:f>'Raw Data in SP201'!$AY$18:$AY$19</c:f>
              <c:strCache>
                <c:ptCount val="1"/>
                <c:pt idx="0">
                  <c:v>Motorbike</c:v>
                </c:pt>
              </c:strCache>
            </c:strRef>
          </c:tx>
          <c:spPr>
            <a:solidFill>
              <a:schemeClr val="accent4"/>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SP201'!$AY$20:$AY$25</c:f>
              <c:numCache>
                <c:formatCode>0.00%</c:formatCode>
                <c:ptCount val="5"/>
                <c:pt idx="0">
                  <c:v>0</c:v>
                </c:pt>
                <c:pt idx="1">
                  <c:v>0</c:v>
                </c:pt>
                <c:pt idx="2">
                  <c:v>0</c:v>
                </c:pt>
                <c:pt idx="3">
                  <c:v>2.6315789473684209E-2</c:v>
                </c:pt>
                <c:pt idx="4">
                  <c:v>5.2631578947368418E-2</c:v>
                </c:pt>
              </c:numCache>
            </c:numRef>
          </c:val>
          <c:extLst>
            <c:ext xmlns:c16="http://schemas.microsoft.com/office/drawing/2014/chart" uri="{C3380CC4-5D6E-409C-BE32-E72D297353CC}">
              <c16:uniqueId val="{0000000A-E0D4-4467-AEA1-D806B59E2C90}"/>
            </c:ext>
          </c:extLst>
        </c:ser>
        <c:ser>
          <c:idx val="4"/>
          <c:order val="4"/>
          <c:tx>
            <c:strRef>
              <c:f>'Raw Data in SP201'!$AZ$18:$AZ$19</c:f>
              <c:strCache>
                <c:ptCount val="1"/>
                <c:pt idx="0">
                  <c:v>Walking</c:v>
                </c:pt>
              </c:strCache>
            </c:strRef>
          </c:tx>
          <c:spPr>
            <a:solidFill>
              <a:schemeClr val="accent5"/>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SP201'!$AZ$20:$AZ$25</c:f>
              <c:numCache>
                <c:formatCode>0.00%</c:formatCode>
                <c:ptCount val="5"/>
                <c:pt idx="0">
                  <c:v>0</c:v>
                </c:pt>
                <c:pt idx="1">
                  <c:v>0</c:v>
                </c:pt>
                <c:pt idx="2">
                  <c:v>0</c:v>
                </c:pt>
                <c:pt idx="3">
                  <c:v>0</c:v>
                </c:pt>
                <c:pt idx="4">
                  <c:v>5.2631578947368418E-2</c:v>
                </c:pt>
              </c:numCache>
            </c:numRef>
          </c:val>
          <c:extLst>
            <c:ext xmlns:c16="http://schemas.microsoft.com/office/drawing/2014/chart" uri="{C3380CC4-5D6E-409C-BE32-E72D297353CC}">
              <c16:uniqueId val="{00000001-7F57-4B98-93D9-68F0A042549C}"/>
            </c:ext>
          </c:extLst>
        </c:ser>
        <c:dLbls>
          <c:showLegendKey val="0"/>
          <c:showVal val="0"/>
          <c:showCatName val="0"/>
          <c:showSerName val="0"/>
          <c:showPercent val="0"/>
          <c:showBubbleSize val="0"/>
        </c:dLbls>
        <c:gapWidth val="25"/>
        <c:overlap val="100"/>
        <c:axId val="420490608"/>
        <c:axId val="420486672"/>
      </c:barChart>
      <c:catAx>
        <c:axId val="4204906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86672"/>
        <c:crosses val="autoZero"/>
        <c:auto val="1"/>
        <c:lblAlgn val="ctr"/>
        <c:lblOffset val="100"/>
        <c:noMultiLvlLbl val="0"/>
      </c:catAx>
      <c:valAx>
        <c:axId val="4204866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90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SP201!PivotTable2</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s>
    <c:plotArea>
      <c:layout>
        <c:manualLayout>
          <c:layoutTarget val="inner"/>
          <c:xMode val="edge"/>
          <c:yMode val="edge"/>
          <c:x val="0.21817008329124846"/>
          <c:y val="0.15675632437549541"/>
          <c:w val="0.72773854990975739"/>
          <c:h val="0.6397673820284171"/>
        </c:manualLayout>
      </c:layout>
      <c:barChart>
        <c:barDir val="bar"/>
        <c:grouping val="percentStacked"/>
        <c:varyColors val="0"/>
        <c:ser>
          <c:idx val="0"/>
          <c:order val="0"/>
          <c:tx>
            <c:strRef>
              <c:f>'Raw Data in SP201'!$Q$20:$Q$21</c:f>
              <c:strCache>
                <c:ptCount val="1"/>
                <c:pt idx="0">
                  <c:v>Bus</c:v>
                </c:pt>
              </c:strCache>
            </c:strRef>
          </c:tx>
          <c:spPr>
            <a:solidFill>
              <a:schemeClr val="accent1"/>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SP201'!$Q$22:$Q$27</c:f>
              <c:numCache>
                <c:formatCode>0.00%</c:formatCode>
                <c:ptCount val="5"/>
                <c:pt idx="0">
                  <c:v>0.28947368421052633</c:v>
                </c:pt>
                <c:pt idx="1">
                  <c:v>0</c:v>
                </c:pt>
                <c:pt idx="2">
                  <c:v>0</c:v>
                </c:pt>
                <c:pt idx="3">
                  <c:v>0</c:v>
                </c:pt>
                <c:pt idx="4">
                  <c:v>0</c:v>
                </c:pt>
              </c:numCache>
            </c:numRef>
          </c:val>
          <c:extLst>
            <c:ext xmlns:c16="http://schemas.microsoft.com/office/drawing/2014/chart" uri="{C3380CC4-5D6E-409C-BE32-E72D297353CC}">
              <c16:uniqueId val="{00000000-7045-44C1-AF1E-AD8D3A5071C0}"/>
            </c:ext>
          </c:extLst>
        </c:ser>
        <c:ser>
          <c:idx val="1"/>
          <c:order val="1"/>
          <c:tx>
            <c:strRef>
              <c:f>'Raw Data in SP201'!$R$20:$R$21</c:f>
              <c:strCache>
                <c:ptCount val="1"/>
                <c:pt idx="0">
                  <c:v>Car</c:v>
                </c:pt>
              </c:strCache>
            </c:strRef>
          </c:tx>
          <c:spPr>
            <a:solidFill>
              <a:schemeClr val="accent2"/>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SP201'!$R$22:$R$27</c:f>
              <c:numCache>
                <c:formatCode>0.00%</c:formatCode>
                <c:ptCount val="5"/>
                <c:pt idx="0">
                  <c:v>0</c:v>
                </c:pt>
                <c:pt idx="1">
                  <c:v>0</c:v>
                </c:pt>
                <c:pt idx="2">
                  <c:v>0</c:v>
                </c:pt>
                <c:pt idx="3">
                  <c:v>5.2631578947368418E-2</c:v>
                </c:pt>
                <c:pt idx="4">
                  <c:v>2.6315789473684209E-2</c:v>
                </c:pt>
              </c:numCache>
            </c:numRef>
          </c:val>
          <c:extLst>
            <c:ext xmlns:c16="http://schemas.microsoft.com/office/drawing/2014/chart" uri="{C3380CC4-5D6E-409C-BE32-E72D297353CC}">
              <c16:uniqueId val="{0000000A-31BC-4DA2-89CA-6D4D4816DEE8}"/>
            </c:ext>
          </c:extLst>
        </c:ser>
        <c:ser>
          <c:idx val="2"/>
          <c:order val="2"/>
          <c:tx>
            <c:strRef>
              <c:f>'Raw Data in SP201'!$S$20:$S$21</c:f>
              <c:strCache>
                <c:ptCount val="1"/>
                <c:pt idx="0">
                  <c:v>Jeep</c:v>
                </c:pt>
              </c:strCache>
            </c:strRef>
          </c:tx>
          <c:spPr>
            <a:solidFill>
              <a:schemeClr val="accent3"/>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SP201'!$S$22:$S$27</c:f>
              <c:numCache>
                <c:formatCode>0.00%</c:formatCode>
                <c:ptCount val="5"/>
                <c:pt idx="0">
                  <c:v>0.42105263157894735</c:v>
                </c:pt>
                <c:pt idx="1">
                  <c:v>7.8947368421052627E-2</c:v>
                </c:pt>
                <c:pt idx="2">
                  <c:v>0</c:v>
                </c:pt>
                <c:pt idx="3">
                  <c:v>0</c:v>
                </c:pt>
                <c:pt idx="4">
                  <c:v>0</c:v>
                </c:pt>
              </c:numCache>
            </c:numRef>
          </c:val>
          <c:extLst>
            <c:ext xmlns:c16="http://schemas.microsoft.com/office/drawing/2014/chart" uri="{C3380CC4-5D6E-409C-BE32-E72D297353CC}">
              <c16:uniqueId val="{0000000B-31BC-4DA2-89CA-6D4D4816DEE8}"/>
            </c:ext>
          </c:extLst>
        </c:ser>
        <c:ser>
          <c:idx val="3"/>
          <c:order val="3"/>
          <c:tx>
            <c:strRef>
              <c:f>'Raw Data in SP201'!$T$20:$T$21</c:f>
              <c:strCache>
                <c:ptCount val="1"/>
                <c:pt idx="0">
                  <c:v>Motorbike</c:v>
                </c:pt>
              </c:strCache>
            </c:strRef>
          </c:tx>
          <c:spPr>
            <a:solidFill>
              <a:schemeClr val="accent4"/>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SP201'!$T$22:$T$27</c:f>
              <c:numCache>
                <c:formatCode>0.00%</c:formatCode>
                <c:ptCount val="5"/>
                <c:pt idx="0">
                  <c:v>2.6315789473684209E-2</c:v>
                </c:pt>
                <c:pt idx="1">
                  <c:v>2.6315789473684209E-2</c:v>
                </c:pt>
                <c:pt idx="2">
                  <c:v>2.6315789473684209E-2</c:v>
                </c:pt>
                <c:pt idx="3">
                  <c:v>0</c:v>
                </c:pt>
                <c:pt idx="4">
                  <c:v>0</c:v>
                </c:pt>
              </c:numCache>
            </c:numRef>
          </c:val>
          <c:extLst>
            <c:ext xmlns:c16="http://schemas.microsoft.com/office/drawing/2014/chart" uri="{C3380CC4-5D6E-409C-BE32-E72D297353CC}">
              <c16:uniqueId val="{0000000C-31BC-4DA2-89CA-6D4D4816DEE8}"/>
            </c:ext>
          </c:extLst>
        </c:ser>
        <c:ser>
          <c:idx val="4"/>
          <c:order val="4"/>
          <c:tx>
            <c:strRef>
              <c:f>'Raw Data in SP201'!$U$20:$U$21</c:f>
              <c:strCache>
                <c:ptCount val="1"/>
                <c:pt idx="0">
                  <c:v>Walking</c:v>
                </c:pt>
              </c:strCache>
            </c:strRef>
          </c:tx>
          <c:spPr>
            <a:solidFill>
              <a:schemeClr val="accent5"/>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SP201'!$U$22:$U$27</c:f>
              <c:numCache>
                <c:formatCode>0.00%</c:formatCode>
                <c:ptCount val="5"/>
                <c:pt idx="0">
                  <c:v>5.2631578947368418E-2</c:v>
                </c:pt>
                <c:pt idx="1">
                  <c:v>0</c:v>
                </c:pt>
                <c:pt idx="2">
                  <c:v>0</c:v>
                </c:pt>
                <c:pt idx="3">
                  <c:v>0</c:v>
                </c:pt>
                <c:pt idx="4">
                  <c:v>0</c:v>
                </c:pt>
              </c:numCache>
            </c:numRef>
          </c:val>
          <c:extLst>
            <c:ext xmlns:c16="http://schemas.microsoft.com/office/drawing/2014/chart" uri="{C3380CC4-5D6E-409C-BE32-E72D297353CC}">
              <c16:uniqueId val="{00000001-903D-40C2-8E77-AB09E9C3107F}"/>
            </c:ext>
          </c:extLst>
        </c:ser>
        <c:dLbls>
          <c:showLegendKey val="0"/>
          <c:showVal val="0"/>
          <c:showCatName val="0"/>
          <c:showSerName val="0"/>
          <c:showPercent val="0"/>
          <c:showBubbleSize val="0"/>
        </c:dLbls>
        <c:gapWidth val="25"/>
        <c:overlap val="100"/>
        <c:axId val="495665720"/>
        <c:axId val="495667032"/>
      </c:barChart>
      <c:catAx>
        <c:axId val="4956657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7032"/>
        <c:crosses val="autoZero"/>
        <c:auto val="1"/>
        <c:lblAlgn val="ctr"/>
        <c:lblOffset val="100"/>
        <c:noMultiLvlLbl val="0"/>
      </c:catAx>
      <c:valAx>
        <c:axId val="495667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5720"/>
        <c:crosses val="autoZero"/>
        <c:crossBetween val="between"/>
      </c:valAx>
      <c:spPr>
        <a:noFill/>
        <a:ln>
          <a:noFill/>
        </a:ln>
        <a:effectLst/>
      </c:spPr>
    </c:plotArea>
    <c:legend>
      <c:legendPos val="t"/>
      <c:layout>
        <c:manualLayout>
          <c:xMode val="edge"/>
          <c:yMode val="edge"/>
          <c:x val="0.10838753455868233"/>
          <c:y val="1.8877759061761239E-2"/>
          <c:w val="0.65127699910005954"/>
          <c:h val="0.122813348989271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SP201!PivotTable6</c:name>
    <c:fmtId val="13"/>
  </c:pivotSource>
  <c:chart>
    <c:title>
      <c:tx>
        <c:strRef>
          <c:f>=index('Raw Data in SP201'!$Q$2:$Q$9,MATCH("Grand Total",'Raw Data in SP201'!$P$2:$P$9,0)</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60000"/>
              <a:lumOff val="40000"/>
            </a:schemeClr>
          </a:solidFill>
          <a:ln>
            <a:noFill/>
          </a:ln>
          <a:effectLst/>
        </c:spPr>
        <c:marker>
          <c:symbol val="none"/>
        </c:marker>
      </c:pivotFmt>
      <c:pivotFmt>
        <c:idx val="2"/>
        <c:spPr>
          <a:solidFill>
            <a:schemeClr val="accent1"/>
          </a:solidFill>
          <a:ln w="28575" cap="rnd">
            <a:solidFill>
              <a:srgbClr val="C00000"/>
            </a:solidFill>
            <a:round/>
          </a:ln>
          <a:effectLst/>
        </c:spPr>
        <c:marker>
          <c:symbol val="none"/>
        </c:marker>
      </c:pivotFmt>
      <c:pivotFmt>
        <c:idx val="3"/>
        <c:spPr>
          <a:solidFill>
            <a:schemeClr val="tx2">
              <a:lumMod val="60000"/>
              <a:lumOff val="40000"/>
            </a:schemeClr>
          </a:solidFill>
          <a:ln>
            <a:noFill/>
          </a:ln>
          <a:effectLst/>
        </c:spPr>
        <c:marker>
          <c:symbol val="none"/>
        </c:marker>
      </c:pivotFmt>
      <c:pivotFmt>
        <c:idx val="4"/>
        <c:spPr>
          <a:solidFill>
            <a:schemeClr val="accent1"/>
          </a:solidFill>
          <a:ln w="28575" cap="rnd">
            <a:solidFill>
              <a:srgbClr val="C00000"/>
            </a:solidFill>
            <a:round/>
          </a:ln>
          <a:effectLst/>
        </c:spPr>
        <c:marker>
          <c:symbol val="none"/>
        </c:marker>
      </c:pivotFmt>
      <c:pivotFmt>
        <c:idx val="5"/>
        <c:spPr>
          <a:solidFill>
            <a:schemeClr val="tx2">
              <a:lumMod val="60000"/>
              <a:lumOff val="40000"/>
            </a:schemeClr>
          </a:solidFill>
          <a:ln>
            <a:noFill/>
          </a:ln>
          <a:effectLst/>
        </c:spPr>
        <c:marker>
          <c:symbol val="none"/>
        </c:marker>
      </c:pivotFmt>
      <c:pivotFmt>
        <c:idx val="6"/>
        <c:spPr>
          <a:solidFill>
            <a:schemeClr val="accent1"/>
          </a:solidFill>
          <a:ln w="19050" cap="rnd">
            <a:solidFill>
              <a:srgbClr val="C00000"/>
            </a:solidFill>
            <a:round/>
          </a:ln>
          <a:effectLst/>
        </c:spPr>
        <c:marker>
          <c:symbol val="none"/>
        </c:marke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pivotFmt>
      <c:pivotFmt>
        <c:idx val="15"/>
        <c:spPr>
          <a:solidFill>
            <a:schemeClr val="accent6">
              <a:lumMod val="60000"/>
              <a:lumOff val="40000"/>
            </a:schemeClr>
          </a:solidFill>
          <a:ln>
            <a:noFill/>
          </a:ln>
          <a:effectLst/>
        </c:spPr>
        <c:marker>
          <c:symbol val="none"/>
        </c:marker>
      </c:pivotFmt>
      <c:pivotFmt>
        <c:idx val="16"/>
        <c:spPr>
          <a:solidFill>
            <a:schemeClr val="accent1"/>
          </a:solidFill>
          <a:ln w="15875" cap="rnd">
            <a:solidFill>
              <a:srgbClr val="FFC000"/>
            </a:solidFill>
            <a:round/>
          </a:ln>
          <a:effectLst/>
        </c:spPr>
        <c:marker>
          <c:symbol val="none"/>
        </c:marker>
      </c:pivotFmt>
      <c:pivotFmt>
        <c:idx val="17"/>
        <c:spPr>
          <a:solidFill>
            <a:srgbClr val="FF0000"/>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solidFill>
            <a:schemeClr val="accent1"/>
          </a:solidFill>
          <a:ln w="25400" cap="rnd">
            <a:solidFill>
              <a:srgbClr val="FFC000"/>
            </a:solidFill>
            <a:round/>
          </a:ln>
          <a:effectLst/>
        </c:spPr>
        <c:marker>
          <c:symbol val="none"/>
        </c:marker>
      </c:pivotFmt>
      <c:pivotFmt>
        <c:idx val="20"/>
        <c:spPr>
          <a:solidFill>
            <a:srgbClr val="FF0000"/>
          </a:solidFill>
          <a:ln>
            <a:noFill/>
          </a:ln>
          <a:effectLst/>
        </c:spPr>
      </c:pivotFmt>
      <c:pivotFmt>
        <c:idx val="21"/>
        <c:spPr>
          <a:solidFill>
            <a:srgbClr val="FF0000"/>
          </a:solidFill>
          <a:ln>
            <a:noFill/>
          </a:ln>
          <a:effectLst/>
        </c:spPr>
        <c:marker>
          <c:symbol val="none"/>
        </c:marker>
      </c:pivotFmt>
      <c:pivotFmt>
        <c:idx val="22"/>
        <c:spPr>
          <a:solidFill>
            <a:schemeClr val="accent6">
              <a:lumMod val="60000"/>
              <a:lumOff val="40000"/>
            </a:schemeClr>
          </a:solidFill>
          <a:ln>
            <a:noFill/>
          </a:ln>
          <a:effectLst/>
        </c:spPr>
        <c:marker>
          <c:symbol val="none"/>
        </c:marker>
      </c:pivotFmt>
      <c:pivotFmt>
        <c:idx val="23"/>
        <c:spPr>
          <a:solidFill>
            <a:schemeClr val="accent1"/>
          </a:solidFill>
          <a:ln w="25400" cap="rnd">
            <a:solidFill>
              <a:srgbClr val="FFC000"/>
            </a:solidFill>
            <a:round/>
          </a:ln>
          <a:effectLst/>
        </c:spPr>
        <c:marker>
          <c:symbol val="none"/>
        </c:marker>
      </c:pivotFmt>
      <c:pivotFmt>
        <c:idx val="24"/>
        <c:spPr>
          <a:solidFill>
            <a:srgbClr val="FF0000"/>
          </a:solidFill>
          <a:ln>
            <a:noFill/>
          </a:ln>
          <a:effectLst/>
        </c:spPr>
        <c:marker>
          <c:symbol val="none"/>
        </c:marker>
      </c:pivotFmt>
      <c:pivotFmt>
        <c:idx val="25"/>
        <c:spPr>
          <a:solidFill>
            <a:schemeClr val="accent6">
              <a:lumMod val="60000"/>
              <a:lumOff val="40000"/>
            </a:schemeClr>
          </a:solidFill>
          <a:ln>
            <a:noFill/>
          </a:ln>
          <a:effectLst/>
        </c:spPr>
        <c:marker>
          <c:symbol val="none"/>
        </c:marker>
      </c:pivotFmt>
      <c:pivotFmt>
        <c:idx val="26"/>
        <c:spPr>
          <a:solidFill>
            <a:schemeClr val="accent1"/>
          </a:solidFill>
          <a:ln w="25400" cap="rnd">
            <a:solidFill>
              <a:srgbClr val="FFC000"/>
            </a:solidFill>
            <a:round/>
          </a:ln>
          <a:effectLst/>
        </c:spPr>
        <c:marker>
          <c:symbol val="none"/>
        </c:marker>
      </c:pivotFmt>
      <c:pivotFmt>
        <c:idx val="27"/>
        <c:spPr>
          <a:solidFill>
            <a:srgbClr val="FF0000"/>
          </a:solidFill>
          <a:ln>
            <a:noFill/>
          </a:ln>
          <a:effectLst/>
        </c:spPr>
        <c:marker>
          <c:symbol val="none"/>
        </c:marker>
      </c:pivotFmt>
      <c:pivotFmt>
        <c:idx val="28"/>
        <c:spPr>
          <a:solidFill>
            <a:schemeClr val="accent6">
              <a:lumMod val="60000"/>
              <a:lumOff val="40000"/>
            </a:schemeClr>
          </a:solidFill>
          <a:ln>
            <a:noFill/>
          </a:ln>
          <a:effectLst/>
        </c:spPr>
        <c:marker>
          <c:symbol val="none"/>
        </c:marker>
      </c:pivotFmt>
      <c:pivotFmt>
        <c:idx val="29"/>
        <c:spPr>
          <a:solidFill>
            <a:schemeClr val="accent1"/>
          </a:solidFill>
          <a:ln w="25400" cap="rnd">
            <a:solidFill>
              <a:srgbClr val="FFC000"/>
            </a:solidFill>
            <a:round/>
          </a:ln>
          <a:effectLst/>
        </c:spPr>
        <c:marker>
          <c:symbol val="none"/>
        </c:marker>
      </c:pivotFmt>
      <c:pivotFmt>
        <c:idx val="30"/>
        <c:spPr>
          <a:solidFill>
            <a:srgbClr val="FF0000"/>
          </a:solidFill>
          <a:ln>
            <a:noFill/>
          </a:ln>
          <a:effectLst/>
        </c:spPr>
        <c:marker>
          <c:symbol val="none"/>
        </c:marker>
      </c:pivotFmt>
      <c:pivotFmt>
        <c:idx val="31"/>
        <c:spPr>
          <a:solidFill>
            <a:schemeClr val="accent6">
              <a:lumMod val="60000"/>
              <a:lumOff val="40000"/>
            </a:schemeClr>
          </a:solidFill>
          <a:ln>
            <a:noFill/>
          </a:ln>
          <a:effectLst/>
        </c:spPr>
        <c:marker>
          <c:symbol val="none"/>
        </c:marker>
      </c:pivotFmt>
      <c:pivotFmt>
        <c:idx val="32"/>
        <c:spPr>
          <a:ln w="25400" cap="rnd">
            <a:solidFill>
              <a:srgbClr val="FFC000"/>
            </a:solidFill>
            <a:round/>
          </a:ln>
          <a:effectLst/>
        </c:spPr>
        <c:marker>
          <c:symbol val="none"/>
        </c:marker>
      </c:pivotFmt>
    </c:pivotFmts>
    <c:plotArea>
      <c:layout>
        <c:manualLayout>
          <c:layoutTarget val="inner"/>
          <c:xMode val="edge"/>
          <c:yMode val="edge"/>
          <c:x val="0.12710190099980501"/>
          <c:y val="0.17725361625912603"/>
          <c:w val="0.75425098558037307"/>
          <c:h val="0.57310256689683858"/>
        </c:manualLayout>
      </c:layout>
      <c:barChart>
        <c:barDir val="col"/>
        <c:grouping val="clustered"/>
        <c:varyColors val="0"/>
        <c:ser>
          <c:idx val="0"/>
          <c:order val="0"/>
          <c:tx>
            <c:strRef>
              <c:f>'Raw Data in SP201'!$Q$2</c:f>
              <c:strCache>
                <c:ptCount val="1"/>
                <c:pt idx="0">
                  <c:v>Average Waiting Time</c:v>
                </c:pt>
              </c:strCache>
            </c:strRef>
          </c:tx>
          <c:spPr>
            <a:solidFill>
              <a:srgbClr val="FF0000"/>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SP201'!$Q$3:$Q$8</c:f>
              <c:numCache>
                <c:formatCode>General</c:formatCode>
                <c:ptCount val="5"/>
                <c:pt idx="0">
                  <c:v>0.24545454545454548</c:v>
                </c:pt>
                <c:pt idx="1">
                  <c:v>0</c:v>
                </c:pt>
                <c:pt idx="2">
                  <c:v>0.31578947368421051</c:v>
                </c:pt>
                <c:pt idx="3">
                  <c:v>0</c:v>
                </c:pt>
                <c:pt idx="4">
                  <c:v>0</c:v>
                </c:pt>
              </c:numCache>
            </c:numRef>
          </c:val>
          <c:extLst>
            <c:ext xmlns:c16="http://schemas.microsoft.com/office/drawing/2014/chart" uri="{C3380CC4-5D6E-409C-BE32-E72D297353CC}">
              <c16:uniqueId val="{00000000-4F7C-4F84-98C4-02A8C9AEF83F}"/>
            </c:ext>
          </c:extLst>
        </c:ser>
        <c:dLbls>
          <c:showLegendKey val="0"/>
          <c:showVal val="0"/>
          <c:showCatName val="0"/>
          <c:showSerName val="0"/>
          <c:showPercent val="0"/>
          <c:showBubbleSize val="0"/>
        </c:dLbls>
        <c:gapWidth val="150"/>
        <c:axId val="509970456"/>
        <c:axId val="509977016"/>
      </c:barChart>
      <c:barChart>
        <c:barDir val="col"/>
        <c:grouping val="clustered"/>
        <c:varyColors val="0"/>
        <c:ser>
          <c:idx val="1"/>
          <c:order val="1"/>
          <c:tx>
            <c:strRef>
              <c:f>'Raw Data in SP201'!$R$2</c:f>
              <c:strCache>
                <c:ptCount val="1"/>
                <c:pt idx="0">
                  <c:v>Average Trave Time</c:v>
                </c:pt>
              </c:strCache>
            </c:strRef>
          </c:tx>
          <c:spPr>
            <a:solidFill>
              <a:schemeClr val="accent6">
                <a:lumMod val="60000"/>
                <a:lumOff val="40000"/>
              </a:schemeClr>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SP201'!$R$3:$R$8</c:f>
              <c:numCache>
                <c:formatCode>General</c:formatCode>
                <c:ptCount val="5"/>
                <c:pt idx="0">
                  <c:v>1.0363636363636364</c:v>
                </c:pt>
                <c:pt idx="1">
                  <c:v>0.86</c:v>
                </c:pt>
                <c:pt idx="2">
                  <c:v>0.62947368421052641</c:v>
                </c:pt>
                <c:pt idx="3">
                  <c:v>0.54999999999999993</c:v>
                </c:pt>
                <c:pt idx="4">
                  <c:v>0.16</c:v>
                </c:pt>
              </c:numCache>
            </c:numRef>
          </c:val>
          <c:extLst>
            <c:ext xmlns:c16="http://schemas.microsoft.com/office/drawing/2014/chart" uri="{C3380CC4-5D6E-409C-BE32-E72D297353CC}">
              <c16:uniqueId val="{00000001-4F7C-4F84-98C4-02A8C9AEF83F}"/>
            </c:ext>
          </c:extLst>
        </c:ser>
        <c:dLbls>
          <c:showLegendKey val="0"/>
          <c:showVal val="0"/>
          <c:showCatName val="0"/>
          <c:showSerName val="0"/>
          <c:showPercent val="0"/>
          <c:showBubbleSize val="0"/>
        </c:dLbls>
        <c:gapWidth val="150"/>
        <c:axId val="410858672"/>
        <c:axId val="410861952"/>
      </c:barChart>
      <c:lineChart>
        <c:grouping val="standard"/>
        <c:varyColors val="0"/>
        <c:ser>
          <c:idx val="2"/>
          <c:order val="2"/>
          <c:tx>
            <c:strRef>
              <c:f>'Raw Data in SP201'!$S$2</c:f>
              <c:strCache>
                <c:ptCount val="1"/>
                <c:pt idx="0">
                  <c:v>Average Trip</c:v>
                </c:pt>
              </c:strCache>
            </c:strRef>
          </c:tx>
          <c:spPr>
            <a:ln w="25400" cap="rnd">
              <a:solidFill>
                <a:srgbClr val="FFC000"/>
              </a:solidFill>
              <a:round/>
            </a:ln>
            <a:effectLst/>
          </c:spPr>
          <c:marker>
            <c:symbol val="none"/>
          </c:marker>
          <c:cat>
            <c:strRef>
              <c:f>'Raw Data in SP201'!$P$3:$P$8</c:f>
              <c:strCache>
                <c:ptCount val="5"/>
                <c:pt idx="0">
                  <c:v>Bus</c:v>
                </c:pt>
                <c:pt idx="1">
                  <c:v>Car</c:v>
                </c:pt>
                <c:pt idx="2">
                  <c:v>Jeep</c:v>
                </c:pt>
                <c:pt idx="3">
                  <c:v>Motorbike</c:v>
                </c:pt>
                <c:pt idx="4">
                  <c:v>Walking</c:v>
                </c:pt>
              </c:strCache>
            </c:strRef>
          </c:cat>
          <c:val>
            <c:numRef>
              <c:f>'Raw Data in SP201'!$S$3:$S$8</c:f>
              <c:numCache>
                <c:formatCode>0</c:formatCode>
                <c:ptCount val="5"/>
                <c:pt idx="0">
                  <c:v>1.5454545454545454</c:v>
                </c:pt>
                <c:pt idx="1">
                  <c:v>1</c:v>
                </c:pt>
                <c:pt idx="2">
                  <c:v>1.5789473684210527</c:v>
                </c:pt>
                <c:pt idx="3">
                  <c:v>1</c:v>
                </c:pt>
                <c:pt idx="4">
                  <c:v>0.5</c:v>
                </c:pt>
              </c:numCache>
            </c:numRef>
          </c:val>
          <c:smooth val="1"/>
          <c:extLst>
            <c:ext xmlns:c16="http://schemas.microsoft.com/office/drawing/2014/chart" uri="{C3380CC4-5D6E-409C-BE32-E72D297353CC}">
              <c16:uniqueId val="{00000002-4F7C-4F84-98C4-02A8C9AEF83F}"/>
            </c:ext>
          </c:extLst>
        </c:ser>
        <c:dLbls>
          <c:showLegendKey val="0"/>
          <c:showVal val="0"/>
          <c:showCatName val="0"/>
          <c:showSerName val="0"/>
          <c:showPercent val="0"/>
          <c:showBubbleSize val="0"/>
        </c:dLbls>
        <c:marker val="1"/>
        <c:smooth val="0"/>
        <c:axId val="410858672"/>
        <c:axId val="410861952"/>
      </c:lineChart>
      <c:catAx>
        <c:axId val="50997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7016"/>
        <c:crosses val="autoZero"/>
        <c:auto val="1"/>
        <c:lblAlgn val="ctr"/>
        <c:lblOffset val="100"/>
        <c:noMultiLvlLbl val="0"/>
      </c:catAx>
      <c:valAx>
        <c:axId val="50997701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HOURS</a:t>
                </a:r>
              </a:p>
            </c:rich>
          </c:tx>
          <c:layout>
            <c:manualLayout>
              <c:xMode val="edge"/>
              <c:yMode val="edge"/>
              <c:x val="3.7686233129551272E-2"/>
              <c:y val="0.3403534011996495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0456"/>
        <c:crosses val="autoZero"/>
        <c:crossBetween val="between"/>
      </c:valAx>
      <c:valAx>
        <c:axId val="410861952"/>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SEGMENT</a:t>
                </a:r>
              </a:p>
            </c:rich>
          </c:tx>
          <c:layout>
            <c:manualLayout>
              <c:xMode val="edge"/>
              <c:yMode val="edge"/>
              <c:x val="0.93708711244974496"/>
              <c:y val="0.2874710461492127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10858672"/>
        <c:crosses val="max"/>
        <c:crossBetween val="between"/>
      </c:valAx>
      <c:catAx>
        <c:axId val="410858672"/>
        <c:scaling>
          <c:orientation val="minMax"/>
        </c:scaling>
        <c:delete val="1"/>
        <c:axPos val="b"/>
        <c:numFmt formatCode="General" sourceLinked="1"/>
        <c:majorTickMark val="out"/>
        <c:minorTickMark val="none"/>
        <c:tickLblPos val="nextTo"/>
        <c:crossAx val="410861952"/>
        <c:crosses val="autoZero"/>
        <c:auto val="1"/>
        <c:lblAlgn val="ctr"/>
        <c:lblOffset val="100"/>
        <c:noMultiLvlLbl val="0"/>
      </c:catAx>
      <c:spPr>
        <a:noFill/>
        <a:ln>
          <a:solidFill>
            <a:schemeClr val="bg1">
              <a:lumMod val="95000"/>
            </a:schemeClr>
          </a:solidFill>
        </a:ln>
        <a:effectLst/>
      </c:spPr>
    </c:plotArea>
    <c:legend>
      <c:legendPos val="t"/>
      <c:layout>
        <c:manualLayout>
          <c:xMode val="edge"/>
          <c:yMode val="edge"/>
          <c:x val="3.7036969482673208E-3"/>
          <c:y val="3.5916919959473166E-2"/>
          <c:w val="0.98938633123724684"/>
          <c:h val="0.118545060899645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SP201!PivotTable11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 in SP201'!$AV$2</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invertIfNegative val="0"/>
          <c:dPt>
            <c:idx val="4"/>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extLst>
              <c:ext xmlns:c16="http://schemas.microsoft.com/office/drawing/2014/chart" uri="{C3380CC4-5D6E-409C-BE32-E72D297353CC}">
                <c16:uniqueId val="{00000001-7064-4A78-B525-384877A6D8D2}"/>
              </c:ext>
            </c:extLst>
          </c:dPt>
          <c:dLbls>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64-4A78-B525-384877A6D8D2}"/>
                </c:ext>
              </c:extLst>
            </c:dLbl>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 in SP201'!$AU$3:$AU$9</c:f>
              <c:strCache>
                <c:ptCount val="6"/>
                <c:pt idx="0">
                  <c:v>Bicycle</c:v>
                </c:pt>
                <c:pt idx="1">
                  <c:v>Bus</c:v>
                </c:pt>
                <c:pt idx="2">
                  <c:v>Car</c:v>
                </c:pt>
                <c:pt idx="3">
                  <c:v>Jeep</c:v>
                </c:pt>
                <c:pt idx="4">
                  <c:v>Motorbike</c:v>
                </c:pt>
                <c:pt idx="5">
                  <c:v>Walking</c:v>
                </c:pt>
              </c:strCache>
            </c:strRef>
          </c:cat>
          <c:val>
            <c:numRef>
              <c:f>'Raw Data in SP201'!$AV$3:$AV$9</c:f>
              <c:numCache>
                <c:formatCode>0</c:formatCode>
                <c:ptCount val="6"/>
                <c:pt idx="0">
                  <c:v>32</c:v>
                </c:pt>
                <c:pt idx="1">
                  <c:v>23.148148148148149</c:v>
                </c:pt>
                <c:pt idx="2">
                  <c:v>20.310077519379846</c:v>
                </c:pt>
                <c:pt idx="3">
                  <c:v>12.756264236902052</c:v>
                </c:pt>
                <c:pt idx="4">
                  <c:v>41.212121212121211</c:v>
                </c:pt>
                <c:pt idx="5">
                  <c:v>4.2990654205607477</c:v>
                </c:pt>
              </c:numCache>
            </c:numRef>
          </c:val>
          <c:extLst>
            <c:ext xmlns:c16="http://schemas.microsoft.com/office/drawing/2014/chart" uri="{C3380CC4-5D6E-409C-BE32-E72D297353CC}">
              <c16:uniqueId val="{00000002-7064-4A78-B525-384877A6D8D2}"/>
            </c:ext>
          </c:extLst>
        </c:ser>
        <c:dLbls>
          <c:showLegendKey val="0"/>
          <c:showVal val="0"/>
          <c:showCatName val="0"/>
          <c:showSerName val="0"/>
          <c:showPercent val="0"/>
          <c:showBubbleSize val="0"/>
        </c:dLbls>
        <c:gapWidth val="182"/>
        <c:axId val="330477416"/>
        <c:axId val="330486272"/>
      </c:barChart>
      <c:catAx>
        <c:axId val="3304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0486272"/>
        <c:crosses val="autoZero"/>
        <c:auto val="1"/>
        <c:lblAlgn val="ctr"/>
        <c:lblOffset val="100"/>
        <c:noMultiLvlLbl val="0"/>
      </c:catAx>
      <c:valAx>
        <c:axId val="330486272"/>
        <c:scaling>
          <c:orientation val="minMax"/>
        </c:scaling>
        <c:delete val="1"/>
        <c:axPos val="l"/>
        <c:numFmt formatCode="0" sourceLinked="1"/>
        <c:majorTickMark val="none"/>
        <c:minorTickMark val="none"/>
        <c:tickLblPos val="nextTo"/>
        <c:crossAx val="330477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SP201!PivotTable7</c:name>
    <c:fmtId val="2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s>
    <c:plotArea>
      <c:layout>
        <c:manualLayout>
          <c:layoutTarget val="inner"/>
          <c:xMode val="edge"/>
          <c:yMode val="edge"/>
          <c:x val="0.23161012617083379"/>
          <c:y val="0.20750390011489528"/>
          <c:w val="0.71773634235921413"/>
          <c:h val="0.60172755895579955"/>
        </c:manualLayout>
      </c:layout>
      <c:barChart>
        <c:barDir val="bar"/>
        <c:grouping val="percentStacked"/>
        <c:varyColors val="0"/>
        <c:ser>
          <c:idx val="0"/>
          <c:order val="0"/>
          <c:tx>
            <c:strRef>
              <c:f>'Raw Data in SP201'!$AV$18:$AV$19</c:f>
              <c:strCache>
                <c:ptCount val="1"/>
                <c:pt idx="0">
                  <c:v>Bus</c:v>
                </c:pt>
              </c:strCache>
            </c:strRef>
          </c:tx>
          <c:spPr>
            <a:solidFill>
              <a:schemeClr val="accent1"/>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SP201'!$AV$20:$AV$25</c:f>
              <c:numCache>
                <c:formatCode>0.00%</c:formatCode>
                <c:ptCount val="5"/>
                <c:pt idx="0">
                  <c:v>0</c:v>
                </c:pt>
                <c:pt idx="1">
                  <c:v>2.6315789473684209E-2</c:v>
                </c:pt>
                <c:pt idx="2">
                  <c:v>0</c:v>
                </c:pt>
                <c:pt idx="3">
                  <c:v>0</c:v>
                </c:pt>
                <c:pt idx="4">
                  <c:v>0.26315789473684209</c:v>
                </c:pt>
              </c:numCache>
            </c:numRef>
          </c:val>
          <c:extLst>
            <c:ext xmlns:c16="http://schemas.microsoft.com/office/drawing/2014/chart" uri="{C3380CC4-5D6E-409C-BE32-E72D297353CC}">
              <c16:uniqueId val="{00000000-BD4B-4DE5-93D6-7303ED469341}"/>
            </c:ext>
          </c:extLst>
        </c:ser>
        <c:ser>
          <c:idx val="1"/>
          <c:order val="1"/>
          <c:tx>
            <c:strRef>
              <c:f>'Raw Data in SP201'!$AW$18:$AW$19</c:f>
              <c:strCache>
                <c:ptCount val="1"/>
                <c:pt idx="0">
                  <c:v>Car</c:v>
                </c:pt>
              </c:strCache>
            </c:strRef>
          </c:tx>
          <c:spPr>
            <a:solidFill>
              <a:schemeClr val="accent2"/>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SP201'!$AW$20:$AW$25</c:f>
              <c:numCache>
                <c:formatCode>0.00%</c:formatCode>
                <c:ptCount val="5"/>
                <c:pt idx="0">
                  <c:v>0</c:v>
                </c:pt>
                <c:pt idx="1">
                  <c:v>2.6315789473684209E-2</c:v>
                </c:pt>
                <c:pt idx="2">
                  <c:v>2.6315789473684209E-2</c:v>
                </c:pt>
                <c:pt idx="3">
                  <c:v>2.6315789473684209E-2</c:v>
                </c:pt>
                <c:pt idx="4">
                  <c:v>0</c:v>
                </c:pt>
              </c:numCache>
            </c:numRef>
          </c:val>
          <c:extLst>
            <c:ext xmlns:c16="http://schemas.microsoft.com/office/drawing/2014/chart" uri="{C3380CC4-5D6E-409C-BE32-E72D297353CC}">
              <c16:uniqueId val="{00000008-C060-4C01-9A84-D1DDB57817C6}"/>
            </c:ext>
          </c:extLst>
        </c:ser>
        <c:ser>
          <c:idx val="2"/>
          <c:order val="2"/>
          <c:tx>
            <c:strRef>
              <c:f>'Raw Data in SP201'!$AX$18:$AX$19</c:f>
              <c:strCache>
                <c:ptCount val="1"/>
                <c:pt idx="0">
                  <c:v>Jeep</c:v>
                </c:pt>
              </c:strCache>
            </c:strRef>
          </c:tx>
          <c:spPr>
            <a:solidFill>
              <a:schemeClr val="accent3"/>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SP201'!$AX$20:$AX$25</c:f>
              <c:numCache>
                <c:formatCode>0.00%</c:formatCode>
                <c:ptCount val="5"/>
                <c:pt idx="0">
                  <c:v>2.6315789473684209E-2</c:v>
                </c:pt>
                <c:pt idx="1">
                  <c:v>5.2631578947368418E-2</c:v>
                </c:pt>
                <c:pt idx="2">
                  <c:v>0</c:v>
                </c:pt>
                <c:pt idx="3">
                  <c:v>0</c:v>
                </c:pt>
                <c:pt idx="4">
                  <c:v>0.42105263157894735</c:v>
                </c:pt>
              </c:numCache>
            </c:numRef>
          </c:val>
          <c:extLst>
            <c:ext xmlns:c16="http://schemas.microsoft.com/office/drawing/2014/chart" uri="{C3380CC4-5D6E-409C-BE32-E72D297353CC}">
              <c16:uniqueId val="{00000009-C060-4C01-9A84-D1DDB57817C6}"/>
            </c:ext>
          </c:extLst>
        </c:ser>
        <c:ser>
          <c:idx val="3"/>
          <c:order val="3"/>
          <c:tx>
            <c:strRef>
              <c:f>'Raw Data in SP201'!$AY$18:$AY$19</c:f>
              <c:strCache>
                <c:ptCount val="1"/>
                <c:pt idx="0">
                  <c:v>Motorbike</c:v>
                </c:pt>
              </c:strCache>
            </c:strRef>
          </c:tx>
          <c:spPr>
            <a:solidFill>
              <a:schemeClr val="accent4"/>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SP201'!$AY$20:$AY$25</c:f>
              <c:numCache>
                <c:formatCode>0.00%</c:formatCode>
                <c:ptCount val="5"/>
                <c:pt idx="0">
                  <c:v>0</c:v>
                </c:pt>
                <c:pt idx="1">
                  <c:v>0</c:v>
                </c:pt>
                <c:pt idx="2">
                  <c:v>0</c:v>
                </c:pt>
                <c:pt idx="3">
                  <c:v>2.6315789473684209E-2</c:v>
                </c:pt>
                <c:pt idx="4">
                  <c:v>5.2631578947368418E-2</c:v>
                </c:pt>
              </c:numCache>
            </c:numRef>
          </c:val>
          <c:extLst>
            <c:ext xmlns:c16="http://schemas.microsoft.com/office/drawing/2014/chart" uri="{C3380CC4-5D6E-409C-BE32-E72D297353CC}">
              <c16:uniqueId val="{0000000A-C060-4C01-9A84-D1DDB57817C6}"/>
            </c:ext>
          </c:extLst>
        </c:ser>
        <c:ser>
          <c:idx val="4"/>
          <c:order val="4"/>
          <c:tx>
            <c:strRef>
              <c:f>'Raw Data in SP201'!$AZ$18:$AZ$19</c:f>
              <c:strCache>
                <c:ptCount val="1"/>
                <c:pt idx="0">
                  <c:v>Walking</c:v>
                </c:pt>
              </c:strCache>
            </c:strRef>
          </c:tx>
          <c:spPr>
            <a:solidFill>
              <a:schemeClr val="accent5"/>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SP201'!$AZ$20:$AZ$25</c:f>
              <c:numCache>
                <c:formatCode>0.00%</c:formatCode>
                <c:ptCount val="5"/>
                <c:pt idx="0">
                  <c:v>0</c:v>
                </c:pt>
                <c:pt idx="1">
                  <c:v>0</c:v>
                </c:pt>
                <c:pt idx="2">
                  <c:v>0</c:v>
                </c:pt>
                <c:pt idx="3">
                  <c:v>0</c:v>
                </c:pt>
                <c:pt idx="4">
                  <c:v>5.2631578947368418E-2</c:v>
                </c:pt>
              </c:numCache>
            </c:numRef>
          </c:val>
          <c:extLst>
            <c:ext xmlns:c16="http://schemas.microsoft.com/office/drawing/2014/chart" uri="{C3380CC4-5D6E-409C-BE32-E72D297353CC}">
              <c16:uniqueId val="{00000001-9E48-420F-8A98-FE9947785FFF}"/>
            </c:ext>
          </c:extLst>
        </c:ser>
        <c:dLbls>
          <c:showLegendKey val="0"/>
          <c:showVal val="0"/>
          <c:showCatName val="0"/>
          <c:showSerName val="0"/>
          <c:showPercent val="0"/>
          <c:showBubbleSize val="0"/>
        </c:dLbls>
        <c:gapWidth val="25"/>
        <c:overlap val="100"/>
        <c:axId val="420490608"/>
        <c:axId val="420486672"/>
      </c:barChart>
      <c:catAx>
        <c:axId val="4204906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86672"/>
        <c:crosses val="autoZero"/>
        <c:auto val="1"/>
        <c:lblAlgn val="ctr"/>
        <c:lblOffset val="100"/>
        <c:noMultiLvlLbl val="0"/>
      </c:catAx>
      <c:valAx>
        <c:axId val="4204866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90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PH" sz="1200" b="1"/>
              <a:t>Total</a:t>
            </a:r>
            <a:r>
              <a:rPr lang="en-PH" sz="1200" b="1" baseline="0"/>
              <a:t> n</a:t>
            </a:r>
            <a:r>
              <a:rPr lang="en-PH" sz="1200" b="1"/>
              <a:t>umber</a:t>
            </a:r>
            <a:r>
              <a:rPr lang="en-PH" sz="1200" b="1" baseline="0"/>
              <a:t> of Trip by Gender and  Mode of Transporation </a:t>
            </a:r>
            <a:endParaRPr lang="en-PH"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9.0295947258561188E-2"/>
          <c:w val="0.78626010564468918"/>
          <c:h val="0.76227705788744915"/>
        </c:manualLayout>
      </c:layout>
      <c:barChart>
        <c:barDir val="col"/>
        <c:grouping val="clustered"/>
        <c:varyColors val="0"/>
        <c:ser>
          <c:idx val="0"/>
          <c:order val="0"/>
          <c:tx>
            <c:v>Bicycle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2</c:v>
              </c:pt>
              <c:pt idx="1">
                <c:v>0</c:v>
              </c:pt>
            </c:numLit>
          </c:val>
          <c:extLst>
            <c:ext xmlns:c16="http://schemas.microsoft.com/office/drawing/2014/chart" uri="{C3380CC4-5D6E-409C-BE32-E72D297353CC}">
              <c16:uniqueId val="{00000000-6BB2-4E45-A91A-BA20172BB388}"/>
            </c:ext>
          </c:extLst>
        </c:ser>
        <c:ser>
          <c:idx val="1"/>
          <c:order val="1"/>
          <c:tx>
            <c:v>Bus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1</c:v>
              </c:pt>
              <c:pt idx="1">
                <c:v>17</c:v>
              </c:pt>
            </c:numLit>
          </c:val>
          <c:extLst>
            <c:ext xmlns:c16="http://schemas.microsoft.com/office/drawing/2014/chart" uri="{C3380CC4-5D6E-409C-BE32-E72D297353CC}">
              <c16:uniqueId val="{00000001-6BB2-4E45-A91A-BA20172BB388}"/>
            </c:ext>
          </c:extLst>
        </c:ser>
        <c:ser>
          <c:idx val="2"/>
          <c:order val="2"/>
          <c:tx>
            <c:v>Car</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0</c:v>
              </c:pt>
              <c:pt idx="1">
                <c:v>3</c:v>
              </c:pt>
            </c:numLit>
          </c:val>
          <c:extLst>
            <c:ext xmlns:c16="http://schemas.microsoft.com/office/drawing/2014/chart" uri="{C3380CC4-5D6E-409C-BE32-E72D297353CC}">
              <c16:uniqueId val="{00000002-6BB2-4E45-A91A-BA20172BB388}"/>
            </c:ext>
          </c:extLst>
        </c:ser>
        <c:ser>
          <c:idx val="3"/>
          <c:order val="3"/>
          <c:tx>
            <c:v>Jeep</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12</c:v>
              </c:pt>
              <c:pt idx="1">
                <c:v>30</c:v>
              </c:pt>
            </c:numLit>
          </c:val>
          <c:extLst>
            <c:ext xmlns:c16="http://schemas.microsoft.com/office/drawing/2014/chart" uri="{C3380CC4-5D6E-409C-BE32-E72D297353CC}">
              <c16:uniqueId val="{00000003-6BB2-4E45-A91A-BA20172BB388}"/>
            </c:ext>
          </c:extLst>
        </c:ser>
        <c:ser>
          <c:idx val="4"/>
          <c:order val="4"/>
          <c:tx>
            <c:v>Motorbike</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0</c:v>
              </c:pt>
              <c:pt idx="1">
                <c:v>2</c:v>
              </c:pt>
            </c:numLit>
          </c:val>
          <c:extLst>
            <c:ext xmlns:c16="http://schemas.microsoft.com/office/drawing/2014/chart" uri="{C3380CC4-5D6E-409C-BE32-E72D297353CC}">
              <c16:uniqueId val="{00000004-6BB2-4E45-A91A-BA20172BB388}"/>
            </c:ext>
          </c:extLst>
        </c:ser>
        <c:ser>
          <c:idx val="5"/>
          <c:order val="5"/>
          <c:tx>
            <c:v>Walking</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3</c:v>
              </c:pt>
              <c:pt idx="1">
                <c:v>1</c:v>
              </c:pt>
            </c:numLit>
          </c:val>
          <c:extLst>
            <c:ext xmlns:c16="http://schemas.microsoft.com/office/drawing/2014/chart" uri="{C3380CC4-5D6E-409C-BE32-E72D297353CC}">
              <c16:uniqueId val="{00000005-6BB2-4E45-A91A-BA20172BB388}"/>
            </c:ext>
          </c:extLst>
        </c:ser>
        <c:dLbls>
          <c:dLblPos val="outEnd"/>
          <c:showLegendKey val="0"/>
          <c:showVal val="1"/>
          <c:showCatName val="0"/>
          <c:showSerName val="0"/>
          <c:showPercent val="0"/>
          <c:showBubbleSize val="0"/>
        </c:dLbls>
        <c:gapWidth val="219"/>
        <c:overlap val="-27"/>
        <c:axId val="480477000"/>
        <c:axId val="480483232"/>
      </c:barChart>
      <c:catAx>
        <c:axId val="4804770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defRPr>
                </a:pPr>
                <a:r>
                  <a:rPr lang="en-PH" b="1">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rPr>
                  <a:t>Gender</a:t>
                </a:r>
              </a:p>
            </c:rich>
          </c:tx>
          <c:layout>
            <c:manualLayout>
              <c:xMode val="edge"/>
              <c:yMode val="edge"/>
              <c:x val="0.45222222222222225"/>
              <c:y val="0.910308209505307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80483232"/>
        <c:crosses val="autoZero"/>
        <c:auto val="1"/>
        <c:lblAlgn val="ctr"/>
        <c:lblOffset val="100"/>
        <c:noMultiLvlLbl val="0"/>
      </c:catAx>
      <c:valAx>
        <c:axId val="48048323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defRPr>
                </a:pPr>
                <a:r>
                  <a:rPr lang="en-PH" b="1">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rPr>
                  <a:t>Sum of Trip</a:t>
                </a:r>
              </a:p>
            </c:rich>
          </c:tx>
          <c:layout>
            <c:manualLayout>
              <c:xMode val="edge"/>
              <c:yMode val="edge"/>
              <c:x val="3.1674571380331848E-2"/>
              <c:y val="0.2747259938964322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Verdana" panose="020B0604030504040204" pitchFamily="34" charset="0"/>
                  <a:cs typeface="Arial" panose="020B0604020202020204" pitchFamily="34" charset="0"/>
                </a:defRPr>
              </a:pPr>
              <a:endParaRPr lang="en-US"/>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80477000"/>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PH" sz="1200" b="1"/>
              <a:t>Mode</a:t>
            </a:r>
            <a:r>
              <a:rPr lang="en-PH" sz="1200" b="1" baseline="0"/>
              <a:t> of Transportation Pie Chart (%)</a:t>
            </a:r>
            <a:endParaRPr lang="en-PH"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hade val="50000"/>
            </a:schemeClr>
          </a:solidFill>
          <a:ln>
            <a:noFill/>
          </a:ln>
          <a:effectLst>
            <a:outerShdw blurRad="254000" sx="102000" sy="102000" algn="ctr" rotWithShape="0">
              <a:prstClr val="black">
                <a:alpha val="20000"/>
              </a:prstClr>
            </a:outerShdw>
          </a:effectLst>
        </c:spPr>
      </c:pivotFmt>
      <c:pivotFmt>
        <c:idx val="4"/>
        <c:spPr>
          <a:solidFill>
            <a:schemeClr val="accent4">
              <a:shade val="70000"/>
            </a:schemeClr>
          </a:solidFill>
          <a:ln>
            <a:noFill/>
          </a:ln>
          <a:effectLst>
            <a:outerShdw blurRad="254000" sx="102000" sy="102000" algn="ctr" rotWithShape="0">
              <a:prstClr val="black">
                <a:alpha val="20000"/>
              </a:prstClr>
            </a:outerShdw>
          </a:effectLst>
        </c:spPr>
      </c:pivotFmt>
      <c:pivotFmt>
        <c:idx val="5"/>
        <c:spPr>
          <a:solidFill>
            <a:schemeClr val="accent4">
              <a:shade val="90000"/>
            </a:schemeClr>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tint val="70000"/>
            </a:schemeClr>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hade val="50000"/>
            </a:schemeClr>
          </a:solidFill>
          <a:ln>
            <a:noFill/>
          </a:ln>
          <a:effectLst>
            <a:outerShdw blurRad="254000" sx="102000" sy="102000" algn="ctr" rotWithShape="0">
              <a:prstClr val="black">
                <a:alpha val="20000"/>
              </a:prstClr>
            </a:outerShdw>
          </a:effectLst>
        </c:spPr>
      </c:pivotFmt>
      <c:pivotFmt>
        <c:idx val="11"/>
        <c:spPr>
          <a:solidFill>
            <a:schemeClr val="accent4">
              <a:shade val="70000"/>
            </a:schemeClr>
          </a:solidFill>
          <a:ln>
            <a:noFill/>
          </a:ln>
          <a:effectLst>
            <a:outerShdw blurRad="254000" sx="102000" sy="102000" algn="ctr" rotWithShape="0">
              <a:prstClr val="black">
                <a:alpha val="20000"/>
              </a:prstClr>
            </a:outerShdw>
          </a:effectLst>
        </c:spPr>
      </c:pivotFmt>
      <c:pivotFmt>
        <c:idx val="12"/>
        <c:spPr>
          <a:solidFill>
            <a:schemeClr val="accent4">
              <a:shade val="90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4">
              <a:tint val="70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051995982451655"/>
          <c:y val="3.3290524513312839E-2"/>
          <c:w val="0.58163156049537135"/>
          <c:h val="0.86156118854127195"/>
        </c:manualLayout>
      </c:layout>
      <c:pieChart>
        <c:varyColors val="1"/>
        <c:ser>
          <c:idx val="0"/>
          <c:order val="0"/>
          <c:tx>
            <c:v>Total</c:v>
          </c:tx>
          <c:dPt>
            <c:idx val="0"/>
            <c:bubble3D val="0"/>
            <c:spPr>
              <a:solidFill>
                <a:schemeClr val="accent4">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76-4D35-95A1-B3D2A3C30B5C}"/>
              </c:ext>
            </c:extLst>
          </c:dPt>
          <c:dPt>
            <c:idx val="1"/>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76-4D35-95A1-B3D2A3C30B5C}"/>
              </c:ext>
            </c:extLst>
          </c:dPt>
          <c:dPt>
            <c:idx val="2"/>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F76-4D35-95A1-B3D2A3C30B5C}"/>
              </c:ext>
            </c:extLst>
          </c:dPt>
          <c:dPt>
            <c:idx val="3"/>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F76-4D35-95A1-B3D2A3C30B5C}"/>
              </c:ext>
            </c:extLst>
          </c:dPt>
          <c:dPt>
            <c:idx val="4"/>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F76-4D35-95A1-B3D2A3C30B5C}"/>
              </c:ext>
            </c:extLst>
          </c:dPt>
          <c:dPt>
            <c:idx val="5"/>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F76-4D35-95A1-B3D2A3C30B5C}"/>
              </c:ext>
            </c:extLst>
          </c:dPt>
          <c:dLbls>
            <c:numFmt formatCode="0.0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Motorbike</c:v>
              </c:pt>
              <c:pt idx="1">
                <c:v>Bicycle</c:v>
              </c:pt>
              <c:pt idx="2">
                <c:v>Car</c:v>
              </c:pt>
              <c:pt idx="3">
                <c:v>Walking</c:v>
              </c:pt>
              <c:pt idx="4">
                <c:v>Bus</c:v>
              </c:pt>
              <c:pt idx="5">
                <c:v>Jeep</c:v>
              </c:pt>
            </c:strLit>
          </c:cat>
          <c:val>
            <c:numLit>
              <c:formatCode>General</c:formatCode>
              <c:ptCount val="6"/>
              <c:pt idx="0">
                <c:v>2.8169014084507043E-2</c:v>
              </c:pt>
              <c:pt idx="1">
                <c:v>2.8169014084507043E-2</c:v>
              </c:pt>
              <c:pt idx="2">
                <c:v>4.2253521126760563E-2</c:v>
              </c:pt>
              <c:pt idx="3">
                <c:v>5.6338028169014086E-2</c:v>
              </c:pt>
              <c:pt idx="4">
                <c:v>0.25352112676056338</c:v>
              </c:pt>
              <c:pt idx="5">
                <c:v>0.59154929577464788</c:v>
              </c:pt>
            </c:numLit>
          </c:val>
          <c:extLst>
            <c:ext xmlns:c16="http://schemas.microsoft.com/office/drawing/2014/chart" uri="{C3380CC4-5D6E-409C-BE32-E72D297353CC}">
              <c16:uniqueId val="{0000000C-6F76-4D35-95A1-B3D2A3C30B5C}"/>
            </c:ext>
          </c:extLst>
        </c:ser>
        <c:dLbls>
          <c:showLegendKey val="0"/>
          <c:showVal val="0"/>
          <c:showCatName val="0"/>
          <c:showSerName val="0"/>
          <c:showPercent val="1"/>
          <c:showBubbleSize val="0"/>
          <c:showLeaderLines val="1"/>
        </c:dLbls>
        <c:firstSliceAng val="0"/>
      </c:pieChart>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199203709162"/>
          <c:y val="0.18443058119218778"/>
          <c:w val="0.78351500180124556"/>
          <c:h val="0.61074635700211066"/>
        </c:manualLayout>
      </c:layout>
      <c:barChart>
        <c:barDir val="col"/>
        <c:grouping val="stacked"/>
        <c:varyColors val="0"/>
        <c:ser>
          <c:idx val="0"/>
          <c:order val="0"/>
          <c:tx>
            <c:v>Average of Travel Time</c:v>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Bicycle</c:v>
              </c:pt>
              <c:pt idx="1">
                <c:v>Bus</c:v>
              </c:pt>
              <c:pt idx="2">
                <c:v>Car</c:v>
              </c:pt>
              <c:pt idx="3">
                <c:v>Jeep</c:v>
              </c:pt>
              <c:pt idx="4">
                <c:v>Motorbike</c:v>
              </c:pt>
              <c:pt idx="5">
                <c:v>Walking</c:v>
              </c:pt>
            </c:strLit>
          </c:cat>
          <c:val>
            <c:numLit>
              <c:formatCode>General</c:formatCode>
              <c:ptCount val="6"/>
              <c:pt idx="0">
                <c:v>0.25</c:v>
              </c:pt>
              <c:pt idx="1">
                <c:v>1.125</c:v>
              </c:pt>
              <c:pt idx="2">
                <c:v>0.86111111111111116</c:v>
              </c:pt>
              <c:pt idx="3">
                <c:v>0.67564102564102546</c:v>
              </c:pt>
              <c:pt idx="4">
                <c:v>0.54999999999999993</c:v>
              </c:pt>
              <c:pt idx="5">
                <c:v>0.21333333333333337</c:v>
              </c:pt>
            </c:numLit>
          </c:val>
          <c:extLst>
            <c:ext xmlns:c16="http://schemas.microsoft.com/office/drawing/2014/chart" uri="{C3380CC4-5D6E-409C-BE32-E72D297353CC}">
              <c16:uniqueId val="{00000000-783A-4F39-A354-B3F57A32D3A0}"/>
            </c:ext>
          </c:extLst>
        </c:ser>
        <c:ser>
          <c:idx val="1"/>
          <c:order val="1"/>
          <c:tx>
            <c:v>Average of Waiting Time</c:v>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Bicycle</c:v>
              </c:pt>
              <c:pt idx="1">
                <c:v>Bus</c:v>
              </c:pt>
              <c:pt idx="2">
                <c:v>Car</c:v>
              </c:pt>
              <c:pt idx="3">
                <c:v>Jeep</c:v>
              </c:pt>
              <c:pt idx="4">
                <c:v>Motorbike</c:v>
              </c:pt>
              <c:pt idx="5">
                <c:v>Walking</c:v>
              </c:pt>
            </c:strLit>
          </c:cat>
          <c:val>
            <c:numLit>
              <c:formatCode>General</c:formatCode>
              <c:ptCount val="6"/>
              <c:pt idx="0">
                <c:v>8.3333333333333329E-2</c:v>
              </c:pt>
              <c:pt idx="1">
                <c:v>0.20555555555555557</c:v>
              </c:pt>
              <c:pt idx="2">
                <c:v>5.5555555555555558E-3</c:v>
              </c:pt>
              <c:pt idx="3">
                <c:v>0.3051282051282051</c:v>
              </c:pt>
              <c:pt idx="4">
                <c:v>1.1111111111111112E-2</c:v>
              </c:pt>
              <c:pt idx="5">
                <c:v>0.16666666666666669</c:v>
              </c:pt>
            </c:numLit>
          </c:val>
          <c:extLst>
            <c:ext xmlns:c16="http://schemas.microsoft.com/office/drawing/2014/chart" uri="{C3380CC4-5D6E-409C-BE32-E72D297353CC}">
              <c16:uniqueId val="{00000001-783A-4F39-A354-B3F57A32D3A0}"/>
            </c:ext>
          </c:extLst>
        </c:ser>
        <c:dLbls>
          <c:showLegendKey val="0"/>
          <c:showVal val="0"/>
          <c:showCatName val="0"/>
          <c:showSerName val="0"/>
          <c:showPercent val="0"/>
          <c:showBubbleSize val="0"/>
        </c:dLbls>
        <c:gapWidth val="150"/>
        <c:overlap val="100"/>
        <c:axId val="403767200"/>
        <c:axId val="403764576"/>
      </c:barChart>
      <c:catAx>
        <c:axId val="40376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r>
                  <a:rPr lang="en-PH" b="1">
                    <a:solidFill>
                      <a:schemeClr val="tx1">
                        <a:lumMod val="50000"/>
                        <a:lumOff val="50000"/>
                      </a:schemeClr>
                    </a:solidFill>
                    <a:latin typeface="Arial" panose="020B0604020202020204" pitchFamily="34" charset="0"/>
                    <a:cs typeface="Arial" panose="020B0604020202020204" pitchFamily="34" charset="0"/>
                  </a:rPr>
                  <a:t>Mode of Transportation</a:t>
                </a:r>
                <a:r>
                  <a:rPr lang="en-PH" b="1" baseline="0">
                    <a:solidFill>
                      <a:schemeClr val="tx1">
                        <a:lumMod val="50000"/>
                        <a:lumOff val="50000"/>
                      </a:schemeClr>
                    </a:solidFill>
                    <a:latin typeface="Arial" panose="020B0604020202020204" pitchFamily="34" charset="0"/>
                    <a:cs typeface="Arial" panose="020B0604020202020204" pitchFamily="34" charset="0"/>
                  </a:rPr>
                  <a:t> </a:t>
                </a:r>
                <a:endParaRPr lang="en-PH" b="1">
                  <a:solidFill>
                    <a:schemeClr val="tx1">
                      <a:lumMod val="50000"/>
                      <a:lumOff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403764576"/>
        <c:crosses val="autoZero"/>
        <c:auto val="1"/>
        <c:lblAlgn val="ctr"/>
        <c:lblOffset val="100"/>
        <c:noMultiLvlLbl val="0"/>
      </c:catAx>
      <c:valAx>
        <c:axId val="4037645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r>
                  <a:rPr lang="en-PH" b="1">
                    <a:solidFill>
                      <a:schemeClr val="tx1">
                        <a:lumMod val="50000"/>
                        <a:lumOff val="50000"/>
                      </a:schemeClr>
                    </a:solidFill>
                    <a:latin typeface="Arial" panose="020B0604020202020204" pitchFamily="34" charset="0"/>
                    <a:cs typeface="Arial" panose="020B0604020202020204" pitchFamily="34" charset="0"/>
                  </a:rPr>
                  <a:t>Total</a:t>
                </a:r>
                <a:r>
                  <a:rPr lang="en-PH" b="1" baseline="0">
                    <a:solidFill>
                      <a:schemeClr val="tx1">
                        <a:lumMod val="50000"/>
                        <a:lumOff val="50000"/>
                      </a:schemeClr>
                    </a:solidFill>
                    <a:latin typeface="Arial" panose="020B0604020202020204" pitchFamily="34" charset="0"/>
                    <a:cs typeface="Arial" panose="020B0604020202020204" pitchFamily="34" charset="0"/>
                  </a:rPr>
                  <a:t> Time (hours)</a:t>
                </a:r>
                <a:endParaRPr lang="en-PH" b="1">
                  <a:solidFill>
                    <a:schemeClr val="tx1">
                      <a:lumMod val="50000"/>
                      <a:lumOff val="50000"/>
                    </a:schemeClr>
                  </a:solidFill>
                  <a:latin typeface="Arial" panose="020B0604020202020204" pitchFamily="34" charset="0"/>
                  <a:cs typeface="Arial" panose="020B0604020202020204" pitchFamily="34" charset="0"/>
                </a:endParaRPr>
              </a:p>
            </c:rich>
          </c:tx>
          <c:layout>
            <c:manualLayout>
              <c:xMode val="edge"/>
              <c:yMode val="edge"/>
              <c:x val="1.66333998669328E-2"/>
              <c:y val="0.305930369608843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403767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SP201!PivotTable2</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manualLayout>
          <c:layoutTarget val="inner"/>
          <c:xMode val="edge"/>
          <c:yMode val="edge"/>
          <c:x val="0.21817008329124846"/>
          <c:y val="0.15675632437549541"/>
          <c:w val="0.72773854990975739"/>
          <c:h val="0.6397673820284171"/>
        </c:manualLayout>
      </c:layout>
      <c:barChart>
        <c:barDir val="bar"/>
        <c:grouping val="percentStacked"/>
        <c:varyColors val="0"/>
        <c:ser>
          <c:idx val="0"/>
          <c:order val="0"/>
          <c:tx>
            <c:strRef>
              <c:f>'Raw Data in SP201'!$Q$20:$Q$21</c:f>
              <c:strCache>
                <c:ptCount val="1"/>
                <c:pt idx="0">
                  <c:v>Bus</c:v>
                </c:pt>
              </c:strCache>
            </c:strRef>
          </c:tx>
          <c:spPr>
            <a:solidFill>
              <a:schemeClr val="accent1"/>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SP201'!$Q$22:$Q$27</c:f>
              <c:numCache>
                <c:formatCode>0.00%</c:formatCode>
                <c:ptCount val="5"/>
                <c:pt idx="0">
                  <c:v>0.28947368421052633</c:v>
                </c:pt>
                <c:pt idx="1">
                  <c:v>0</c:v>
                </c:pt>
                <c:pt idx="2">
                  <c:v>0</c:v>
                </c:pt>
                <c:pt idx="3">
                  <c:v>0</c:v>
                </c:pt>
                <c:pt idx="4">
                  <c:v>0</c:v>
                </c:pt>
              </c:numCache>
            </c:numRef>
          </c:val>
          <c:extLst>
            <c:ext xmlns:c16="http://schemas.microsoft.com/office/drawing/2014/chart" uri="{C3380CC4-5D6E-409C-BE32-E72D297353CC}">
              <c16:uniqueId val="{00000000-139D-4F28-A2DB-24AA85CE3C52}"/>
            </c:ext>
          </c:extLst>
        </c:ser>
        <c:ser>
          <c:idx val="1"/>
          <c:order val="1"/>
          <c:tx>
            <c:strRef>
              <c:f>'Raw Data in SP201'!$R$20:$R$21</c:f>
              <c:strCache>
                <c:ptCount val="1"/>
                <c:pt idx="0">
                  <c:v>Car</c:v>
                </c:pt>
              </c:strCache>
            </c:strRef>
          </c:tx>
          <c:spPr>
            <a:solidFill>
              <a:schemeClr val="accent2"/>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SP201'!$R$22:$R$27</c:f>
              <c:numCache>
                <c:formatCode>0.00%</c:formatCode>
                <c:ptCount val="5"/>
                <c:pt idx="0">
                  <c:v>0</c:v>
                </c:pt>
                <c:pt idx="1">
                  <c:v>0</c:v>
                </c:pt>
                <c:pt idx="2">
                  <c:v>0</c:v>
                </c:pt>
                <c:pt idx="3">
                  <c:v>5.2631578947368418E-2</c:v>
                </c:pt>
                <c:pt idx="4">
                  <c:v>2.6315789473684209E-2</c:v>
                </c:pt>
              </c:numCache>
            </c:numRef>
          </c:val>
          <c:extLst>
            <c:ext xmlns:c16="http://schemas.microsoft.com/office/drawing/2014/chart" uri="{C3380CC4-5D6E-409C-BE32-E72D297353CC}">
              <c16:uniqueId val="{0000000A-DF9F-42B5-BD90-98FD52654067}"/>
            </c:ext>
          </c:extLst>
        </c:ser>
        <c:ser>
          <c:idx val="2"/>
          <c:order val="2"/>
          <c:tx>
            <c:strRef>
              <c:f>'Raw Data in SP201'!$S$20:$S$21</c:f>
              <c:strCache>
                <c:ptCount val="1"/>
                <c:pt idx="0">
                  <c:v>Jeep</c:v>
                </c:pt>
              </c:strCache>
            </c:strRef>
          </c:tx>
          <c:spPr>
            <a:solidFill>
              <a:schemeClr val="accent3"/>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SP201'!$S$22:$S$27</c:f>
              <c:numCache>
                <c:formatCode>0.00%</c:formatCode>
                <c:ptCount val="5"/>
                <c:pt idx="0">
                  <c:v>0.42105263157894735</c:v>
                </c:pt>
                <c:pt idx="1">
                  <c:v>7.8947368421052627E-2</c:v>
                </c:pt>
                <c:pt idx="2">
                  <c:v>0</c:v>
                </c:pt>
                <c:pt idx="3">
                  <c:v>0</c:v>
                </c:pt>
                <c:pt idx="4">
                  <c:v>0</c:v>
                </c:pt>
              </c:numCache>
            </c:numRef>
          </c:val>
          <c:extLst>
            <c:ext xmlns:c16="http://schemas.microsoft.com/office/drawing/2014/chart" uri="{C3380CC4-5D6E-409C-BE32-E72D297353CC}">
              <c16:uniqueId val="{0000000B-DF9F-42B5-BD90-98FD52654067}"/>
            </c:ext>
          </c:extLst>
        </c:ser>
        <c:ser>
          <c:idx val="3"/>
          <c:order val="3"/>
          <c:tx>
            <c:strRef>
              <c:f>'Raw Data in SP201'!$T$20:$T$21</c:f>
              <c:strCache>
                <c:ptCount val="1"/>
                <c:pt idx="0">
                  <c:v>Motorbike</c:v>
                </c:pt>
              </c:strCache>
            </c:strRef>
          </c:tx>
          <c:spPr>
            <a:solidFill>
              <a:schemeClr val="accent4"/>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SP201'!$T$22:$T$27</c:f>
              <c:numCache>
                <c:formatCode>0.00%</c:formatCode>
                <c:ptCount val="5"/>
                <c:pt idx="0">
                  <c:v>2.6315789473684209E-2</c:v>
                </c:pt>
                <c:pt idx="1">
                  <c:v>2.6315789473684209E-2</c:v>
                </c:pt>
                <c:pt idx="2">
                  <c:v>2.6315789473684209E-2</c:v>
                </c:pt>
                <c:pt idx="3">
                  <c:v>0</c:v>
                </c:pt>
                <c:pt idx="4">
                  <c:v>0</c:v>
                </c:pt>
              </c:numCache>
            </c:numRef>
          </c:val>
          <c:extLst>
            <c:ext xmlns:c16="http://schemas.microsoft.com/office/drawing/2014/chart" uri="{C3380CC4-5D6E-409C-BE32-E72D297353CC}">
              <c16:uniqueId val="{0000000C-DF9F-42B5-BD90-98FD52654067}"/>
            </c:ext>
          </c:extLst>
        </c:ser>
        <c:ser>
          <c:idx val="4"/>
          <c:order val="4"/>
          <c:tx>
            <c:strRef>
              <c:f>'Raw Data in SP201'!$U$20:$U$21</c:f>
              <c:strCache>
                <c:ptCount val="1"/>
                <c:pt idx="0">
                  <c:v>Walking</c:v>
                </c:pt>
              </c:strCache>
            </c:strRef>
          </c:tx>
          <c:spPr>
            <a:solidFill>
              <a:schemeClr val="accent5"/>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SP201'!$U$22:$U$27</c:f>
              <c:numCache>
                <c:formatCode>0.00%</c:formatCode>
                <c:ptCount val="5"/>
                <c:pt idx="0">
                  <c:v>5.2631578947368418E-2</c:v>
                </c:pt>
                <c:pt idx="1">
                  <c:v>0</c:v>
                </c:pt>
                <c:pt idx="2">
                  <c:v>0</c:v>
                </c:pt>
                <c:pt idx="3">
                  <c:v>0</c:v>
                </c:pt>
                <c:pt idx="4">
                  <c:v>0</c:v>
                </c:pt>
              </c:numCache>
            </c:numRef>
          </c:val>
          <c:extLst>
            <c:ext xmlns:c16="http://schemas.microsoft.com/office/drawing/2014/chart" uri="{C3380CC4-5D6E-409C-BE32-E72D297353CC}">
              <c16:uniqueId val="{00000001-8063-4674-B44A-1920A2E3D9C5}"/>
            </c:ext>
          </c:extLst>
        </c:ser>
        <c:dLbls>
          <c:showLegendKey val="0"/>
          <c:showVal val="0"/>
          <c:showCatName val="0"/>
          <c:showSerName val="0"/>
          <c:showPercent val="0"/>
          <c:showBubbleSize val="0"/>
        </c:dLbls>
        <c:gapWidth val="25"/>
        <c:overlap val="100"/>
        <c:axId val="495665720"/>
        <c:axId val="495667032"/>
      </c:barChart>
      <c:catAx>
        <c:axId val="4956657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7032"/>
        <c:crosses val="autoZero"/>
        <c:auto val="1"/>
        <c:lblAlgn val="ctr"/>
        <c:lblOffset val="100"/>
        <c:noMultiLvlLbl val="0"/>
      </c:catAx>
      <c:valAx>
        <c:axId val="495667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5720"/>
        <c:crosses val="autoZero"/>
        <c:crossBetween val="between"/>
      </c:valAx>
      <c:spPr>
        <a:noFill/>
        <a:ln>
          <a:noFill/>
        </a:ln>
        <a:effectLst/>
      </c:spPr>
    </c:plotArea>
    <c:legend>
      <c:legendPos val="t"/>
      <c:layout>
        <c:manualLayout>
          <c:xMode val="edge"/>
          <c:yMode val="edge"/>
          <c:x val="0.10838753455868233"/>
          <c:y val="1.8877759061761239E-2"/>
          <c:w val="0.80231593188106975"/>
          <c:h val="0.122813348989271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SP201!PivotTable6</c:name>
    <c:fmtId val="9"/>
  </c:pivotSource>
  <c:chart>
    <c:title>
      <c:tx>
        <c:strRef>
          <c:f>=index('Raw Data in SP201'!$Q$2:$Q$9,MATCH("Grand Total",'Raw Data in SP201'!$P$2:$P$9,0)</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60000"/>
              <a:lumOff val="40000"/>
            </a:schemeClr>
          </a:solidFill>
          <a:ln>
            <a:noFill/>
          </a:ln>
          <a:effectLst/>
        </c:spPr>
        <c:marker>
          <c:symbol val="none"/>
        </c:marker>
      </c:pivotFmt>
      <c:pivotFmt>
        <c:idx val="2"/>
        <c:spPr>
          <a:solidFill>
            <a:schemeClr val="accent1"/>
          </a:solidFill>
          <a:ln w="28575" cap="rnd">
            <a:solidFill>
              <a:srgbClr val="C00000"/>
            </a:solidFill>
            <a:round/>
          </a:ln>
          <a:effectLst/>
        </c:spPr>
        <c:marker>
          <c:symbol val="none"/>
        </c:marker>
      </c:pivotFmt>
      <c:pivotFmt>
        <c:idx val="3"/>
        <c:spPr>
          <a:solidFill>
            <a:schemeClr val="tx2">
              <a:lumMod val="60000"/>
              <a:lumOff val="40000"/>
            </a:schemeClr>
          </a:solidFill>
          <a:ln>
            <a:noFill/>
          </a:ln>
          <a:effectLst/>
        </c:spPr>
        <c:marker>
          <c:symbol val="none"/>
        </c:marker>
      </c:pivotFmt>
      <c:pivotFmt>
        <c:idx val="4"/>
        <c:spPr>
          <a:solidFill>
            <a:schemeClr val="accent1"/>
          </a:solidFill>
          <a:ln w="28575" cap="rnd">
            <a:solidFill>
              <a:srgbClr val="C00000"/>
            </a:solidFill>
            <a:round/>
          </a:ln>
          <a:effectLst/>
        </c:spPr>
        <c:marker>
          <c:symbol val="none"/>
        </c:marker>
      </c:pivotFmt>
      <c:pivotFmt>
        <c:idx val="5"/>
        <c:spPr>
          <a:solidFill>
            <a:schemeClr val="tx2">
              <a:lumMod val="60000"/>
              <a:lumOff val="40000"/>
            </a:schemeClr>
          </a:solidFill>
          <a:ln>
            <a:noFill/>
          </a:ln>
          <a:effectLst/>
        </c:spPr>
        <c:marker>
          <c:symbol val="none"/>
        </c:marker>
      </c:pivotFmt>
      <c:pivotFmt>
        <c:idx val="6"/>
        <c:spPr>
          <a:solidFill>
            <a:schemeClr val="accent1"/>
          </a:solidFill>
          <a:ln w="19050" cap="rnd">
            <a:solidFill>
              <a:srgbClr val="C00000"/>
            </a:solidFill>
            <a:round/>
          </a:ln>
          <a:effectLst/>
        </c:spPr>
        <c:marker>
          <c:symbol val="none"/>
        </c:marke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pivotFmt>
      <c:pivotFmt>
        <c:idx val="15"/>
        <c:spPr>
          <a:solidFill>
            <a:schemeClr val="accent6">
              <a:lumMod val="60000"/>
              <a:lumOff val="40000"/>
            </a:schemeClr>
          </a:solidFill>
          <a:ln>
            <a:noFill/>
          </a:ln>
          <a:effectLst/>
        </c:spPr>
        <c:marker>
          <c:symbol val="none"/>
        </c:marker>
      </c:pivotFmt>
      <c:pivotFmt>
        <c:idx val="16"/>
        <c:spPr>
          <a:solidFill>
            <a:schemeClr val="accent1"/>
          </a:solidFill>
          <a:ln w="15875" cap="rnd">
            <a:solidFill>
              <a:srgbClr val="FFC000"/>
            </a:solidFill>
            <a:round/>
          </a:ln>
          <a:effectLst/>
        </c:spPr>
        <c:marker>
          <c:symbol val="none"/>
        </c:marker>
      </c:pivotFmt>
      <c:pivotFmt>
        <c:idx val="17"/>
        <c:spPr>
          <a:solidFill>
            <a:srgbClr val="FF0000"/>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ln w="25400" cap="rnd">
            <a:solidFill>
              <a:srgbClr val="FFC000"/>
            </a:solidFill>
            <a:round/>
          </a:ln>
          <a:effectLst/>
        </c:spPr>
        <c:marker>
          <c:symbol val="none"/>
        </c:marker>
      </c:pivotFmt>
      <c:pivotFmt>
        <c:idx val="20"/>
        <c:spPr>
          <a:solidFill>
            <a:srgbClr val="FF0000"/>
          </a:solidFill>
          <a:ln>
            <a:noFill/>
          </a:ln>
          <a:effectLst/>
        </c:spPr>
      </c:pivotFmt>
    </c:pivotFmts>
    <c:plotArea>
      <c:layout>
        <c:manualLayout>
          <c:layoutTarget val="inner"/>
          <c:xMode val="edge"/>
          <c:yMode val="edge"/>
          <c:x val="0.12710190099980501"/>
          <c:y val="0.17725361625912603"/>
          <c:w val="0.75425098558037307"/>
          <c:h val="0.57310256689683858"/>
        </c:manualLayout>
      </c:layout>
      <c:barChart>
        <c:barDir val="col"/>
        <c:grouping val="clustered"/>
        <c:varyColors val="0"/>
        <c:ser>
          <c:idx val="0"/>
          <c:order val="0"/>
          <c:tx>
            <c:strRef>
              <c:f>'Raw Data in SP201'!$Q$2</c:f>
              <c:strCache>
                <c:ptCount val="1"/>
                <c:pt idx="0">
                  <c:v>Average Waiting Time</c:v>
                </c:pt>
              </c:strCache>
            </c:strRef>
          </c:tx>
          <c:spPr>
            <a:solidFill>
              <a:srgbClr val="FF0000"/>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SP201'!$Q$3:$Q$8</c:f>
              <c:numCache>
                <c:formatCode>General</c:formatCode>
                <c:ptCount val="5"/>
                <c:pt idx="0">
                  <c:v>0.24545454545454548</c:v>
                </c:pt>
                <c:pt idx="1">
                  <c:v>0</c:v>
                </c:pt>
                <c:pt idx="2">
                  <c:v>0.31578947368421051</c:v>
                </c:pt>
                <c:pt idx="3">
                  <c:v>0</c:v>
                </c:pt>
                <c:pt idx="4">
                  <c:v>0</c:v>
                </c:pt>
              </c:numCache>
            </c:numRef>
          </c:val>
          <c:extLst>
            <c:ext xmlns:c16="http://schemas.microsoft.com/office/drawing/2014/chart" uri="{C3380CC4-5D6E-409C-BE32-E72D297353CC}">
              <c16:uniqueId val="{00000000-FED4-4DB5-BB64-9D13F787B029}"/>
            </c:ext>
          </c:extLst>
        </c:ser>
        <c:dLbls>
          <c:showLegendKey val="0"/>
          <c:showVal val="0"/>
          <c:showCatName val="0"/>
          <c:showSerName val="0"/>
          <c:showPercent val="0"/>
          <c:showBubbleSize val="0"/>
        </c:dLbls>
        <c:gapWidth val="150"/>
        <c:axId val="509970456"/>
        <c:axId val="509977016"/>
      </c:barChart>
      <c:barChart>
        <c:barDir val="col"/>
        <c:grouping val="clustered"/>
        <c:varyColors val="0"/>
        <c:ser>
          <c:idx val="1"/>
          <c:order val="1"/>
          <c:tx>
            <c:strRef>
              <c:f>'Raw Data in SP201'!$R$2</c:f>
              <c:strCache>
                <c:ptCount val="1"/>
                <c:pt idx="0">
                  <c:v>Average Trave Time</c:v>
                </c:pt>
              </c:strCache>
            </c:strRef>
          </c:tx>
          <c:spPr>
            <a:solidFill>
              <a:schemeClr val="accent6">
                <a:lumMod val="60000"/>
                <a:lumOff val="40000"/>
              </a:schemeClr>
            </a:solidFill>
            <a:ln>
              <a:noFill/>
            </a:ln>
            <a:effectLst/>
          </c:spPr>
          <c:invertIfNegative val="0"/>
          <c:cat>
            <c:strRef>
              <c:f>'Raw Data in SP201'!$P$3:$P$8</c:f>
              <c:strCache>
                <c:ptCount val="5"/>
                <c:pt idx="0">
                  <c:v>Bus</c:v>
                </c:pt>
                <c:pt idx="1">
                  <c:v>Car</c:v>
                </c:pt>
                <c:pt idx="2">
                  <c:v>Jeep</c:v>
                </c:pt>
                <c:pt idx="3">
                  <c:v>Motorbike</c:v>
                </c:pt>
                <c:pt idx="4">
                  <c:v>Walking</c:v>
                </c:pt>
              </c:strCache>
            </c:strRef>
          </c:cat>
          <c:val>
            <c:numRef>
              <c:f>'Raw Data in SP201'!$R$3:$R$8</c:f>
              <c:numCache>
                <c:formatCode>General</c:formatCode>
                <c:ptCount val="5"/>
                <c:pt idx="0">
                  <c:v>1.0363636363636364</c:v>
                </c:pt>
                <c:pt idx="1">
                  <c:v>0.86</c:v>
                </c:pt>
                <c:pt idx="2">
                  <c:v>0.62947368421052641</c:v>
                </c:pt>
                <c:pt idx="3">
                  <c:v>0.54999999999999993</c:v>
                </c:pt>
                <c:pt idx="4">
                  <c:v>0.16</c:v>
                </c:pt>
              </c:numCache>
            </c:numRef>
          </c:val>
          <c:extLst>
            <c:ext xmlns:c16="http://schemas.microsoft.com/office/drawing/2014/chart" uri="{C3380CC4-5D6E-409C-BE32-E72D297353CC}">
              <c16:uniqueId val="{00000001-FED4-4DB5-BB64-9D13F787B029}"/>
            </c:ext>
          </c:extLst>
        </c:ser>
        <c:dLbls>
          <c:showLegendKey val="0"/>
          <c:showVal val="0"/>
          <c:showCatName val="0"/>
          <c:showSerName val="0"/>
          <c:showPercent val="0"/>
          <c:showBubbleSize val="0"/>
        </c:dLbls>
        <c:gapWidth val="150"/>
        <c:axId val="410858672"/>
        <c:axId val="410861952"/>
      </c:barChart>
      <c:lineChart>
        <c:grouping val="standard"/>
        <c:varyColors val="0"/>
        <c:ser>
          <c:idx val="2"/>
          <c:order val="2"/>
          <c:tx>
            <c:strRef>
              <c:f>'Raw Data in SP201'!$S$2</c:f>
              <c:strCache>
                <c:ptCount val="1"/>
                <c:pt idx="0">
                  <c:v>Average Trip</c:v>
                </c:pt>
              </c:strCache>
            </c:strRef>
          </c:tx>
          <c:spPr>
            <a:ln w="25400" cap="rnd">
              <a:solidFill>
                <a:srgbClr val="FFC000"/>
              </a:solidFill>
              <a:round/>
            </a:ln>
            <a:effectLst/>
          </c:spPr>
          <c:marker>
            <c:symbol val="none"/>
          </c:marker>
          <c:cat>
            <c:strRef>
              <c:f>'Raw Data in SP201'!$P$3:$P$8</c:f>
              <c:strCache>
                <c:ptCount val="5"/>
                <c:pt idx="0">
                  <c:v>Bus</c:v>
                </c:pt>
                <c:pt idx="1">
                  <c:v>Car</c:v>
                </c:pt>
                <c:pt idx="2">
                  <c:v>Jeep</c:v>
                </c:pt>
                <c:pt idx="3">
                  <c:v>Motorbike</c:v>
                </c:pt>
                <c:pt idx="4">
                  <c:v>Walking</c:v>
                </c:pt>
              </c:strCache>
            </c:strRef>
          </c:cat>
          <c:val>
            <c:numRef>
              <c:f>'Raw Data in SP201'!$S$3:$S$8</c:f>
              <c:numCache>
                <c:formatCode>0</c:formatCode>
                <c:ptCount val="5"/>
                <c:pt idx="0">
                  <c:v>1.5454545454545454</c:v>
                </c:pt>
                <c:pt idx="1">
                  <c:v>1</c:v>
                </c:pt>
                <c:pt idx="2">
                  <c:v>1.5789473684210527</c:v>
                </c:pt>
                <c:pt idx="3">
                  <c:v>1</c:v>
                </c:pt>
                <c:pt idx="4">
                  <c:v>0.5</c:v>
                </c:pt>
              </c:numCache>
            </c:numRef>
          </c:val>
          <c:smooth val="1"/>
          <c:extLst>
            <c:ext xmlns:c16="http://schemas.microsoft.com/office/drawing/2014/chart" uri="{C3380CC4-5D6E-409C-BE32-E72D297353CC}">
              <c16:uniqueId val="{00000002-FED4-4DB5-BB64-9D13F787B029}"/>
            </c:ext>
          </c:extLst>
        </c:ser>
        <c:dLbls>
          <c:showLegendKey val="0"/>
          <c:showVal val="0"/>
          <c:showCatName val="0"/>
          <c:showSerName val="0"/>
          <c:showPercent val="0"/>
          <c:showBubbleSize val="0"/>
        </c:dLbls>
        <c:marker val="1"/>
        <c:smooth val="0"/>
        <c:axId val="410858672"/>
        <c:axId val="410861952"/>
      </c:lineChart>
      <c:catAx>
        <c:axId val="50997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7016"/>
        <c:crosses val="autoZero"/>
        <c:auto val="1"/>
        <c:lblAlgn val="ctr"/>
        <c:lblOffset val="100"/>
        <c:noMultiLvlLbl val="0"/>
      </c:catAx>
      <c:valAx>
        <c:axId val="50997701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HOURS</a:t>
                </a:r>
              </a:p>
            </c:rich>
          </c:tx>
          <c:layout>
            <c:manualLayout>
              <c:xMode val="edge"/>
              <c:yMode val="edge"/>
              <c:x val="3.7686233129551272E-2"/>
              <c:y val="0.3403534011996495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09970456"/>
        <c:crosses val="autoZero"/>
        <c:crossBetween val="between"/>
      </c:valAx>
      <c:valAx>
        <c:axId val="410861952"/>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r>
                  <a:rPr lang="en-PH" sz="1000" b="1">
                    <a:latin typeface="Century Gothic" panose="020B0502020202020204" pitchFamily="34" charset="0"/>
                  </a:rPr>
                  <a:t>SEGMENT</a:t>
                </a:r>
              </a:p>
            </c:rich>
          </c:tx>
          <c:layout>
            <c:manualLayout>
              <c:xMode val="edge"/>
              <c:yMode val="edge"/>
              <c:x val="0.93708711244974496"/>
              <c:y val="0.2874710461492127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10858672"/>
        <c:crosses val="max"/>
        <c:crossBetween val="between"/>
      </c:valAx>
      <c:catAx>
        <c:axId val="410858672"/>
        <c:scaling>
          <c:orientation val="minMax"/>
        </c:scaling>
        <c:delete val="1"/>
        <c:axPos val="b"/>
        <c:numFmt formatCode="General" sourceLinked="1"/>
        <c:majorTickMark val="out"/>
        <c:minorTickMark val="none"/>
        <c:tickLblPos val="nextTo"/>
        <c:crossAx val="410861952"/>
        <c:crosses val="autoZero"/>
        <c:auto val="1"/>
        <c:lblAlgn val="ctr"/>
        <c:lblOffset val="100"/>
        <c:noMultiLvlLbl val="0"/>
      </c:catAx>
      <c:spPr>
        <a:noFill/>
        <a:ln>
          <a:solidFill>
            <a:schemeClr val="bg1">
              <a:lumMod val="95000"/>
            </a:schemeClr>
          </a:solidFill>
        </a:ln>
        <a:effectLst/>
      </c:spPr>
    </c:plotArea>
    <c:legend>
      <c:legendPos val="t"/>
      <c:layout>
        <c:manualLayout>
          <c:xMode val="edge"/>
          <c:yMode val="edge"/>
          <c:x val="3.7036969482673208E-3"/>
          <c:y val="3.5916919959473166E-2"/>
          <c:w val="0.98938633123724684"/>
          <c:h val="0.118545060899645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SP201!PivotTable11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marker>
          <c:symbol val="none"/>
        </c:marke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 in SP201'!$AV$2</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c:spPr>
          <c:invertIfNegative val="0"/>
          <c:dPt>
            <c:idx val="4"/>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extLst>
              <c:ext xmlns:c16="http://schemas.microsoft.com/office/drawing/2014/chart" uri="{C3380CC4-5D6E-409C-BE32-E72D297353CC}">
                <c16:uniqueId val="{00000011-30E4-4843-BA9A-B8239C8BB259}"/>
              </c:ext>
            </c:extLst>
          </c:dPt>
          <c:dLbls>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0E4-4843-BA9A-B8239C8BB259}"/>
                </c:ext>
              </c:extLst>
            </c:dLbl>
            <c:numFmt formatCode="#&quot;km/hr&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 in SP201'!$AU$3:$AU$9</c:f>
              <c:strCache>
                <c:ptCount val="6"/>
                <c:pt idx="0">
                  <c:v>Bicycle</c:v>
                </c:pt>
                <c:pt idx="1">
                  <c:v>Bus</c:v>
                </c:pt>
                <c:pt idx="2">
                  <c:v>Car</c:v>
                </c:pt>
                <c:pt idx="3">
                  <c:v>Jeep</c:v>
                </c:pt>
                <c:pt idx="4">
                  <c:v>Motorbike</c:v>
                </c:pt>
                <c:pt idx="5">
                  <c:v>Walking</c:v>
                </c:pt>
              </c:strCache>
            </c:strRef>
          </c:cat>
          <c:val>
            <c:numRef>
              <c:f>'Raw Data in SP201'!$AV$3:$AV$9</c:f>
              <c:numCache>
                <c:formatCode>0</c:formatCode>
                <c:ptCount val="6"/>
                <c:pt idx="0">
                  <c:v>32</c:v>
                </c:pt>
                <c:pt idx="1">
                  <c:v>23.148148148148149</c:v>
                </c:pt>
                <c:pt idx="2">
                  <c:v>20.310077519379846</c:v>
                </c:pt>
                <c:pt idx="3">
                  <c:v>12.756264236902052</c:v>
                </c:pt>
                <c:pt idx="4">
                  <c:v>41.212121212121211</c:v>
                </c:pt>
                <c:pt idx="5">
                  <c:v>4.2990654205607477</c:v>
                </c:pt>
              </c:numCache>
            </c:numRef>
          </c:val>
          <c:extLst>
            <c:ext xmlns:c16="http://schemas.microsoft.com/office/drawing/2014/chart" uri="{C3380CC4-5D6E-409C-BE32-E72D297353CC}">
              <c16:uniqueId val="{00000000-30E4-4843-BA9A-B8239C8BB259}"/>
            </c:ext>
          </c:extLst>
        </c:ser>
        <c:dLbls>
          <c:showLegendKey val="0"/>
          <c:showVal val="0"/>
          <c:showCatName val="0"/>
          <c:showSerName val="0"/>
          <c:showPercent val="0"/>
          <c:showBubbleSize val="0"/>
        </c:dLbls>
        <c:gapWidth val="182"/>
        <c:axId val="330477416"/>
        <c:axId val="330486272"/>
      </c:barChart>
      <c:catAx>
        <c:axId val="3304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0486272"/>
        <c:crosses val="autoZero"/>
        <c:auto val="1"/>
        <c:lblAlgn val="ctr"/>
        <c:lblOffset val="100"/>
        <c:noMultiLvlLbl val="0"/>
      </c:catAx>
      <c:valAx>
        <c:axId val="330486272"/>
        <c:scaling>
          <c:orientation val="minMax"/>
        </c:scaling>
        <c:delete val="1"/>
        <c:axPos val="l"/>
        <c:numFmt formatCode="0" sourceLinked="1"/>
        <c:majorTickMark val="none"/>
        <c:minorTickMark val="none"/>
        <c:tickLblPos val="nextTo"/>
        <c:crossAx val="330477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SP201!PivotTable7</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23161012617083379"/>
          <c:y val="0.20750390011489528"/>
          <c:w val="0.71773634235921413"/>
          <c:h val="0.60172755895579955"/>
        </c:manualLayout>
      </c:layout>
      <c:barChart>
        <c:barDir val="bar"/>
        <c:grouping val="percentStacked"/>
        <c:varyColors val="0"/>
        <c:ser>
          <c:idx val="0"/>
          <c:order val="0"/>
          <c:tx>
            <c:strRef>
              <c:f>'Raw Data in SP201'!$AV$18:$AV$19</c:f>
              <c:strCache>
                <c:ptCount val="1"/>
                <c:pt idx="0">
                  <c:v>Bus</c:v>
                </c:pt>
              </c:strCache>
            </c:strRef>
          </c:tx>
          <c:spPr>
            <a:solidFill>
              <a:schemeClr val="accent1"/>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SP201'!$AV$20:$AV$25</c:f>
              <c:numCache>
                <c:formatCode>0.00%</c:formatCode>
                <c:ptCount val="5"/>
                <c:pt idx="0">
                  <c:v>0</c:v>
                </c:pt>
                <c:pt idx="1">
                  <c:v>2.6315789473684209E-2</c:v>
                </c:pt>
                <c:pt idx="2">
                  <c:v>0</c:v>
                </c:pt>
                <c:pt idx="3">
                  <c:v>0</c:v>
                </c:pt>
                <c:pt idx="4">
                  <c:v>0.26315789473684209</c:v>
                </c:pt>
              </c:numCache>
            </c:numRef>
          </c:val>
          <c:extLst>
            <c:ext xmlns:c16="http://schemas.microsoft.com/office/drawing/2014/chart" uri="{C3380CC4-5D6E-409C-BE32-E72D297353CC}">
              <c16:uniqueId val="{00000000-A844-4402-BCAE-A34909122CFD}"/>
            </c:ext>
          </c:extLst>
        </c:ser>
        <c:ser>
          <c:idx val="1"/>
          <c:order val="1"/>
          <c:tx>
            <c:strRef>
              <c:f>'Raw Data in SP201'!$AW$18:$AW$19</c:f>
              <c:strCache>
                <c:ptCount val="1"/>
                <c:pt idx="0">
                  <c:v>Car</c:v>
                </c:pt>
              </c:strCache>
            </c:strRef>
          </c:tx>
          <c:spPr>
            <a:solidFill>
              <a:schemeClr val="accent2"/>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SP201'!$AW$20:$AW$25</c:f>
              <c:numCache>
                <c:formatCode>0.00%</c:formatCode>
                <c:ptCount val="5"/>
                <c:pt idx="0">
                  <c:v>0</c:v>
                </c:pt>
                <c:pt idx="1">
                  <c:v>2.6315789473684209E-2</c:v>
                </c:pt>
                <c:pt idx="2">
                  <c:v>2.6315789473684209E-2</c:v>
                </c:pt>
                <c:pt idx="3">
                  <c:v>2.6315789473684209E-2</c:v>
                </c:pt>
                <c:pt idx="4">
                  <c:v>0</c:v>
                </c:pt>
              </c:numCache>
            </c:numRef>
          </c:val>
          <c:extLst>
            <c:ext xmlns:c16="http://schemas.microsoft.com/office/drawing/2014/chart" uri="{C3380CC4-5D6E-409C-BE32-E72D297353CC}">
              <c16:uniqueId val="{00000008-5625-4343-89D0-5D0A2E50AB81}"/>
            </c:ext>
          </c:extLst>
        </c:ser>
        <c:ser>
          <c:idx val="2"/>
          <c:order val="2"/>
          <c:tx>
            <c:strRef>
              <c:f>'Raw Data in SP201'!$AX$18:$AX$19</c:f>
              <c:strCache>
                <c:ptCount val="1"/>
                <c:pt idx="0">
                  <c:v>Jeep</c:v>
                </c:pt>
              </c:strCache>
            </c:strRef>
          </c:tx>
          <c:spPr>
            <a:solidFill>
              <a:schemeClr val="accent3"/>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SP201'!$AX$20:$AX$25</c:f>
              <c:numCache>
                <c:formatCode>0.00%</c:formatCode>
                <c:ptCount val="5"/>
                <c:pt idx="0">
                  <c:v>2.6315789473684209E-2</c:v>
                </c:pt>
                <c:pt idx="1">
                  <c:v>5.2631578947368418E-2</c:v>
                </c:pt>
                <c:pt idx="2">
                  <c:v>0</c:v>
                </c:pt>
                <c:pt idx="3">
                  <c:v>0</c:v>
                </c:pt>
                <c:pt idx="4">
                  <c:v>0.42105263157894735</c:v>
                </c:pt>
              </c:numCache>
            </c:numRef>
          </c:val>
          <c:extLst>
            <c:ext xmlns:c16="http://schemas.microsoft.com/office/drawing/2014/chart" uri="{C3380CC4-5D6E-409C-BE32-E72D297353CC}">
              <c16:uniqueId val="{00000009-5625-4343-89D0-5D0A2E50AB81}"/>
            </c:ext>
          </c:extLst>
        </c:ser>
        <c:ser>
          <c:idx val="3"/>
          <c:order val="3"/>
          <c:tx>
            <c:strRef>
              <c:f>'Raw Data in SP201'!$AY$18:$AY$19</c:f>
              <c:strCache>
                <c:ptCount val="1"/>
                <c:pt idx="0">
                  <c:v>Motorbike</c:v>
                </c:pt>
              </c:strCache>
            </c:strRef>
          </c:tx>
          <c:spPr>
            <a:solidFill>
              <a:schemeClr val="accent4"/>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SP201'!$AY$20:$AY$25</c:f>
              <c:numCache>
                <c:formatCode>0.00%</c:formatCode>
                <c:ptCount val="5"/>
                <c:pt idx="0">
                  <c:v>0</c:v>
                </c:pt>
                <c:pt idx="1">
                  <c:v>0</c:v>
                </c:pt>
                <c:pt idx="2">
                  <c:v>0</c:v>
                </c:pt>
                <c:pt idx="3">
                  <c:v>2.6315789473684209E-2</c:v>
                </c:pt>
                <c:pt idx="4">
                  <c:v>5.2631578947368418E-2</c:v>
                </c:pt>
              </c:numCache>
            </c:numRef>
          </c:val>
          <c:extLst>
            <c:ext xmlns:c16="http://schemas.microsoft.com/office/drawing/2014/chart" uri="{C3380CC4-5D6E-409C-BE32-E72D297353CC}">
              <c16:uniqueId val="{0000000A-5625-4343-89D0-5D0A2E50AB81}"/>
            </c:ext>
          </c:extLst>
        </c:ser>
        <c:ser>
          <c:idx val="4"/>
          <c:order val="4"/>
          <c:tx>
            <c:strRef>
              <c:f>'Raw Data in SP201'!$AZ$18:$AZ$19</c:f>
              <c:strCache>
                <c:ptCount val="1"/>
                <c:pt idx="0">
                  <c:v>Walking</c:v>
                </c:pt>
              </c:strCache>
            </c:strRef>
          </c:tx>
          <c:spPr>
            <a:solidFill>
              <a:schemeClr val="accent5"/>
            </a:solidFill>
            <a:ln>
              <a:noFill/>
            </a:ln>
            <a:effectLst/>
          </c:spPr>
          <c:invertIfNegative val="0"/>
          <c:cat>
            <c:strRef>
              <c:f>'Raw Data in SP201'!$AU$20:$AU$25</c:f>
              <c:strCache>
                <c:ptCount val="5"/>
                <c:pt idx="0">
                  <c:v>Education</c:v>
                </c:pt>
                <c:pt idx="1">
                  <c:v>Engineering</c:v>
                </c:pt>
                <c:pt idx="2">
                  <c:v>Hotel</c:v>
                </c:pt>
                <c:pt idx="3">
                  <c:v>Manufacturing</c:v>
                </c:pt>
                <c:pt idx="4">
                  <c:v>Student</c:v>
                </c:pt>
              </c:strCache>
            </c:strRef>
          </c:cat>
          <c:val>
            <c:numRef>
              <c:f>'Raw Data in SP201'!$AZ$20:$AZ$25</c:f>
              <c:numCache>
                <c:formatCode>0.00%</c:formatCode>
                <c:ptCount val="5"/>
                <c:pt idx="0">
                  <c:v>0</c:v>
                </c:pt>
                <c:pt idx="1">
                  <c:v>0</c:v>
                </c:pt>
                <c:pt idx="2">
                  <c:v>0</c:v>
                </c:pt>
                <c:pt idx="3">
                  <c:v>0</c:v>
                </c:pt>
                <c:pt idx="4">
                  <c:v>5.2631578947368418E-2</c:v>
                </c:pt>
              </c:numCache>
            </c:numRef>
          </c:val>
          <c:extLst>
            <c:ext xmlns:c16="http://schemas.microsoft.com/office/drawing/2014/chart" uri="{C3380CC4-5D6E-409C-BE32-E72D297353CC}">
              <c16:uniqueId val="{00000001-4842-4B1F-8123-E498E4761A03}"/>
            </c:ext>
          </c:extLst>
        </c:ser>
        <c:dLbls>
          <c:showLegendKey val="0"/>
          <c:showVal val="0"/>
          <c:showCatName val="0"/>
          <c:showSerName val="0"/>
          <c:showPercent val="0"/>
          <c:showBubbleSize val="0"/>
        </c:dLbls>
        <c:gapWidth val="25"/>
        <c:overlap val="100"/>
        <c:axId val="420490608"/>
        <c:axId val="420486672"/>
      </c:barChart>
      <c:catAx>
        <c:axId val="4204906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86672"/>
        <c:crosses val="autoZero"/>
        <c:auto val="1"/>
        <c:lblAlgn val="ctr"/>
        <c:lblOffset val="100"/>
        <c:noMultiLvlLbl val="0"/>
      </c:catAx>
      <c:valAx>
        <c:axId val="4204866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0490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[SP501_Baruc_Capstone.xlsx]Raw Data in SP201!PivotTable2</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s>
    <c:plotArea>
      <c:layout>
        <c:manualLayout>
          <c:layoutTarget val="inner"/>
          <c:xMode val="edge"/>
          <c:yMode val="edge"/>
          <c:x val="0.18208723195046517"/>
          <c:y val="0.15675632437549541"/>
          <c:w val="0.76382140125054077"/>
          <c:h val="0.6397673820284171"/>
        </c:manualLayout>
      </c:layout>
      <c:barChart>
        <c:barDir val="bar"/>
        <c:grouping val="percentStacked"/>
        <c:varyColors val="0"/>
        <c:ser>
          <c:idx val="0"/>
          <c:order val="0"/>
          <c:tx>
            <c:strRef>
              <c:f>'Raw Data in SP201'!$Q$20:$Q$21</c:f>
              <c:strCache>
                <c:ptCount val="1"/>
                <c:pt idx="0">
                  <c:v>Bus</c:v>
                </c:pt>
              </c:strCache>
            </c:strRef>
          </c:tx>
          <c:spPr>
            <a:solidFill>
              <a:schemeClr val="accent1"/>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SP201'!$Q$22:$Q$27</c:f>
              <c:numCache>
                <c:formatCode>0.00%</c:formatCode>
                <c:ptCount val="5"/>
                <c:pt idx="0">
                  <c:v>0.28947368421052633</c:v>
                </c:pt>
                <c:pt idx="1">
                  <c:v>0</c:v>
                </c:pt>
                <c:pt idx="2">
                  <c:v>0</c:v>
                </c:pt>
                <c:pt idx="3">
                  <c:v>0</c:v>
                </c:pt>
                <c:pt idx="4">
                  <c:v>0</c:v>
                </c:pt>
              </c:numCache>
            </c:numRef>
          </c:val>
          <c:extLst>
            <c:ext xmlns:c16="http://schemas.microsoft.com/office/drawing/2014/chart" uri="{C3380CC4-5D6E-409C-BE32-E72D297353CC}">
              <c16:uniqueId val="{00000000-9A69-4F2C-A30F-4D53FF03627A}"/>
            </c:ext>
          </c:extLst>
        </c:ser>
        <c:ser>
          <c:idx val="1"/>
          <c:order val="1"/>
          <c:tx>
            <c:strRef>
              <c:f>'Raw Data in SP201'!$R$20:$R$21</c:f>
              <c:strCache>
                <c:ptCount val="1"/>
                <c:pt idx="0">
                  <c:v>Car</c:v>
                </c:pt>
              </c:strCache>
            </c:strRef>
          </c:tx>
          <c:spPr>
            <a:solidFill>
              <a:schemeClr val="accent2"/>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SP201'!$R$22:$R$27</c:f>
              <c:numCache>
                <c:formatCode>0.00%</c:formatCode>
                <c:ptCount val="5"/>
                <c:pt idx="0">
                  <c:v>0</c:v>
                </c:pt>
                <c:pt idx="1">
                  <c:v>0</c:v>
                </c:pt>
                <c:pt idx="2">
                  <c:v>0</c:v>
                </c:pt>
                <c:pt idx="3">
                  <c:v>5.2631578947368418E-2</c:v>
                </c:pt>
                <c:pt idx="4">
                  <c:v>2.6315789473684209E-2</c:v>
                </c:pt>
              </c:numCache>
            </c:numRef>
          </c:val>
          <c:extLst>
            <c:ext xmlns:c16="http://schemas.microsoft.com/office/drawing/2014/chart" uri="{C3380CC4-5D6E-409C-BE32-E72D297353CC}">
              <c16:uniqueId val="{0000000A-D814-454A-9259-2DF9FD550A1B}"/>
            </c:ext>
          </c:extLst>
        </c:ser>
        <c:ser>
          <c:idx val="2"/>
          <c:order val="2"/>
          <c:tx>
            <c:strRef>
              <c:f>'Raw Data in SP201'!$S$20:$S$21</c:f>
              <c:strCache>
                <c:ptCount val="1"/>
                <c:pt idx="0">
                  <c:v>Jeep</c:v>
                </c:pt>
              </c:strCache>
            </c:strRef>
          </c:tx>
          <c:spPr>
            <a:solidFill>
              <a:schemeClr val="accent3"/>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SP201'!$S$22:$S$27</c:f>
              <c:numCache>
                <c:formatCode>0.00%</c:formatCode>
                <c:ptCount val="5"/>
                <c:pt idx="0">
                  <c:v>0.42105263157894735</c:v>
                </c:pt>
                <c:pt idx="1">
                  <c:v>7.8947368421052627E-2</c:v>
                </c:pt>
                <c:pt idx="2">
                  <c:v>0</c:v>
                </c:pt>
                <c:pt idx="3">
                  <c:v>0</c:v>
                </c:pt>
                <c:pt idx="4">
                  <c:v>0</c:v>
                </c:pt>
              </c:numCache>
            </c:numRef>
          </c:val>
          <c:extLst>
            <c:ext xmlns:c16="http://schemas.microsoft.com/office/drawing/2014/chart" uri="{C3380CC4-5D6E-409C-BE32-E72D297353CC}">
              <c16:uniqueId val="{0000000B-D814-454A-9259-2DF9FD550A1B}"/>
            </c:ext>
          </c:extLst>
        </c:ser>
        <c:ser>
          <c:idx val="3"/>
          <c:order val="3"/>
          <c:tx>
            <c:strRef>
              <c:f>'Raw Data in SP201'!$T$20:$T$21</c:f>
              <c:strCache>
                <c:ptCount val="1"/>
                <c:pt idx="0">
                  <c:v>Motorbike</c:v>
                </c:pt>
              </c:strCache>
            </c:strRef>
          </c:tx>
          <c:spPr>
            <a:solidFill>
              <a:schemeClr val="accent4"/>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SP201'!$T$22:$T$27</c:f>
              <c:numCache>
                <c:formatCode>0.00%</c:formatCode>
                <c:ptCount val="5"/>
                <c:pt idx="0">
                  <c:v>2.6315789473684209E-2</c:v>
                </c:pt>
                <c:pt idx="1">
                  <c:v>2.6315789473684209E-2</c:v>
                </c:pt>
                <c:pt idx="2">
                  <c:v>2.6315789473684209E-2</c:v>
                </c:pt>
                <c:pt idx="3">
                  <c:v>0</c:v>
                </c:pt>
                <c:pt idx="4">
                  <c:v>0</c:v>
                </c:pt>
              </c:numCache>
            </c:numRef>
          </c:val>
          <c:extLst>
            <c:ext xmlns:c16="http://schemas.microsoft.com/office/drawing/2014/chart" uri="{C3380CC4-5D6E-409C-BE32-E72D297353CC}">
              <c16:uniqueId val="{0000000C-D814-454A-9259-2DF9FD550A1B}"/>
            </c:ext>
          </c:extLst>
        </c:ser>
        <c:ser>
          <c:idx val="4"/>
          <c:order val="4"/>
          <c:tx>
            <c:strRef>
              <c:f>'Raw Data in SP201'!$U$20:$U$21</c:f>
              <c:strCache>
                <c:ptCount val="1"/>
                <c:pt idx="0">
                  <c:v>Walking</c:v>
                </c:pt>
              </c:strCache>
            </c:strRef>
          </c:tx>
          <c:spPr>
            <a:solidFill>
              <a:schemeClr val="accent5"/>
            </a:solidFill>
            <a:ln>
              <a:noFill/>
            </a:ln>
            <a:effectLst/>
          </c:spPr>
          <c:invertIfNegative val="0"/>
          <c:cat>
            <c:strRef>
              <c:f>'Raw Data in SP201'!$P$22:$P$27</c:f>
              <c:strCache>
                <c:ptCount val="5"/>
                <c:pt idx="0">
                  <c:v>17-21</c:v>
                </c:pt>
                <c:pt idx="1">
                  <c:v>22-26</c:v>
                </c:pt>
                <c:pt idx="2">
                  <c:v>27-31</c:v>
                </c:pt>
                <c:pt idx="3">
                  <c:v>32-36</c:v>
                </c:pt>
                <c:pt idx="4">
                  <c:v>47-51</c:v>
                </c:pt>
              </c:strCache>
            </c:strRef>
          </c:cat>
          <c:val>
            <c:numRef>
              <c:f>'Raw Data in SP201'!$U$22:$U$27</c:f>
              <c:numCache>
                <c:formatCode>0.00%</c:formatCode>
                <c:ptCount val="5"/>
                <c:pt idx="0">
                  <c:v>5.2631578947368418E-2</c:v>
                </c:pt>
                <c:pt idx="1">
                  <c:v>0</c:v>
                </c:pt>
                <c:pt idx="2">
                  <c:v>0</c:v>
                </c:pt>
                <c:pt idx="3">
                  <c:v>0</c:v>
                </c:pt>
                <c:pt idx="4">
                  <c:v>0</c:v>
                </c:pt>
              </c:numCache>
            </c:numRef>
          </c:val>
          <c:extLst>
            <c:ext xmlns:c16="http://schemas.microsoft.com/office/drawing/2014/chart" uri="{C3380CC4-5D6E-409C-BE32-E72D297353CC}">
              <c16:uniqueId val="{00000001-3832-4D16-9062-900595B4A840}"/>
            </c:ext>
          </c:extLst>
        </c:ser>
        <c:dLbls>
          <c:showLegendKey val="0"/>
          <c:showVal val="0"/>
          <c:showCatName val="0"/>
          <c:showSerName val="0"/>
          <c:showPercent val="0"/>
          <c:showBubbleSize val="0"/>
        </c:dLbls>
        <c:gapWidth val="25"/>
        <c:overlap val="100"/>
        <c:axId val="495665720"/>
        <c:axId val="495667032"/>
      </c:barChart>
      <c:catAx>
        <c:axId val="4956657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7032"/>
        <c:crosses val="autoZero"/>
        <c:auto val="1"/>
        <c:lblAlgn val="ctr"/>
        <c:lblOffset val="100"/>
        <c:noMultiLvlLbl val="0"/>
      </c:catAx>
      <c:valAx>
        <c:axId val="495667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5665720"/>
        <c:crosses val="autoZero"/>
        <c:crossBetween val="between"/>
      </c:valAx>
      <c:spPr>
        <a:noFill/>
        <a:ln>
          <a:noFill/>
        </a:ln>
        <a:effectLst/>
      </c:spPr>
    </c:plotArea>
    <c:legend>
      <c:legendPos val="t"/>
      <c:layout>
        <c:manualLayout>
          <c:xMode val="edge"/>
          <c:yMode val="edge"/>
          <c:x val="0.10838753455868233"/>
          <c:y val="1.8877759061761239E-2"/>
          <c:w val="0.80231593188106975"/>
          <c:h val="0.122813348989271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1.png"/><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43</xdr:col>
      <xdr:colOff>141514</xdr:colOff>
      <xdr:row>16</xdr:row>
      <xdr:rowOff>5443</xdr:rowOff>
    </xdr:from>
    <xdr:to>
      <xdr:col>52</xdr:col>
      <xdr:colOff>511628</xdr:colOff>
      <xdr:row>30</xdr:row>
      <xdr:rowOff>157843</xdr:rowOff>
    </xdr:to>
    <xdr:graphicFrame macro="">
      <xdr:nvGraphicFramePr>
        <xdr:cNvPr id="5" name="Chart 4">
          <a:extLst>
            <a:ext uri="{FF2B5EF4-FFF2-40B4-BE49-F238E27FC236}">
              <a16:creationId xmlns:a16="http://schemas.microsoft.com/office/drawing/2014/main" id="{B7499C6F-B92C-4AD2-9B5F-E4B0FF520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22</xdr:row>
      <xdr:rowOff>114300</xdr:rowOff>
    </xdr:from>
    <xdr:to>
      <xdr:col>30</xdr:col>
      <xdr:colOff>457200</xdr:colOff>
      <xdr:row>38</xdr:row>
      <xdr:rowOff>144780</xdr:rowOff>
    </xdr:to>
    <xdr:grpSp>
      <xdr:nvGrpSpPr>
        <xdr:cNvPr id="25" name="Group 24">
          <a:extLst>
            <a:ext uri="{FF2B5EF4-FFF2-40B4-BE49-F238E27FC236}">
              <a16:creationId xmlns:a16="http://schemas.microsoft.com/office/drawing/2014/main" id="{94EBF7E4-865F-4773-9E14-3BE2B2DF6612}"/>
            </a:ext>
          </a:extLst>
        </xdr:cNvPr>
        <xdr:cNvGrpSpPr/>
      </xdr:nvGrpSpPr>
      <xdr:grpSpPr>
        <a:xfrm>
          <a:off x="556260" y="4076700"/>
          <a:ext cx="12641580" cy="3078480"/>
          <a:chOff x="670560" y="3543300"/>
          <a:chExt cx="12672060" cy="3083432"/>
        </a:xfrm>
      </xdr:grpSpPr>
      <xdr:graphicFrame macro="">
        <xdr:nvGraphicFramePr>
          <xdr:cNvPr id="27" name="Chart 26">
            <a:extLst>
              <a:ext uri="{FF2B5EF4-FFF2-40B4-BE49-F238E27FC236}">
                <a16:creationId xmlns:a16="http://schemas.microsoft.com/office/drawing/2014/main" id="{326B01C0-F85B-4D66-A138-700D7EAA58CB}"/>
              </a:ext>
            </a:extLst>
          </xdr:cNvPr>
          <xdr:cNvGraphicFramePr>
            <a:graphicFrameLocks/>
          </xdr:cNvGraphicFramePr>
        </xdr:nvGraphicFramePr>
        <xdr:xfrm>
          <a:off x="3756659" y="3543300"/>
          <a:ext cx="4983481" cy="30784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8" name="Chart 27">
            <a:extLst>
              <a:ext uri="{FF2B5EF4-FFF2-40B4-BE49-F238E27FC236}">
                <a16:creationId xmlns:a16="http://schemas.microsoft.com/office/drawing/2014/main" id="{84B1F43E-A744-449D-8A16-7E7DBA6341EF}"/>
              </a:ext>
            </a:extLst>
          </xdr:cNvPr>
          <xdr:cNvGraphicFramePr>
            <a:graphicFrameLocks/>
          </xdr:cNvGraphicFramePr>
        </xdr:nvGraphicFramePr>
        <xdr:xfrm>
          <a:off x="670560" y="3543300"/>
          <a:ext cx="2918851" cy="30784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Chart 28">
            <a:extLst>
              <a:ext uri="{FF2B5EF4-FFF2-40B4-BE49-F238E27FC236}">
                <a16:creationId xmlns:a16="http://schemas.microsoft.com/office/drawing/2014/main" id="{F4E7FD53-CDC2-4840-9EB8-859915782025}"/>
              </a:ext>
            </a:extLst>
          </xdr:cNvPr>
          <xdr:cNvGraphicFramePr>
            <a:graphicFrameLocks/>
          </xdr:cNvGraphicFramePr>
        </xdr:nvGraphicFramePr>
        <xdr:xfrm>
          <a:off x="8906085" y="3545204"/>
          <a:ext cx="4436535" cy="308152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7620</xdr:colOff>
      <xdr:row>1</xdr:row>
      <xdr:rowOff>106680</xdr:rowOff>
    </xdr:from>
    <xdr:to>
      <xdr:col>6</xdr:col>
      <xdr:colOff>15239</xdr:colOff>
      <xdr:row>1</xdr:row>
      <xdr:rowOff>464820</xdr:rowOff>
    </xdr:to>
    <xdr:pic>
      <xdr:nvPicPr>
        <xdr:cNvPr id="8" name="Picture 7">
          <a:extLst>
            <a:ext uri="{FF2B5EF4-FFF2-40B4-BE49-F238E27FC236}">
              <a16:creationId xmlns:a16="http://schemas.microsoft.com/office/drawing/2014/main" id="{AC5CDB38-7B79-402E-AC3C-DB87F9BECF7D}"/>
            </a:ext>
          </a:extLst>
        </xdr:cNvPr>
        <xdr:cNvPicPr>
          <a:picLocks noChangeAspect="1"/>
        </xdr:cNvPicPr>
      </xdr:nvPicPr>
      <xdr:blipFill>
        <a:blip xmlns:r="http://schemas.openxmlformats.org/officeDocument/2006/relationships" r:embed="rId4"/>
        <a:stretch>
          <a:fillRect/>
        </a:stretch>
      </xdr:blipFill>
      <xdr:spPr>
        <a:xfrm>
          <a:off x="68580" y="167640"/>
          <a:ext cx="982979" cy="3581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99060</xdr:colOff>
      <xdr:row>24</xdr:row>
      <xdr:rowOff>8558</xdr:rowOff>
    </xdr:from>
    <xdr:to>
      <xdr:col>20</xdr:col>
      <xdr:colOff>101193</xdr:colOff>
      <xdr:row>33</xdr:row>
      <xdr:rowOff>99998</xdr:rowOff>
    </xdr:to>
    <xdr:graphicFrame macro="">
      <xdr:nvGraphicFramePr>
        <xdr:cNvPr id="7" name="Chart 6">
          <a:extLst>
            <a:ext uri="{FF2B5EF4-FFF2-40B4-BE49-F238E27FC236}">
              <a16:creationId xmlns:a16="http://schemas.microsoft.com/office/drawing/2014/main" id="{F8F6A744-AAA1-48D0-B684-78F16138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22</xdr:row>
      <xdr:rowOff>129534</xdr:rowOff>
    </xdr:from>
    <xdr:to>
      <xdr:col>20</xdr:col>
      <xdr:colOff>106680</xdr:colOff>
      <xdr:row>24</xdr:row>
      <xdr:rowOff>4259</xdr:rowOff>
    </xdr:to>
    <xdr:sp macro="" textlink="">
      <xdr:nvSpPr>
        <xdr:cNvPr id="9" name="Rectangle: Top Corners Rounded 8">
          <a:extLst>
            <a:ext uri="{FF2B5EF4-FFF2-40B4-BE49-F238E27FC236}">
              <a16:creationId xmlns:a16="http://schemas.microsoft.com/office/drawing/2014/main" id="{4F82D9D8-9460-4B56-93FB-9DF03CD0DF38}"/>
            </a:ext>
          </a:extLst>
        </xdr:cNvPr>
        <xdr:cNvSpPr/>
      </xdr:nvSpPr>
      <xdr:spPr>
        <a:xfrm>
          <a:off x="6987540" y="4160514"/>
          <a:ext cx="4229100" cy="240485"/>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MODE OF TRANSPORT BY AGE GROUP</a:t>
          </a:r>
          <a:endParaRPr lang="en-PH" sz="1100" b="1">
            <a:solidFill>
              <a:schemeClr val="bg1"/>
            </a:solidFill>
            <a:latin typeface="Century Gothic" panose="020B0502020202020204" pitchFamily="34" charset="0"/>
          </a:endParaRPr>
        </a:p>
      </xdr:txBody>
    </xdr:sp>
    <xdr:clientData/>
  </xdr:twoCellAnchor>
  <xdr:twoCellAnchor>
    <xdr:from>
      <xdr:col>9</xdr:col>
      <xdr:colOff>22860</xdr:colOff>
      <xdr:row>35</xdr:row>
      <xdr:rowOff>22860</xdr:rowOff>
    </xdr:from>
    <xdr:to>
      <xdr:col>20</xdr:col>
      <xdr:colOff>100584</xdr:colOff>
      <xdr:row>43</xdr:row>
      <xdr:rowOff>845820</xdr:rowOff>
    </xdr:to>
    <xdr:graphicFrame macro="">
      <xdr:nvGraphicFramePr>
        <xdr:cNvPr id="3" name="Chart 2">
          <a:extLst>
            <a:ext uri="{FF2B5EF4-FFF2-40B4-BE49-F238E27FC236}">
              <a16:creationId xmlns:a16="http://schemas.microsoft.com/office/drawing/2014/main" id="{5889D80F-3A5E-4F11-A5D8-BE1D6E526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34</xdr:row>
      <xdr:rowOff>15238</xdr:rowOff>
    </xdr:from>
    <xdr:to>
      <xdr:col>20</xdr:col>
      <xdr:colOff>109728</xdr:colOff>
      <xdr:row>35</xdr:row>
      <xdr:rowOff>70102</xdr:rowOff>
    </xdr:to>
    <xdr:sp macro="" textlink="">
      <xdr:nvSpPr>
        <xdr:cNvPr id="10" name="Rectangle: Top Corners Rounded 9">
          <a:extLst>
            <a:ext uri="{FF2B5EF4-FFF2-40B4-BE49-F238E27FC236}">
              <a16:creationId xmlns:a16="http://schemas.microsoft.com/office/drawing/2014/main" id="{FCC30449-634F-4E8B-A70C-0FF97BBE751C}"/>
            </a:ext>
          </a:extLst>
        </xdr:cNvPr>
        <xdr:cNvSpPr/>
      </xdr:nvSpPr>
      <xdr:spPr>
        <a:xfrm>
          <a:off x="2606040" y="6195058"/>
          <a:ext cx="861364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AVERAGE TRAVELTIME vs NO. OF TRIP SEGMENTS</a:t>
          </a:r>
          <a:endParaRPr lang="en-PH" sz="1100" b="1">
            <a:solidFill>
              <a:schemeClr val="bg1"/>
            </a:solidFill>
            <a:latin typeface="Century Gothic" panose="020B0502020202020204" pitchFamily="34" charset="0"/>
          </a:endParaRPr>
        </a:p>
      </xdr:txBody>
    </xdr:sp>
    <xdr:clientData/>
  </xdr:twoCellAnchor>
  <xdr:twoCellAnchor>
    <xdr:from>
      <xdr:col>9</xdr:col>
      <xdr:colOff>19010</xdr:colOff>
      <xdr:row>14</xdr:row>
      <xdr:rowOff>74270</xdr:rowOff>
    </xdr:from>
    <xdr:to>
      <xdr:col>20</xdr:col>
      <xdr:colOff>96734</xdr:colOff>
      <xdr:row>22</xdr:row>
      <xdr:rowOff>74270</xdr:rowOff>
    </xdr:to>
    <xdr:graphicFrame macro="">
      <xdr:nvGraphicFramePr>
        <xdr:cNvPr id="35" name="Chart 34">
          <a:extLst>
            <a:ext uri="{FF2B5EF4-FFF2-40B4-BE49-F238E27FC236}">
              <a16:creationId xmlns:a16="http://schemas.microsoft.com/office/drawing/2014/main" id="{9BE630B5-BBA6-4399-8CF3-CC90847D8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xdr:colOff>
      <xdr:row>13</xdr:row>
      <xdr:rowOff>22860</xdr:rowOff>
    </xdr:from>
    <xdr:to>
      <xdr:col>20</xdr:col>
      <xdr:colOff>103632</xdr:colOff>
      <xdr:row>14</xdr:row>
      <xdr:rowOff>77724</xdr:rowOff>
    </xdr:to>
    <xdr:sp macro="" textlink="">
      <xdr:nvSpPr>
        <xdr:cNvPr id="36" name="Rectangle: Top Corners Rounded 35">
          <a:extLst>
            <a:ext uri="{FF2B5EF4-FFF2-40B4-BE49-F238E27FC236}">
              <a16:creationId xmlns:a16="http://schemas.microsoft.com/office/drawing/2014/main" id="{4A5FC521-C7C8-4ABB-A768-96AA697882C9}"/>
            </a:ext>
          </a:extLst>
        </xdr:cNvPr>
        <xdr:cNvSpPr/>
      </xdr:nvSpPr>
      <xdr:spPr>
        <a:xfrm>
          <a:off x="2494788" y="2407920"/>
          <a:ext cx="8604504"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TRAVEL</a:t>
          </a:r>
          <a:r>
            <a:rPr lang="en-PH" sz="1100" b="1" baseline="0">
              <a:solidFill>
                <a:schemeClr val="bg1"/>
              </a:solidFill>
              <a:latin typeface="Century Gothic" panose="020B0502020202020204" pitchFamily="34" charset="0"/>
            </a:rPr>
            <a:t> DISTANCE PER HOUR BY MODE OF TRANSPORT</a:t>
          </a:r>
          <a:endParaRPr lang="en-PH" sz="1100" b="1">
            <a:solidFill>
              <a:schemeClr val="bg1"/>
            </a:solidFill>
            <a:latin typeface="Century Gothic" panose="020B0502020202020204" pitchFamily="34" charset="0"/>
          </a:endParaRPr>
        </a:p>
      </xdr:txBody>
    </xdr:sp>
    <xdr:clientData/>
  </xdr:twoCellAnchor>
  <xdr:twoCellAnchor>
    <xdr:from>
      <xdr:col>5</xdr:col>
      <xdr:colOff>121920</xdr:colOff>
      <xdr:row>13</xdr:row>
      <xdr:rowOff>22860</xdr:rowOff>
    </xdr:from>
    <xdr:to>
      <xdr:col>8</xdr:col>
      <xdr:colOff>685800</xdr:colOff>
      <xdr:row>14</xdr:row>
      <xdr:rowOff>77724</xdr:rowOff>
    </xdr:to>
    <xdr:sp macro="" textlink="">
      <xdr:nvSpPr>
        <xdr:cNvPr id="40" name="Rectangle: Top Corners Rounded 39">
          <a:extLst>
            <a:ext uri="{FF2B5EF4-FFF2-40B4-BE49-F238E27FC236}">
              <a16:creationId xmlns:a16="http://schemas.microsoft.com/office/drawing/2014/main" id="{09DDD866-6271-4C34-8107-3ABF43752BF6}"/>
            </a:ext>
          </a:extLst>
        </xdr:cNvPr>
        <xdr:cNvSpPr/>
      </xdr:nvSpPr>
      <xdr:spPr>
        <a:xfrm>
          <a:off x="624840" y="240792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GENDER</a:t>
          </a:r>
        </a:p>
      </xdr:txBody>
    </xdr:sp>
    <xdr:clientData/>
  </xdr:twoCellAnchor>
  <xdr:twoCellAnchor>
    <xdr:from>
      <xdr:col>5</xdr:col>
      <xdr:colOff>121920</xdr:colOff>
      <xdr:row>14</xdr:row>
      <xdr:rowOff>83718</xdr:rowOff>
    </xdr:from>
    <xdr:to>
      <xdr:col>8</xdr:col>
      <xdr:colOff>676656</xdr:colOff>
      <xdr:row>19</xdr:row>
      <xdr:rowOff>15240</xdr:rowOff>
    </xdr:to>
    <mc:AlternateContent xmlns:mc="http://schemas.openxmlformats.org/markup-compatibility/2006" xmlns:a14="http://schemas.microsoft.com/office/drawing/2010/main">
      <mc:Choice Requires="a14">
        <xdr:graphicFrame macro="">
          <xdr:nvGraphicFramePr>
            <xdr:cNvPr id="41" name="Gender">
              <a:extLst>
                <a:ext uri="{FF2B5EF4-FFF2-40B4-BE49-F238E27FC236}">
                  <a16:creationId xmlns:a16="http://schemas.microsoft.com/office/drawing/2014/main" id="{BEA828FA-E72D-4F5D-94BD-0662417DBB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10540" y="2605938"/>
              <a:ext cx="1773936" cy="8459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129508</xdr:colOff>
      <xdr:row>20</xdr:row>
      <xdr:rowOff>172173</xdr:rowOff>
    </xdr:from>
    <xdr:to>
      <xdr:col>8</xdr:col>
      <xdr:colOff>684244</xdr:colOff>
      <xdr:row>29</xdr:row>
      <xdr:rowOff>53340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2A2A9A20-BD8C-48A4-B03B-DEC9DD785B1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18128" y="3791673"/>
              <a:ext cx="1773936" cy="152708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19</xdr:row>
      <xdr:rowOff>129540</xdr:rowOff>
    </xdr:from>
    <xdr:to>
      <xdr:col>8</xdr:col>
      <xdr:colOff>685800</xdr:colOff>
      <xdr:row>21</xdr:row>
      <xdr:rowOff>1524</xdr:rowOff>
    </xdr:to>
    <xdr:sp macro="" textlink="">
      <xdr:nvSpPr>
        <xdr:cNvPr id="24" name="Rectangle: Top Corners Rounded 23">
          <a:extLst>
            <a:ext uri="{FF2B5EF4-FFF2-40B4-BE49-F238E27FC236}">
              <a16:creationId xmlns:a16="http://schemas.microsoft.com/office/drawing/2014/main" id="{09716F42-EDC3-4E7B-8B9E-3956243C34CB}"/>
            </a:ext>
          </a:extLst>
        </xdr:cNvPr>
        <xdr:cNvSpPr/>
      </xdr:nvSpPr>
      <xdr:spPr>
        <a:xfrm>
          <a:off x="510540" y="361188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AGE</a:t>
          </a:r>
        </a:p>
      </xdr:txBody>
    </xdr:sp>
    <xdr:clientData/>
  </xdr:twoCellAnchor>
  <xdr:twoCellAnchor>
    <xdr:from>
      <xdr:col>9</xdr:col>
      <xdr:colOff>15240</xdr:colOff>
      <xdr:row>23</xdr:row>
      <xdr:rowOff>182810</xdr:rowOff>
    </xdr:from>
    <xdr:to>
      <xdr:col>13</xdr:col>
      <xdr:colOff>749808</xdr:colOff>
      <xdr:row>33</xdr:row>
      <xdr:rowOff>91370</xdr:rowOff>
    </xdr:to>
    <xdr:graphicFrame macro="">
      <xdr:nvGraphicFramePr>
        <xdr:cNvPr id="27" name="Chart 26">
          <a:extLst>
            <a:ext uri="{FF2B5EF4-FFF2-40B4-BE49-F238E27FC236}">
              <a16:creationId xmlns:a16="http://schemas.microsoft.com/office/drawing/2014/main" id="{20C668BD-903B-4618-AACA-49B655B1D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15604</xdr:colOff>
      <xdr:row>22</xdr:row>
      <xdr:rowOff>132582</xdr:rowOff>
    </xdr:from>
    <xdr:to>
      <xdr:col>13</xdr:col>
      <xdr:colOff>758952</xdr:colOff>
      <xdr:row>24</xdr:row>
      <xdr:rowOff>3458</xdr:rowOff>
    </xdr:to>
    <xdr:sp macro="" textlink="">
      <xdr:nvSpPr>
        <xdr:cNvPr id="28" name="Rectangle: Top Corners Rounded 27">
          <a:extLst>
            <a:ext uri="{FF2B5EF4-FFF2-40B4-BE49-F238E27FC236}">
              <a16:creationId xmlns:a16="http://schemas.microsoft.com/office/drawing/2014/main" id="{06F41192-1A35-4CBA-8C90-1FADC1D6422F}"/>
            </a:ext>
          </a:extLst>
        </xdr:cNvPr>
        <xdr:cNvSpPr/>
      </xdr:nvSpPr>
      <xdr:spPr>
        <a:xfrm>
          <a:off x="2598784" y="4163562"/>
          <a:ext cx="4233308" cy="236636"/>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MODE OF TRANSPORT BY SECTOR</a:t>
          </a:r>
        </a:p>
      </xdr:txBody>
    </xdr:sp>
    <xdr:clientData/>
  </xdr:twoCellAnchor>
  <xdr:twoCellAnchor>
    <xdr:from>
      <xdr:col>20</xdr:col>
      <xdr:colOff>297180</xdr:colOff>
      <xdr:row>14</xdr:row>
      <xdr:rowOff>83820</xdr:rowOff>
    </xdr:from>
    <xdr:to>
      <xdr:col>23</xdr:col>
      <xdr:colOff>769620</xdr:colOff>
      <xdr:row>22</xdr:row>
      <xdr:rowOff>83820</xdr:rowOff>
    </xdr:to>
    <xdr:sp macro="" textlink="">
      <xdr:nvSpPr>
        <xdr:cNvPr id="8" name="TextBox 7">
          <a:extLst>
            <a:ext uri="{FF2B5EF4-FFF2-40B4-BE49-F238E27FC236}">
              <a16:creationId xmlns:a16="http://schemas.microsoft.com/office/drawing/2014/main" id="{0C977C19-0F74-4C3A-AE14-473EAA4D0819}"/>
            </a:ext>
          </a:extLst>
        </xdr:cNvPr>
        <xdr:cNvSpPr txBox="1"/>
      </xdr:nvSpPr>
      <xdr:spPr>
        <a:xfrm>
          <a:off x="11407140" y="2651760"/>
          <a:ext cx="2301240" cy="14630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a:latin typeface="Corbel" panose="020B0503020204020204" pitchFamily="34" charset="0"/>
            </a:rPr>
            <a:t>I wanted to see which mode of transport travels the fastest going</a:t>
          </a:r>
          <a:r>
            <a:rPr lang="en-PH" sz="1050" baseline="0">
              <a:latin typeface="Corbel" panose="020B0503020204020204" pitchFamily="34" charset="0"/>
            </a:rPr>
            <a:t> to home/work</a:t>
          </a:r>
          <a:r>
            <a:rPr lang="en-PH" sz="1050">
              <a:latin typeface="Corbel" panose="020B0503020204020204" pitchFamily="34" charset="0"/>
            </a:rPr>
            <a:t>. Based on the data gathered, traveling by motorbike tops all other categories.</a:t>
          </a:r>
        </a:p>
      </xdr:txBody>
    </xdr:sp>
    <xdr:clientData/>
  </xdr:twoCellAnchor>
  <xdr:twoCellAnchor>
    <xdr:from>
      <xdr:col>20</xdr:col>
      <xdr:colOff>292608</xdr:colOff>
      <xdr:row>13</xdr:row>
      <xdr:rowOff>30480</xdr:rowOff>
    </xdr:from>
    <xdr:to>
      <xdr:col>24</xdr:col>
      <xdr:colOff>0</xdr:colOff>
      <xdr:row>14</xdr:row>
      <xdr:rowOff>85344</xdr:rowOff>
    </xdr:to>
    <xdr:sp macro="" textlink="">
      <xdr:nvSpPr>
        <xdr:cNvPr id="25" name="Rectangle: Top Corners Rounded 24">
          <a:extLst>
            <a:ext uri="{FF2B5EF4-FFF2-40B4-BE49-F238E27FC236}">
              <a16:creationId xmlns:a16="http://schemas.microsoft.com/office/drawing/2014/main" id="{ABF4C15D-0382-494E-8F17-4AE9885BA73D}"/>
            </a:ext>
          </a:extLst>
        </xdr:cNvPr>
        <xdr:cNvSpPr/>
      </xdr:nvSpPr>
      <xdr:spPr>
        <a:xfrm>
          <a:off x="11402568" y="241554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COLUMN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24</xdr:row>
      <xdr:rowOff>0</xdr:rowOff>
    </xdr:from>
    <xdr:to>
      <xdr:col>23</xdr:col>
      <xdr:colOff>769620</xdr:colOff>
      <xdr:row>33</xdr:row>
      <xdr:rowOff>83820</xdr:rowOff>
    </xdr:to>
    <xdr:sp macro="" textlink="">
      <xdr:nvSpPr>
        <xdr:cNvPr id="29" name="TextBox 28">
          <a:extLst>
            <a:ext uri="{FF2B5EF4-FFF2-40B4-BE49-F238E27FC236}">
              <a16:creationId xmlns:a16="http://schemas.microsoft.com/office/drawing/2014/main" id="{E2A1091A-14A9-4CDE-811B-402EB4AE1EB3}"/>
            </a:ext>
          </a:extLst>
        </xdr:cNvPr>
        <xdr:cNvSpPr txBox="1"/>
      </xdr:nvSpPr>
      <xdr:spPr>
        <a:xfrm>
          <a:off x="11407140" y="4396740"/>
          <a:ext cx="2301240" cy="17297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a:latin typeface="Corbel" panose="020B0503020204020204" pitchFamily="34" charset="0"/>
            </a:rPr>
            <a:t>I wanted to see the composition and distribution of each specific age group and sector by mode of transportation. It looks like most students and age groups 17–21 and 22–26 choose Jeep as their mode of transportation.</a:t>
          </a:r>
          <a:r>
            <a:rPr lang="en-PH" sz="1050" baseline="0">
              <a:latin typeface="Corbel" panose="020B0503020204020204" pitchFamily="34" charset="0"/>
            </a:rPr>
            <a:t> Some working individuals aged 32-51 were traveling by car. </a:t>
          </a:r>
          <a:endParaRPr lang="en-PH" sz="1050">
            <a:latin typeface="Corbel" panose="020B0503020204020204" pitchFamily="34" charset="0"/>
          </a:endParaRPr>
        </a:p>
      </xdr:txBody>
    </xdr:sp>
    <xdr:clientData/>
  </xdr:twoCellAnchor>
  <xdr:twoCellAnchor>
    <xdr:from>
      <xdr:col>20</xdr:col>
      <xdr:colOff>292608</xdr:colOff>
      <xdr:row>22</xdr:row>
      <xdr:rowOff>129540</xdr:rowOff>
    </xdr:from>
    <xdr:to>
      <xdr:col>24</xdr:col>
      <xdr:colOff>0</xdr:colOff>
      <xdr:row>24</xdr:row>
      <xdr:rowOff>1524</xdr:rowOff>
    </xdr:to>
    <xdr:sp macro="" textlink="">
      <xdr:nvSpPr>
        <xdr:cNvPr id="30" name="Rectangle: Top Corners Rounded 29">
          <a:extLst>
            <a:ext uri="{FF2B5EF4-FFF2-40B4-BE49-F238E27FC236}">
              <a16:creationId xmlns:a16="http://schemas.microsoft.com/office/drawing/2014/main" id="{87037A55-65B0-4AB3-9318-2F6B02541D8A}"/>
            </a:ext>
          </a:extLst>
        </xdr:cNvPr>
        <xdr:cNvSpPr/>
      </xdr:nvSpPr>
      <xdr:spPr>
        <a:xfrm>
          <a:off x="11402568" y="416052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STACKED BAR CHART </a:t>
          </a:r>
          <a:endParaRPr lang="en-PH" sz="1100" b="1">
            <a:solidFill>
              <a:schemeClr val="bg1"/>
            </a:solidFill>
            <a:latin typeface="Century Gothic" panose="020B0502020202020204" pitchFamily="34" charset="0"/>
          </a:endParaRPr>
        </a:p>
      </xdr:txBody>
    </xdr:sp>
    <xdr:clientData/>
  </xdr:twoCellAnchor>
  <xdr:twoCellAnchor>
    <xdr:from>
      <xdr:col>20</xdr:col>
      <xdr:colOff>304800</xdr:colOff>
      <xdr:row>34</xdr:row>
      <xdr:rowOff>15240</xdr:rowOff>
    </xdr:from>
    <xdr:to>
      <xdr:col>24</xdr:col>
      <xdr:colOff>3048</xdr:colOff>
      <xdr:row>35</xdr:row>
      <xdr:rowOff>70104</xdr:rowOff>
    </xdr:to>
    <xdr:sp macro="" textlink="">
      <xdr:nvSpPr>
        <xdr:cNvPr id="31" name="Rectangle: Top Corners Rounded 30">
          <a:extLst>
            <a:ext uri="{FF2B5EF4-FFF2-40B4-BE49-F238E27FC236}">
              <a16:creationId xmlns:a16="http://schemas.microsoft.com/office/drawing/2014/main" id="{33EBA1E3-1032-47F4-BEE4-866F6BA6CFED}"/>
            </a:ext>
          </a:extLst>
        </xdr:cNvPr>
        <xdr:cNvSpPr/>
      </xdr:nvSpPr>
      <xdr:spPr>
        <a:xfrm>
          <a:off x="11414760" y="6195060"/>
          <a:ext cx="230428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TWO-AXIS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35</xdr:row>
      <xdr:rowOff>68580</xdr:rowOff>
    </xdr:from>
    <xdr:to>
      <xdr:col>23</xdr:col>
      <xdr:colOff>769620</xdr:colOff>
      <xdr:row>43</xdr:row>
      <xdr:rowOff>838200</xdr:rowOff>
    </xdr:to>
    <xdr:sp macro="" textlink="">
      <xdr:nvSpPr>
        <xdr:cNvPr id="32" name="TextBox 31">
          <a:extLst>
            <a:ext uri="{FF2B5EF4-FFF2-40B4-BE49-F238E27FC236}">
              <a16:creationId xmlns:a16="http://schemas.microsoft.com/office/drawing/2014/main" id="{AEE7C478-5BB1-4A9C-9308-D532DB82698E}"/>
            </a:ext>
          </a:extLst>
        </xdr:cNvPr>
        <xdr:cNvSpPr txBox="1"/>
      </xdr:nvSpPr>
      <xdr:spPr>
        <a:xfrm>
          <a:off x="11407140" y="6431280"/>
          <a:ext cx="2301240" cy="223266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a:latin typeface="Corbel" panose="020B0503020204020204" pitchFamily="34" charset="0"/>
            </a:rPr>
            <a:t>I wanted to see the composition between travel time and waiting time and their relationship to the number of trip segments. Traveling by Jeep has the most waiting time. We can also visualize a direct correlation between the number of trip segments and</a:t>
          </a:r>
          <a:r>
            <a:rPr lang="en-PH" sz="1050" baseline="0">
              <a:latin typeface="Corbel" panose="020B0503020204020204" pitchFamily="34" charset="0"/>
            </a:rPr>
            <a:t> </a:t>
          </a:r>
          <a:r>
            <a:rPr lang="en-PH" sz="1050">
              <a:latin typeface="Corbel" panose="020B0503020204020204" pitchFamily="34" charset="0"/>
            </a:rPr>
            <a:t>the overall travel time.</a:t>
          </a:r>
        </a:p>
      </xdr:txBody>
    </xdr:sp>
    <xdr:clientData/>
  </xdr:twoCellAnchor>
  <xdr:twoCellAnchor>
    <xdr:from>
      <xdr:col>5</xdr:col>
      <xdr:colOff>121920</xdr:colOff>
      <xdr:row>29</xdr:row>
      <xdr:rowOff>175260</xdr:rowOff>
    </xdr:from>
    <xdr:to>
      <xdr:col>8</xdr:col>
      <xdr:colOff>676656</xdr:colOff>
      <xdr:row>35</xdr:row>
      <xdr:rowOff>91440</xdr:rowOff>
    </xdr:to>
    <xdr:sp macro="" textlink="">
      <xdr:nvSpPr>
        <xdr:cNvPr id="33" name="TextBox 32">
          <a:extLst>
            <a:ext uri="{FF2B5EF4-FFF2-40B4-BE49-F238E27FC236}">
              <a16:creationId xmlns:a16="http://schemas.microsoft.com/office/drawing/2014/main" id="{F855358A-010B-421D-9B9B-803F1E3BFD82}"/>
            </a:ext>
          </a:extLst>
        </xdr:cNvPr>
        <xdr:cNvSpPr txBox="1"/>
      </xdr:nvSpPr>
      <xdr:spPr>
        <a:xfrm>
          <a:off x="624840" y="5486400"/>
          <a:ext cx="1773936" cy="9677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b="1">
              <a:latin typeface="Corbel" panose="020B0503020204020204" pitchFamily="34" charset="0"/>
            </a:rPr>
            <a:t>Note:</a:t>
          </a:r>
        </a:p>
        <a:p>
          <a:pPr algn="l"/>
          <a:r>
            <a:rPr lang="en-PH" sz="1050">
              <a:latin typeface="Corbel" panose="020B0503020204020204" pitchFamily="34" charset="0"/>
            </a:rPr>
            <a:t>I added filter </a:t>
          </a:r>
          <a:r>
            <a:rPr lang="en-PH" sz="1050" baseline="0">
              <a:latin typeface="Corbel" panose="020B0503020204020204" pitchFamily="34" charset="0"/>
            </a:rPr>
            <a:t>for drill down analysis by gender and age group.</a:t>
          </a:r>
          <a:endParaRPr lang="en-PH" sz="1050">
            <a:latin typeface="Corbel" panose="020B0503020204020204" pitchFamily="34" charset="0"/>
          </a:endParaRPr>
        </a:p>
      </xdr:txBody>
    </xdr:sp>
    <xdr:clientData/>
  </xdr:twoCellAnchor>
  <xdr:twoCellAnchor>
    <xdr:from>
      <xdr:col>4</xdr:col>
      <xdr:colOff>7620</xdr:colOff>
      <xdr:row>1</xdr:row>
      <xdr:rowOff>106680</xdr:rowOff>
    </xdr:from>
    <xdr:to>
      <xdr:col>6</xdr:col>
      <xdr:colOff>251459</xdr:colOff>
      <xdr:row>1</xdr:row>
      <xdr:rowOff>464820</xdr:rowOff>
    </xdr:to>
    <xdr:pic>
      <xdr:nvPicPr>
        <xdr:cNvPr id="37" name="Picture 36">
          <a:extLst>
            <a:ext uri="{FF2B5EF4-FFF2-40B4-BE49-F238E27FC236}">
              <a16:creationId xmlns:a16="http://schemas.microsoft.com/office/drawing/2014/main" id="{1C1D3766-54D6-4B62-9FF6-8A55DC276A93}"/>
            </a:ext>
          </a:extLst>
        </xdr:cNvPr>
        <xdr:cNvPicPr>
          <a:picLocks noChangeAspect="1"/>
        </xdr:cNvPicPr>
      </xdr:nvPicPr>
      <xdr:blipFill>
        <a:blip xmlns:r="http://schemas.openxmlformats.org/officeDocument/2006/relationships" r:embed="rId5"/>
        <a:stretch>
          <a:fillRect/>
        </a:stretch>
      </xdr:blipFill>
      <xdr:spPr>
        <a:xfrm>
          <a:off x="68580" y="167640"/>
          <a:ext cx="982979" cy="3581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99060</xdr:colOff>
      <xdr:row>21</xdr:row>
      <xdr:rowOff>8558</xdr:rowOff>
    </xdr:from>
    <xdr:to>
      <xdr:col>20</xdr:col>
      <xdr:colOff>101193</xdr:colOff>
      <xdr:row>30</xdr:row>
      <xdr:rowOff>99998</xdr:rowOff>
    </xdr:to>
    <xdr:graphicFrame macro="">
      <xdr:nvGraphicFramePr>
        <xdr:cNvPr id="2" name="Chart 1">
          <a:extLst>
            <a:ext uri="{FF2B5EF4-FFF2-40B4-BE49-F238E27FC236}">
              <a16:creationId xmlns:a16="http://schemas.microsoft.com/office/drawing/2014/main" id="{02246651-1BF6-4873-8F09-94CF9DCC0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19</xdr:row>
      <xdr:rowOff>129534</xdr:rowOff>
    </xdr:from>
    <xdr:to>
      <xdr:col>20</xdr:col>
      <xdr:colOff>106680</xdr:colOff>
      <xdr:row>21</xdr:row>
      <xdr:rowOff>4259</xdr:rowOff>
    </xdr:to>
    <xdr:sp macro="" textlink="">
      <xdr:nvSpPr>
        <xdr:cNvPr id="3" name="Rectangle: Top Corners Rounded 2">
          <a:extLst>
            <a:ext uri="{FF2B5EF4-FFF2-40B4-BE49-F238E27FC236}">
              <a16:creationId xmlns:a16="http://schemas.microsoft.com/office/drawing/2014/main" id="{2322AE1E-3FDB-4830-BAE6-FF19F4AD956B}"/>
            </a:ext>
          </a:extLst>
        </xdr:cNvPr>
        <xdr:cNvSpPr/>
      </xdr:nvSpPr>
      <xdr:spPr>
        <a:xfrm>
          <a:off x="6873240" y="4160514"/>
          <a:ext cx="4229100" cy="240485"/>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MODE OF TRANSPORT BY AGE GROUP</a:t>
          </a:r>
          <a:endParaRPr lang="en-PH" sz="1100" b="1">
            <a:solidFill>
              <a:schemeClr val="bg1"/>
            </a:solidFill>
            <a:latin typeface="Century Gothic" panose="020B0502020202020204" pitchFamily="34" charset="0"/>
          </a:endParaRPr>
        </a:p>
      </xdr:txBody>
    </xdr:sp>
    <xdr:clientData/>
  </xdr:twoCellAnchor>
  <xdr:twoCellAnchor>
    <xdr:from>
      <xdr:col>9</xdr:col>
      <xdr:colOff>22860</xdr:colOff>
      <xdr:row>32</xdr:row>
      <xdr:rowOff>22860</xdr:rowOff>
    </xdr:from>
    <xdr:to>
      <xdr:col>20</xdr:col>
      <xdr:colOff>100584</xdr:colOff>
      <xdr:row>40</xdr:row>
      <xdr:rowOff>845820</xdr:rowOff>
    </xdr:to>
    <xdr:graphicFrame macro="">
      <xdr:nvGraphicFramePr>
        <xdr:cNvPr id="4" name="Chart 3">
          <a:extLst>
            <a:ext uri="{FF2B5EF4-FFF2-40B4-BE49-F238E27FC236}">
              <a16:creationId xmlns:a16="http://schemas.microsoft.com/office/drawing/2014/main" id="{294AC321-EDA7-4B19-B4E7-FF4D0DBA5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31</xdr:row>
      <xdr:rowOff>15238</xdr:rowOff>
    </xdr:from>
    <xdr:to>
      <xdr:col>20</xdr:col>
      <xdr:colOff>109728</xdr:colOff>
      <xdr:row>32</xdr:row>
      <xdr:rowOff>70102</xdr:rowOff>
    </xdr:to>
    <xdr:sp macro="" textlink="">
      <xdr:nvSpPr>
        <xdr:cNvPr id="5" name="Rectangle: Top Corners Rounded 4">
          <a:extLst>
            <a:ext uri="{FF2B5EF4-FFF2-40B4-BE49-F238E27FC236}">
              <a16:creationId xmlns:a16="http://schemas.microsoft.com/office/drawing/2014/main" id="{9A290E29-77CE-479E-B851-EF30FC2C3492}"/>
            </a:ext>
          </a:extLst>
        </xdr:cNvPr>
        <xdr:cNvSpPr/>
      </xdr:nvSpPr>
      <xdr:spPr>
        <a:xfrm>
          <a:off x="2491740" y="6195058"/>
          <a:ext cx="861364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AVERAGE TRAVELTIME vs NO. OF TRIP SEGMENTS</a:t>
          </a:r>
          <a:endParaRPr lang="en-PH" sz="1100" b="1">
            <a:solidFill>
              <a:schemeClr val="bg1"/>
            </a:solidFill>
            <a:latin typeface="Century Gothic" panose="020B0502020202020204" pitchFamily="34" charset="0"/>
          </a:endParaRPr>
        </a:p>
      </xdr:txBody>
    </xdr:sp>
    <xdr:clientData/>
  </xdr:twoCellAnchor>
  <xdr:twoCellAnchor>
    <xdr:from>
      <xdr:col>9</xdr:col>
      <xdr:colOff>19010</xdr:colOff>
      <xdr:row>11</xdr:row>
      <xdr:rowOff>74270</xdr:rowOff>
    </xdr:from>
    <xdr:to>
      <xdr:col>20</xdr:col>
      <xdr:colOff>96734</xdr:colOff>
      <xdr:row>19</xdr:row>
      <xdr:rowOff>74270</xdr:rowOff>
    </xdr:to>
    <xdr:graphicFrame macro="">
      <xdr:nvGraphicFramePr>
        <xdr:cNvPr id="7" name="Chart 6">
          <a:extLst>
            <a:ext uri="{FF2B5EF4-FFF2-40B4-BE49-F238E27FC236}">
              <a16:creationId xmlns:a16="http://schemas.microsoft.com/office/drawing/2014/main" id="{D11F0404-36B1-4D1E-B800-69631A8C2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xdr:colOff>
      <xdr:row>10</xdr:row>
      <xdr:rowOff>22860</xdr:rowOff>
    </xdr:from>
    <xdr:to>
      <xdr:col>20</xdr:col>
      <xdr:colOff>103632</xdr:colOff>
      <xdr:row>11</xdr:row>
      <xdr:rowOff>77724</xdr:rowOff>
    </xdr:to>
    <xdr:sp macro="" textlink="">
      <xdr:nvSpPr>
        <xdr:cNvPr id="8" name="Rectangle: Top Corners Rounded 7">
          <a:extLst>
            <a:ext uri="{FF2B5EF4-FFF2-40B4-BE49-F238E27FC236}">
              <a16:creationId xmlns:a16="http://schemas.microsoft.com/office/drawing/2014/main" id="{AE19099B-C8A0-4A42-A3C9-09BD66EABB0C}"/>
            </a:ext>
          </a:extLst>
        </xdr:cNvPr>
        <xdr:cNvSpPr/>
      </xdr:nvSpPr>
      <xdr:spPr>
        <a:xfrm>
          <a:off x="2494788" y="2407920"/>
          <a:ext cx="8604504"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TRAVEL</a:t>
          </a:r>
          <a:r>
            <a:rPr lang="en-PH" sz="1100" b="1" baseline="0">
              <a:solidFill>
                <a:schemeClr val="bg1"/>
              </a:solidFill>
              <a:latin typeface="Century Gothic" panose="020B0502020202020204" pitchFamily="34" charset="0"/>
            </a:rPr>
            <a:t> DISTANCE PER HOUR BY MODE OF TRANSPORT</a:t>
          </a:r>
          <a:endParaRPr lang="en-PH" sz="1100" b="1">
            <a:solidFill>
              <a:schemeClr val="bg1"/>
            </a:solidFill>
            <a:latin typeface="Century Gothic" panose="020B0502020202020204" pitchFamily="34" charset="0"/>
          </a:endParaRPr>
        </a:p>
      </xdr:txBody>
    </xdr:sp>
    <xdr:clientData/>
  </xdr:twoCellAnchor>
  <xdr:twoCellAnchor>
    <xdr:from>
      <xdr:col>5</xdr:col>
      <xdr:colOff>121920</xdr:colOff>
      <xdr:row>10</xdr:row>
      <xdr:rowOff>22860</xdr:rowOff>
    </xdr:from>
    <xdr:to>
      <xdr:col>8</xdr:col>
      <xdr:colOff>685800</xdr:colOff>
      <xdr:row>11</xdr:row>
      <xdr:rowOff>77724</xdr:rowOff>
    </xdr:to>
    <xdr:sp macro="" textlink="">
      <xdr:nvSpPr>
        <xdr:cNvPr id="9" name="Rectangle: Top Corners Rounded 8">
          <a:extLst>
            <a:ext uri="{FF2B5EF4-FFF2-40B4-BE49-F238E27FC236}">
              <a16:creationId xmlns:a16="http://schemas.microsoft.com/office/drawing/2014/main" id="{0CAC79DC-B649-4D71-BE21-54176112F18F}"/>
            </a:ext>
          </a:extLst>
        </xdr:cNvPr>
        <xdr:cNvSpPr/>
      </xdr:nvSpPr>
      <xdr:spPr>
        <a:xfrm>
          <a:off x="510540" y="240792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GENDER</a:t>
          </a:r>
        </a:p>
      </xdr:txBody>
    </xdr:sp>
    <xdr:clientData/>
  </xdr:twoCellAnchor>
  <xdr:twoCellAnchor>
    <xdr:from>
      <xdr:col>5</xdr:col>
      <xdr:colOff>121920</xdr:colOff>
      <xdr:row>11</xdr:row>
      <xdr:rowOff>83718</xdr:rowOff>
    </xdr:from>
    <xdr:to>
      <xdr:col>8</xdr:col>
      <xdr:colOff>676656</xdr:colOff>
      <xdr:row>16</xdr:row>
      <xdr:rowOff>15240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1FAC25DA-0D1A-496D-BE3C-9F81933F8BD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10540" y="2057298"/>
              <a:ext cx="1773936" cy="8459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129508</xdr:colOff>
      <xdr:row>17</xdr:row>
      <xdr:rowOff>172173</xdr:rowOff>
    </xdr:from>
    <xdr:to>
      <xdr:col>8</xdr:col>
      <xdr:colOff>684244</xdr:colOff>
      <xdr:row>26</xdr:row>
      <xdr:rowOff>53340</xdr:rowOff>
    </xdr:to>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C695BBA6-09F5-482C-AD3F-41AE3ACBBE8E}"/>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518128" y="3243033"/>
              <a:ext cx="1773936" cy="152708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16</xdr:row>
      <xdr:rowOff>129540</xdr:rowOff>
    </xdr:from>
    <xdr:to>
      <xdr:col>8</xdr:col>
      <xdr:colOff>685800</xdr:colOff>
      <xdr:row>18</xdr:row>
      <xdr:rowOff>1524</xdr:rowOff>
    </xdr:to>
    <xdr:sp macro="" textlink="">
      <xdr:nvSpPr>
        <xdr:cNvPr id="12" name="Rectangle: Top Corners Rounded 11">
          <a:extLst>
            <a:ext uri="{FF2B5EF4-FFF2-40B4-BE49-F238E27FC236}">
              <a16:creationId xmlns:a16="http://schemas.microsoft.com/office/drawing/2014/main" id="{811E92DF-AA77-4152-B453-21797CF7B00E}"/>
            </a:ext>
          </a:extLst>
        </xdr:cNvPr>
        <xdr:cNvSpPr/>
      </xdr:nvSpPr>
      <xdr:spPr>
        <a:xfrm>
          <a:off x="510540" y="361188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AGE</a:t>
          </a:r>
        </a:p>
      </xdr:txBody>
    </xdr:sp>
    <xdr:clientData/>
  </xdr:twoCellAnchor>
  <xdr:twoCellAnchor>
    <xdr:from>
      <xdr:col>9</xdr:col>
      <xdr:colOff>15240</xdr:colOff>
      <xdr:row>20</xdr:row>
      <xdr:rowOff>182810</xdr:rowOff>
    </xdr:from>
    <xdr:to>
      <xdr:col>13</xdr:col>
      <xdr:colOff>749808</xdr:colOff>
      <xdr:row>30</xdr:row>
      <xdr:rowOff>91370</xdr:rowOff>
    </xdr:to>
    <xdr:graphicFrame macro="">
      <xdr:nvGraphicFramePr>
        <xdr:cNvPr id="13" name="Chart 12">
          <a:extLst>
            <a:ext uri="{FF2B5EF4-FFF2-40B4-BE49-F238E27FC236}">
              <a16:creationId xmlns:a16="http://schemas.microsoft.com/office/drawing/2014/main" id="{C86132D9-8278-414C-8A42-EA289E219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15604</xdr:colOff>
      <xdr:row>19</xdr:row>
      <xdr:rowOff>132582</xdr:rowOff>
    </xdr:from>
    <xdr:to>
      <xdr:col>13</xdr:col>
      <xdr:colOff>758952</xdr:colOff>
      <xdr:row>21</xdr:row>
      <xdr:rowOff>3458</xdr:rowOff>
    </xdr:to>
    <xdr:sp macro="" textlink="">
      <xdr:nvSpPr>
        <xdr:cNvPr id="14" name="Rectangle: Top Corners Rounded 13">
          <a:extLst>
            <a:ext uri="{FF2B5EF4-FFF2-40B4-BE49-F238E27FC236}">
              <a16:creationId xmlns:a16="http://schemas.microsoft.com/office/drawing/2014/main" id="{B01478CA-B4C4-46D2-A434-1AFA41902499}"/>
            </a:ext>
          </a:extLst>
        </xdr:cNvPr>
        <xdr:cNvSpPr/>
      </xdr:nvSpPr>
      <xdr:spPr>
        <a:xfrm>
          <a:off x="2484484" y="4163562"/>
          <a:ext cx="4233308" cy="236636"/>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MODE OF TRANSPORT BY SECTOR</a:t>
          </a:r>
        </a:p>
      </xdr:txBody>
    </xdr:sp>
    <xdr:clientData/>
  </xdr:twoCellAnchor>
  <xdr:twoCellAnchor>
    <xdr:from>
      <xdr:col>20</xdr:col>
      <xdr:colOff>297180</xdr:colOff>
      <xdr:row>11</xdr:row>
      <xdr:rowOff>83820</xdr:rowOff>
    </xdr:from>
    <xdr:to>
      <xdr:col>23</xdr:col>
      <xdr:colOff>769620</xdr:colOff>
      <xdr:row>19</xdr:row>
      <xdr:rowOff>83820</xdr:rowOff>
    </xdr:to>
    <xdr:sp macro="" textlink="">
      <xdr:nvSpPr>
        <xdr:cNvPr id="15" name="TextBox 14">
          <a:extLst>
            <a:ext uri="{FF2B5EF4-FFF2-40B4-BE49-F238E27FC236}">
              <a16:creationId xmlns:a16="http://schemas.microsoft.com/office/drawing/2014/main" id="{FBCF8EAE-355D-4000-AEB2-3FD682EE87B4}"/>
            </a:ext>
          </a:extLst>
        </xdr:cNvPr>
        <xdr:cNvSpPr txBox="1"/>
      </xdr:nvSpPr>
      <xdr:spPr>
        <a:xfrm>
          <a:off x="11292840" y="2651760"/>
          <a:ext cx="2301240" cy="1463040"/>
        </a:xfrm>
        <a:prstGeom prst="rect">
          <a:avLst/>
        </a:prstGeom>
        <a:solidFill>
          <a:schemeClr val="lt1"/>
        </a:solidFill>
        <a:ln w="9525" cmpd="sng">
          <a:solidFill>
            <a:srgbClr val="FFC000"/>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u="none">
              <a:solidFill>
                <a:schemeClr val="accent4">
                  <a:lumMod val="50000"/>
                </a:schemeClr>
              </a:solidFill>
              <a:latin typeface="Corbel" panose="020B0503020204020204" pitchFamily="34" charset="0"/>
            </a:rPr>
            <a:t>Comparison</a:t>
          </a:r>
          <a:r>
            <a:rPr lang="en-PH" sz="1200" b="1" u="none" baseline="0">
              <a:solidFill>
                <a:schemeClr val="accent4">
                  <a:lumMod val="50000"/>
                </a:schemeClr>
              </a:solidFill>
              <a:latin typeface="Corbel" panose="020B0503020204020204" pitchFamily="34" charset="0"/>
            </a:rPr>
            <a:t>:</a:t>
          </a:r>
        </a:p>
        <a:p>
          <a:pPr algn="l"/>
          <a:r>
            <a:rPr lang="en-PH" sz="1050">
              <a:latin typeface="Corbel" panose="020B0503020204020204" pitchFamily="34" charset="0"/>
            </a:rPr>
            <a:t>I wanted to see which mode of transport travels the fastest going</a:t>
          </a:r>
          <a:r>
            <a:rPr lang="en-PH" sz="1050" baseline="0">
              <a:latin typeface="Corbel" panose="020B0503020204020204" pitchFamily="34" charset="0"/>
            </a:rPr>
            <a:t> to home/work</a:t>
          </a:r>
          <a:r>
            <a:rPr lang="en-PH" sz="1050">
              <a:latin typeface="Corbel" panose="020B0503020204020204" pitchFamily="34" charset="0"/>
            </a:rPr>
            <a:t>. Based on the data gathered, traveling by motorbike tops all other categories.</a:t>
          </a:r>
        </a:p>
      </xdr:txBody>
    </xdr:sp>
    <xdr:clientData/>
  </xdr:twoCellAnchor>
  <xdr:twoCellAnchor>
    <xdr:from>
      <xdr:col>20</xdr:col>
      <xdr:colOff>292608</xdr:colOff>
      <xdr:row>10</xdr:row>
      <xdr:rowOff>30480</xdr:rowOff>
    </xdr:from>
    <xdr:to>
      <xdr:col>24</xdr:col>
      <xdr:colOff>0</xdr:colOff>
      <xdr:row>11</xdr:row>
      <xdr:rowOff>85344</xdr:rowOff>
    </xdr:to>
    <xdr:sp macro="" textlink="">
      <xdr:nvSpPr>
        <xdr:cNvPr id="16" name="Rectangle: Top Corners Rounded 15">
          <a:extLst>
            <a:ext uri="{FF2B5EF4-FFF2-40B4-BE49-F238E27FC236}">
              <a16:creationId xmlns:a16="http://schemas.microsoft.com/office/drawing/2014/main" id="{D1603EDF-94A1-427C-AE0A-A64B8257516A}"/>
            </a:ext>
          </a:extLst>
        </xdr:cNvPr>
        <xdr:cNvSpPr/>
      </xdr:nvSpPr>
      <xdr:spPr>
        <a:xfrm>
          <a:off x="11288268" y="241554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COLUMN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21</xdr:row>
      <xdr:rowOff>0</xdr:rowOff>
    </xdr:from>
    <xdr:to>
      <xdr:col>23</xdr:col>
      <xdr:colOff>769620</xdr:colOff>
      <xdr:row>30</xdr:row>
      <xdr:rowOff>83820</xdr:rowOff>
    </xdr:to>
    <xdr:sp macro="" textlink="">
      <xdr:nvSpPr>
        <xdr:cNvPr id="17" name="TextBox 16">
          <a:extLst>
            <a:ext uri="{FF2B5EF4-FFF2-40B4-BE49-F238E27FC236}">
              <a16:creationId xmlns:a16="http://schemas.microsoft.com/office/drawing/2014/main" id="{548D4489-1245-4175-ADE1-71CB7552793D}"/>
            </a:ext>
          </a:extLst>
        </xdr:cNvPr>
        <xdr:cNvSpPr txBox="1"/>
      </xdr:nvSpPr>
      <xdr:spPr>
        <a:xfrm>
          <a:off x="11292840" y="4396740"/>
          <a:ext cx="2301240" cy="1729740"/>
        </a:xfrm>
        <a:prstGeom prst="rect">
          <a:avLst/>
        </a:prstGeom>
        <a:solidFill>
          <a:schemeClr val="lt1"/>
        </a:solidFill>
        <a:ln w="9525" cmpd="sng">
          <a:solidFill>
            <a:srgbClr val="FFC000"/>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u="none">
              <a:solidFill>
                <a:schemeClr val="accent4">
                  <a:lumMod val="50000"/>
                </a:schemeClr>
              </a:solidFill>
              <a:latin typeface="Corbel" panose="020B0503020204020204" pitchFamily="34" charset="0"/>
            </a:rPr>
            <a:t>Compostion</a:t>
          </a:r>
          <a:r>
            <a:rPr lang="en-PH" sz="1200" b="1" u="none" baseline="0">
              <a:solidFill>
                <a:schemeClr val="accent4">
                  <a:lumMod val="50000"/>
                </a:schemeClr>
              </a:solidFill>
              <a:latin typeface="Corbel" panose="020B0503020204020204" pitchFamily="34" charset="0"/>
            </a:rPr>
            <a:t> | Distribution:</a:t>
          </a:r>
        </a:p>
        <a:p>
          <a:pPr algn="l"/>
          <a:r>
            <a:rPr lang="en-PH" sz="1050">
              <a:latin typeface="Corbel" panose="020B0503020204020204" pitchFamily="34" charset="0"/>
            </a:rPr>
            <a:t>I wanted to see the composition and distribution of each specific age group and sector by mode of transportation. It looks like most students and age groups 17–21 and 22–26 choose Jeep as their mode of transportation.</a:t>
          </a:r>
          <a:r>
            <a:rPr lang="en-PH" sz="1050" baseline="0">
              <a:latin typeface="Corbel" panose="020B0503020204020204" pitchFamily="34" charset="0"/>
            </a:rPr>
            <a:t> Some working individuals aged 32-51 were traveling by car. </a:t>
          </a:r>
          <a:endParaRPr lang="en-PH" sz="1050">
            <a:latin typeface="Corbel" panose="020B0503020204020204" pitchFamily="34" charset="0"/>
          </a:endParaRPr>
        </a:p>
      </xdr:txBody>
    </xdr:sp>
    <xdr:clientData/>
  </xdr:twoCellAnchor>
  <xdr:twoCellAnchor>
    <xdr:from>
      <xdr:col>20</xdr:col>
      <xdr:colOff>292608</xdr:colOff>
      <xdr:row>19</xdr:row>
      <xdr:rowOff>129540</xdr:rowOff>
    </xdr:from>
    <xdr:to>
      <xdr:col>24</xdr:col>
      <xdr:colOff>0</xdr:colOff>
      <xdr:row>21</xdr:row>
      <xdr:rowOff>1524</xdr:rowOff>
    </xdr:to>
    <xdr:sp macro="" textlink="">
      <xdr:nvSpPr>
        <xdr:cNvPr id="18" name="Rectangle: Top Corners Rounded 17">
          <a:extLst>
            <a:ext uri="{FF2B5EF4-FFF2-40B4-BE49-F238E27FC236}">
              <a16:creationId xmlns:a16="http://schemas.microsoft.com/office/drawing/2014/main" id="{3E4C730C-2A48-4ACE-8A99-6342E856D094}"/>
            </a:ext>
          </a:extLst>
        </xdr:cNvPr>
        <xdr:cNvSpPr/>
      </xdr:nvSpPr>
      <xdr:spPr>
        <a:xfrm>
          <a:off x="11288268" y="416052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STACKED BAR CHART </a:t>
          </a:r>
          <a:endParaRPr lang="en-PH" sz="1100" b="1">
            <a:solidFill>
              <a:schemeClr val="bg1"/>
            </a:solidFill>
            <a:latin typeface="Century Gothic" panose="020B0502020202020204" pitchFamily="34" charset="0"/>
          </a:endParaRPr>
        </a:p>
      </xdr:txBody>
    </xdr:sp>
    <xdr:clientData/>
  </xdr:twoCellAnchor>
  <xdr:twoCellAnchor>
    <xdr:from>
      <xdr:col>20</xdr:col>
      <xdr:colOff>304800</xdr:colOff>
      <xdr:row>31</xdr:row>
      <xdr:rowOff>15240</xdr:rowOff>
    </xdr:from>
    <xdr:to>
      <xdr:col>24</xdr:col>
      <xdr:colOff>3048</xdr:colOff>
      <xdr:row>32</xdr:row>
      <xdr:rowOff>70104</xdr:rowOff>
    </xdr:to>
    <xdr:sp macro="" textlink="">
      <xdr:nvSpPr>
        <xdr:cNvPr id="19" name="Rectangle: Top Corners Rounded 18">
          <a:extLst>
            <a:ext uri="{FF2B5EF4-FFF2-40B4-BE49-F238E27FC236}">
              <a16:creationId xmlns:a16="http://schemas.microsoft.com/office/drawing/2014/main" id="{718E4197-5E19-4C2C-9E50-1EDB8DCAE154}"/>
            </a:ext>
          </a:extLst>
        </xdr:cNvPr>
        <xdr:cNvSpPr/>
      </xdr:nvSpPr>
      <xdr:spPr>
        <a:xfrm>
          <a:off x="11300460" y="6195060"/>
          <a:ext cx="230428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TWO-AXIS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32</xdr:row>
      <xdr:rowOff>68580</xdr:rowOff>
    </xdr:from>
    <xdr:to>
      <xdr:col>23</xdr:col>
      <xdr:colOff>769620</xdr:colOff>
      <xdr:row>40</xdr:row>
      <xdr:rowOff>838200</xdr:rowOff>
    </xdr:to>
    <xdr:sp macro="" textlink="">
      <xdr:nvSpPr>
        <xdr:cNvPr id="20" name="TextBox 19">
          <a:extLst>
            <a:ext uri="{FF2B5EF4-FFF2-40B4-BE49-F238E27FC236}">
              <a16:creationId xmlns:a16="http://schemas.microsoft.com/office/drawing/2014/main" id="{11DB6601-6328-4533-BEC1-4C3B2FAC0A20}"/>
            </a:ext>
          </a:extLst>
        </xdr:cNvPr>
        <xdr:cNvSpPr txBox="1"/>
      </xdr:nvSpPr>
      <xdr:spPr>
        <a:xfrm>
          <a:off x="11292840" y="6431280"/>
          <a:ext cx="2301240" cy="2232660"/>
        </a:xfrm>
        <a:prstGeom prst="rect">
          <a:avLst/>
        </a:prstGeom>
        <a:solidFill>
          <a:schemeClr val="lt1"/>
        </a:solidFill>
        <a:ln w="9525" cmpd="sng">
          <a:solidFill>
            <a:srgbClr val="FFC000"/>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a:solidFill>
                <a:schemeClr val="accent4">
                  <a:lumMod val="50000"/>
                </a:schemeClr>
              </a:solidFill>
              <a:latin typeface="Corbel" panose="020B0503020204020204" pitchFamily="34" charset="0"/>
            </a:rPr>
            <a:t>Composition</a:t>
          </a:r>
          <a:r>
            <a:rPr lang="en-PH" sz="1200" b="1" baseline="0">
              <a:solidFill>
                <a:schemeClr val="accent4">
                  <a:lumMod val="50000"/>
                </a:schemeClr>
              </a:solidFill>
              <a:latin typeface="Corbel" panose="020B0503020204020204" pitchFamily="34" charset="0"/>
            </a:rPr>
            <a:t> | Relationship:</a:t>
          </a:r>
        </a:p>
        <a:p>
          <a:pPr algn="l"/>
          <a:r>
            <a:rPr lang="en-PH" sz="1050">
              <a:latin typeface="Corbel" panose="020B0503020204020204" pitchFamily="34" charset="0"/>
            </a:rPr>
            <a:t>I wanted to see the composition between travel time and waiting time and their relationship to the number of trip segments. Traveling by Jeep has the most waiting time. We can also visualize a direct correlation between the number of trip segments and</a:t>
          </a:r>
          <a:r>
            <a:rPr lang="en-PH" sz="1050" baseline="0">
              <a:latin typeface="Corbel" panose="020B0503020204020204" pitchFamily="34" charset="0"/>
            </a:rPr>
            <a:t> </a:t>
          </a:r>
          <a:r>
            <a:rPr lang="en-PH" sz="1050">
              <a:latin typeface="Corbel" panose="020B0503020204020204" pitchFamily="34" charset="0"/>
            </a:rPr>
            <a:t>the overall travel time.</a:t>
          </a:r>
        </a:p>
      </xdr:txBody>
    </xdr:sp>
    <xdr:clientData/>
  </xdr:twoCellAnchor>
  <xdr:twoCellAnchor>
    <xdr:from>
      <xdr:col>5</xdr:col>
      <xdr:colOff>121920</xdr:colOff>
      <xdr:row>26</xdr:row>
      <xdr:rowOff>175260</xdr:rowOff>
    </xdr:from>
    <xdr:to>
      <xdr:col>8</xdr:col>
      <xdr:colOff>676656</xdr:colOff>
      <xdr:row>32</xdr:row>
      <xdr:rowOff>91440</xdr:rowOff>
    </xdr:to>
    <xdr:sp macro="" textlink="">
      <xdr:nvSpPr>
        <xdr:cNvPr id="21" name="TextBox 20">
          <a:extLst>
            <a:ext uri="{FF2B5EF4-FFF2-40B4-BE49-F238E27FC236}">
              <a16:creationId xmlns:a16="http://schemas.microsoft.com/office/drawing/2014/main" id="{F2C69E4C-A898-4FF7-B47A-8E54FA234F45}"/>
            </a:ext>
          </a:extLst>
        </xdr:cNvPr>
        <xdr:cNvSpPr txBox="1"/>
      </xdr:nvSpPr>
      <xdr:spPr>
        <a:xfrm>
          <a:off x="510540" y="5486400"/>
          <a:ext cx="1773936" cy="9677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b="1">
              <a:latin typeface="Corbel" panose="020B0503020204020204" pitchFamily="34" charset="0"/>
            </a:rPr>
            <a:t>Note:</a:t>
          </a:r>
        </a:p>
        <a:p>
          <a:pPr algn="l"/>
          <a:r>
            <a:rPr lang="en-PH" sz="1050">
              <a:latin typeface="Corbel" panose="020B0503020204020204" pitchFamily="34" charset="0"/>
            </a:rPr>
            <a:t>I added filter </a:t>
          </a:r>
          <a:r>
            <a:rPr lang="en-PH" sz="1050" baseline="0">
              <a:latin typeface="Corbel" panose="020B0503020204020204" pitchFamily="34" charset="0"/>
            </a:rPr>
            <a:t>for drill down analysis by gender and age group.</a:t>
          </a:r>
          <a:endParaRPr lang="en-PH" sz="1050">
            <a:latin typeface="Corbel" panose="020B0503020204020204" pitchFamily="34" charset="0"/>
          </a:endParaRPr>
        </a:p>
      </xdr:txBody>
    </xdr:sp>
    <xdr:clientData/>
  </xdr:twoCellAnchor>
  <xdr:twoCellAnchor>
    <xdr:from>
      <xdr:col>4</xdr:col>
      <xdr:colOff>7620</xdr:colOff>
      <xdr:row>1</xdr:row>
      <xdr:rowOff>106680</xdr:rowOff>
    </xdr:from>
    <xdr:to>
      <xdr:col>6</xdr:col>
      <xdr:colOff>251459</xdr:colOff>
      <xdr:row>1</xdr:row>
      <xdr:rowOff>464820</xdr:rowOff>
    </xdr:to>
    <xdr:pic>
      <xdr:nvPicPr>
        <xdr:cNvPr id="22" name="Picture 21">
          <a:extLst>
            <a:ext uri="{FF2B5EF4-FFF2-40B4-BE49-F238E27FC236}">
              <a16:creationId xmlns:a16="http://schemas.microsoft.com/office/drawing/2014/main" id="{14033C60-9DCD-4110-9105-6845CE2BB014}"/>
            </a:ext>
          </a:extLst>
        </xdr:cNvPr>
        <xdr:cNvPicPr>
          <a:picLocks noChangeAspect="1"/>
        </xdr:cNvPicPr>
      </xdr:nvPicPr>
      <xdr:blipFill>
        <a:blip xmlns:r="http://schemas.openxmlformats.org/officeDocument/2006/relationships" r:embed="rId5"/>
        <a:stretch>
          <a:fillRect/>
        </a:stretch>
      </xdr:blipFill>
      <xdr:spPr>
        <a:xfrm>
          <a:off x="68580" y="167640"/>
          <a:ext cx="982979" cy="358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99060</xdr:colOff>
      <xdr:row>30</xdr:row>
      <xdr:rowOff>8558</xdr:rowOff>
    </xdr:from>
    <xdr:to>
      <xdr:col>20</xdr:col>
      <xdr:colOff>101193</xdr:colOff>
      <xdr:row>39</xdr:row>
      <xdr:rowOff>99998</xdr:rowOff>
    </xdr:to>
    <xdr:graphicFrame macro="">
      <xdr:nvGraphicFramePr>
        <xdr:cNvPr id="2" name="Chart 1">
          <a:extLst>
            <a:ext uri="{FF2B5EF4-FFF2-40B4-BE49-F238E27FC236}">
              <a16:creationId xmlns:a16="http://schemas.microsoft.com/office/drawing/2014/main" id="{0AAAA9C3-F561-4088-8925-80D22B5C3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28</xdr:row>
      <xdr:rowOff>129534</xdr:rowOff>
    </xdr:from>
    <xdr:to>
      <xdr:col>20</xdr:col>
      <xdr:colOff>106680</xdr:colOff>
      <xdr:row>30</xdr:row>
      <xdr:rowOff>4259</xdr:rowOff>
    </xdr:to>
    <xdr:sp macro="" textlink="">
      <xdr:nvSpPr>
        <xdr:cNvPr id="3" name="Rectangle: Top Corners Rounded 2">
          <a:extLst>
            <a:ext uri="{FF2B5EF4-FFF2-40B4-BE49-F238E27FC236}">
              <a16:creationId xmlns:a16="http://schemas.microsoft.com/office/drawing/2014/main" id="{180D48B5-AB6E-4DDF-9E7E-176DA6E39A56}"/>
            </a:ext>
          </a:extLst>
        </xdr:cNvPr>
        <xdr:cNvSpPr/>
      </xdr:nvSpPr>
      <xdr:spPr>
        <a:xfrm>
          <a:off x="6873240" y="4160514"/>
          <a:ext cx="4229100" cy="240485"/>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MODE OF TRANSPORT BY AGE GROUP</a:t>
          </a:r>
          <a:endParaRPr lang="en-PH" sz="1100" b="1">
            <a:solidFill>
              <a:schemeClr val="bg1"/>
            </a:solidFill>
            <a:latin typeface="Century Gothic" panose="020B0502020202020204" pitchFamily="34" charset="0"/>
          </a:endParaRPr>
        </a:p>
      </xdr:txBody>
    </xdr:sp>
    <xdr:clientData/>
  </xdr:twoCellAnchor>
  <xdr:twoCellAnchor>
    <xdr:from>
      <xdr:col>9</xdr:col>
      <xdr:colOff>22860</xdr:colOff>
      <xdr:row>41</xdr:row>
      <xdr:rowOff>22860</xdr:rowOff>
    </xdr:from>
    <xdr:to>
      <xdr:col>20</xdr:col>
      <xdr:colOff>100584</xdr:colOff>
      <xdr:row>49</xdr:row>
      <xdr:rowOff>845820</xdr:rowOff>
    </xdr:to>
    <xdr:graphicFrame macro="">
      <xdr:nvGraphicFramePr>
        <xdr:cNvPr id="4" name="Chart 3">
          <a:extLst>
            <a:ext uri="{FF2B5EF4-FFF2-40B4-BE49-F238E27FC236}">
              <a16:creationId xmlns:a16="http://schemas.microsoft.com/office/drawing/2014/main" id="{C80F6344-B7E4-4ED8-8BDE-E14380A0F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40</xdr:row>
      <xdr:rowOff>15238</xdr:rowOff>
    </xdr:from>
    <xdr:to>
      <xdr:col>20</xdr:col>
      <xdr:colOff>109728</xdr:colOff>
      <xdr:row>41</xdr:row>
      <xdr:rowOff>70102</xdr:rowOff>
    </xdr:to>
    <xdr:sp macro="" textlink="">
      <xdr:nvSpPr>
        <xdr:cNvPr id="5" name="Rectangle: Top Corners Rounded 4">
          <a:extLst>
            <a:ext uri="{FF2B5EF4-FFF2-40B4-BE49-F238E27FC236}">
              <a16:creationId xmlns:a16="http://schemas.microsoft.com/office/drawing/2014/main" id="{679C437E-7B20-415F-9768-E4BF35086066}"/>
            </a:ext>
          </a:extLst>
        </xdr:cNvPr>
        <xdr:cNvSpPr/>
      </xdr:nvSpPr>
      <xdr:spPr>
        <a:xfrm>
          <a:off x="2491740" y="6195058"/>
          <a:ext cx="861364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AVERAGE TRAVELTIME vs NO. OF TRIP SEGMENTS</a:t>
          </a:r>
          <a:endParaRPr lang="en-PH" sz="1100" b="1">
            <a:solidFill>
              <a:schemeClr val="bg1"/>
            </a:solidFill>
            <a:latin typeface="Century Gothic" panose="020B0502020202020204" pitchFamily="34" charset="0"/>
          </a:endParaRPr>
        </a:p>
      </xdr:txBody>
    </xdr:sp>
    <xdr:clientData/>
  </xdr:twoCellAnchor>
  <xdr:twoCellAnchor>
    <xdr:from>
      <xdr:col>4</xdr:col>
      <xdr:colOff>7621</xdr:colOff>
      <xdr:row>1</xdr:row>
      <xdr:rowOff>106680</xdr:rowOff>
    </xdr:from>
    <xdr:to>
      <xdr:col>6</xdr:col>
      <xdr:colOff>251460</xdr:colOff>
      <xdr:row>1</xdr:row>
      <xdr:rowOff>464820</xdr:rowOff>
    </xdr:to>
    <xdr:pic>
      <xdr:nvPicPr>
        <xdr:cNvPr id="6" name="Picture 5">
          <a:extLst>
            <a:ext uri="{FF2B5EF4-FFF2-40B4-BE49-F238E27FC236}">
              <a16:creationId xmlns:a16="http://schemas.microsoft.com/office/drawing/2014/main" id="{A6308712-E2BC-4F1F-A652-ED91AA6D7ACF}"/>
            </a:ext>
          </a:extLst>
        </xdr:cNvPr>
        <xdr:cNvPicPr>
          <a:picLocks noChangeAspect="1"/>
        </xdr:cNvPicPr>
      </xdr:nvPicPr>
      <xdr:blipFill>
        <a:blip xmlns:r="http://schemas.openxmlformats.org/officeDocument/2006/relationships" r:embed="rId3"/>
        <a:stretch>
          <a:fillRect/>
        </a:stretch>
      </xdr:blipFill>
      <xdr:spPr>
        <a:xfrm>
          <a:off x="68581" y="167640"/>
          <a:ext cx="982979" cy="358140"/>
        </a:xfrm>
        <a:prstGeom prst="rect">
          <a:avLst/>
        </a:prstGeom>
      </xdr:spPr>
    </xdr:pic>
    <xdr:clientData/>
  </xdr:twoCellAnchor>
  <xdr:twoCellAnchor>
    <xdr:from>
      <xdr:col>9</xdr:col>
      <xdr:colOff>19010</xdr:colOff>
      <xdr:row>20</xdr:row>
      <xdr:rowOff>74270</xdr:rowOff>
    </xdr:from>
    <xdr:to>
      <xdr:col>20</xdr:col>
      <xdr:colOff>96734</xdr:colOff>
      <xdr:row>28</xdr:row>
      <xdr:rowOff>74270</xdr:rowOff>
    </xdr:to>
    <xdr:graphicFrame macro="">
      <xdr:nvGraphicFramePr>
        <xdr:cNvPr id="7" name="Chart 6">
          <a:extLst>
            <a:ext uri="{FF2B5EF4-FFF2-40B4-BE49-F238E27FC236}">
              <a16:creationId xmlns:a16="http://schemas.microsoft.com/office/drawing/2014/main" id="{4FEDC69D-512D-467B-BF97-F16D5E292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25908</xdr:colOff>
      <xdr:row>19</xdr:row>
      <xdr:rowOff>22860</xdr:rowOff>
    </xdr:from>
    <xdr:to>
      <xdr:col>20</xdr:col>
      <xdr:colOff>103632</xdr:colOff>
      <xdr:row>20</xdr:row>
      <xdr:rowOff>77724</xdr:rowOff>
    </xdr:to>
    <xdr:sp macro="" textlink="">
      <xdr:nvSpPr>
        <xdr:cNvPr id="8" name="Rectangle: Top Corners Rounded 7">
          <a:extLst>
            <a:ext uri="{FF2B5EF4-FFF2-40B4-BE49-F238E27FC236}">
              <a16:creationId xmlns:a16="http://schemas.microsoft.com/office/drawing/2014/main" id="{696A65CE-CDB4-48B8-8F89-13A0FC11DD58}"/>
            </a:ext>
          </a:extLst>
        </xdr:cNvPr>
        <xdr:cNvSpPr/>
      </xdr:nvSpPr>
      <xdr:spPr>
        <a:xfrm>
          <a:off x="2494788" y="2407920"/>
          <a:ext cx="8604504"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TRAVEL</a:t>
          </a:r>
          <a:r>
            <a:rPr lang="en-PH" sz="1100" b="1" baseline="0">
              <a:solidFill>
                <a:schemeClr val="bg1"/>
              </a:solidFill>
              <a:latin typeface="Century Gothic" panose="020B0502020202020204" pitchFamily="34" charset="0"/>
            </a:rPr>
            <a:t> DISTANCE PER HOUR BY MODE OF TRANSPORT</a:t>
          </a:r>
          <a:endParaRPr lang="en-PH" sz="1100" b="1">
            <a:solidFill>
              <a:schemeClr val="bg1"/>
            </a:solidFill>
            <a:latin typeface="Century Gothic" panose="020B0502020202020204" pitchFamily="34" charset="0"/>
          </a:endParaRPr>
        </a:p>
      </xdr:txBody>
    </xdr:sp>
    <xdr:clientData/>
  </xdr:twoCellAnchor>
  <xdr:twoCellAnchor>
    <xdr:from>
      <xdr:col>5</xdr:col>
      <xdr:colOff>121920</xdr:colOff>
      <xdr:row>19</xdr:row>
      <xdr:rowOff>22860</xdr:rowOff>
    </xdr:from>
    <xdr:to>
      <xdr:col>8</xdr:col>
      <xdr:colOff>685800</xdr:colOff>
      <xdr:row>20</xdr:row>
      <xdr:rowOff>77724</xdr:rowOff>
    </xdr:to>
    <xdr:sp macro="" textlink="">
      <xdr:nvSpPr>
        <xdr:cNvPr id="9" name="Rectangle: Top Corners Rounded 8">
          <a:extLst>
            <a:ext uri="{FF2B5EF4-FFF2-40B4-BE49-F238E27FC236}">
              <a16:creationId xmlns:a16="http://schemas.microsoft.com/office/drawing/2014/main" id="{4BE0F549-501D-4137-A5CD-E9AD4A3D510F}"/>
            </a:ext>
          </a:extLst>
        </xdr:cNvPr>
        <xdr:cNvSpPr/>
      </xdr:nvSpPr>
      <xdr:spPr>
        <a:xfrm>
          <a:off x="510540" y="240792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GENDER</a:t>
          </a:r>
        </a:p>
      </xdr:txBody>
    </xdr:sp>
    <xdr:clientData/>
  </xdr:twoCellAnchor>
  <xdr:twoCellAnchor>
    <xdr:from>
      <xdr:col>5</xdr:col>
      <xdr:colOff>121920</xdr:colOff>
      <xdr:row>20</xdr:row>
      <xdr:rowOff>83718</xdr:rowOff>
    </xdr:from>
    <xdr:to>
      <xdr:col>8</xdr:col>
      <xdr:colOff>676656</xdr:colOff>
      <xdr:row>25</xdr:row>
      <xdr:rowOff>15240</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FE42D848-91B1-48F5-AB16-CC92DBA66BC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10540" y="3703218"/>
              <a:ext cx="1773936" cy="8459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129508</xdr:colOff>
      <xdr:row>26</xdr:row>
      <xdr:rowOff>172173</xdr:rowOff>
    </xdr:from>
    <xdr:to>
      <xdr:col>8</xdr:col>
      <xdr:colOff>684244</xdr:colOff>
      <xdr:row>35</xdr:row>
      <xdr:rowOff>53340</xdr:rowOff>
    </xdr:to>
    <mc:AlternateContent xmlns:mc="http://schemas.openxmlformats.org/markup-compatibility/2006" xmlns:a14="http://schemas.microsoft.com/office/drawing/2010/main">
      <mc:Choice Requires="a14">
        <xdr:graphicFrame macro="">
          <xdr:nvGraphicFramePr>
            <xdr:cNvPr id="11" name="Age 2">
              <a:extLst>
                <a:ext uri="{FF2B5EF4-FFF2-40B4-BE49-F238E27FC236}">
                  <a16:creationId xmlns:a16="http://schemas.microsoft.com/office/drawing/2014/main" id="{525E3542-B725-4B81-8C01-F1569217B4F4}"/>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8128" y="4888953"/>
              <a:ext cx="1773936" cy="152708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25</xdr:row>
      <xdr:rowOff>129540</xdr:rowOff>
    </xdr:from>
    <xdr:to>
      <xdr:col>8</xdr:col>
      <xdr:colOff>685800</xdr:colOff>
      <xdr:row>27</xdr:row>
      <xdr:rowOff>1524</xdr:rowOff>
    </xdr:to>
    <xdr:sp macro="" textlink="">
      <xdr:nvSpPr>
        <xdr:cNvPr id="12" name="Rectangle: Top Corners Rounded 11">
          <a:extLst>
            <a:ext uri="{FF2B5EF4-FFF2-40B4-BE49-F238E27FC236}">
              <a16:creationId xmlns:a16="http://schemas.microsoft.com/office/drawing/2014/main" id="{B50E778B-A662-468E-9397-CF23F3B8E66A}"/>
            </a:ext>
          </a:extLst>
        </xdr:cNvPr>
        <xdr:cNvSpPr/>
      </xdr:nvSpPr>
      <xdr:spPr>
        <a:xfrm>
          <a:off x="510540" y="3611880"/>
          <a:ext cx="1783080"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a:solidFill>
                <a:schemeClr val="bg1"/>
              </a:solidFill>
              <a:latin typeface="Century Gothic" panose="020B0502020202020204" pitchFamily="34" charset="0"/>
            </a:rPr>
            <a:t>FILTER BY AGE</a:t>
          </a:r>
        </a:p>
      </xdr:txBody>
    </xdr:sp>
    <xdr:clientData/>
  </xdr:twoCellAnchor>
  <xdr:twoCellAnchor>
    <xdr:from>
      <xdr:col>9</xdr:col>
      <xdr:colOff>15240</xdr:colOff>
      <xdr:row>29</xdr:row>
      <xdr:rowOff>182810</xdr:rowOff>
    </xdr:from>
    <xdr:to>
      <xdr:col>13</xdr:col>
      <xdr:colOff>749808</xdr:colOff>
      <xdr:row>39</xdr:row>
      <xdr:rowOff>91370</xdr:rowOff>
    </xdr:to>
    <xdr:graphicFrame macro="">
      <xdr:nvGraphicFramePr>
        <xdr:cNvPr id="13" name="Chart 12">
          <a:extLst>
            <a:ext uri="{FF2B5EF4-FFF2-40B4-BE49-F238E27FC236}">
              <a16:creationId xmlns:a16="http://schemas.microsoft.com/office/drawing/2014/main" id="{609E5C7D-5F0D-46C0-B0CE-74BC5D8D8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15604</xdr:colOff>
      <xdr:row>28</xdr:row>
      <xdr:rowOff>132582</xdr:rowOff>
    </xdr:from>
    <xdr:to>
      <xdr:col>13</xdr:col>
      <xdr:colOff>758952</xdr:colOff>
      <xdr:row>30</xdr:row>
      <xdr:rowOff>3458</xdr:rowOff>
    </xdr:to>
    <xdr:sp macro="" textlink="">
      <xdr:nvSpPr>
        <xdr:cNvPr id="14" name="Rectangle: Top Corners Rounded 13">
          <a:extLst>
            <a:ext uri="{FF2B5EF4-FFF2-40B4-BE49-F238E27FC236}">
              <a16:creationId xmlns:a16="http://schemas.microsoft.com/office/drawing/2014/main" id="{6B52E4A2-26A9-4508-B588-881DCE495D8C}"/>
            </a:ext>
          </a:extLst>
        </xdr:cNvPr>
        <xdr:cNvSpPr/>
      </xdr:nvSpPr>
      <xdr:spPr>
        <a:xfrm>
          <a:off x="2484484" y="4163562"/>
          <a:ext cx="4233308" cy="236636"/>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a:solidFill>
                <a:schemeClr val="bg1"/>
              </a:solidFill>
              <a:latin typeface="Century Gothic" panose="020B0502020202020204" pitchFamily="34" charset="0"/>
            </a:rPr>
            <a:t>MODE OF TRANSPORT BY SECTOR</a:t>
          </a:r>
        </a:p>
      </xdr:txBody>
    </xdr:sp>
    <xdr:clientData/>
  </xdr:twoCellAnchor>
  <xdr:twoCellAnchor>
    <xdr:from>
      <xdr:col>20</xdr:col>
      <xdr:colOff>297180</xdr:colOff>
      <xdr:row>20</xdr:row>
      <xdr:rowOff>83820</xdr:rowOff>
    </xdr:from>
    <xdr:to>
      <xdr:col>23</xdr:col>
      <xdr:colOff>769620</xdr:colOff>
      <xdr:row>28</xdr:row>
      <xdr:rowOff>83820</xdr:rowOff>
    </xdr:to>
    <xdr:sp macro="" textlink="">
      <xdr:nvSpPr>
        <xdr:cNvPr id="15" name="TextBox 14">
          <a:extLst>
            <a:ext uri="{FF2B5EF4-FFF2-40B4-BE49-F238E27FC236}">
              <a16:creationId xmlns:a16="http://schemas.microsoft.com/office/drawing/2014/main" id="{432E61CF-D447-4577-9BCA-FFC9E9CB2F1A}"/>
            </a:ext>
          </a:extLst>
        </xdr:cNvPr>
        <xdr:cNvSpPr txBox="1"/>
      </xdr:nvSpPr>
      <xdr:spPr>
        <a:xfrm>
          <a:off x="11292840" y="2651760"/>
          <a:ext cx="2301240" cy="14630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u="none">
              <a:solidFill>
                <a:schemeClr val="accent4">
                  <a:lumMod val="50000"/>
                </a:schemeClr>
              </a:solidFill>
              <a:latin typeface="Corbel" panose="020B0503020204020204" pitchFamily="34" charset="0"/>
            </a:rPr>
            <a:t>Comparison</a:t>
          </a:r>
          <a:r>
            <a:rPr lang="en-PH" sz="1200" b="1" u="none" baseline="0">
              <a:solidFill>
                <a:schemeClr val="accent4">
                  <a:lumMod val="50000"/>
                </a:schemeClr>
              </a:solidFill>
              <a:latin typeface="Corbel" panose="020B0503020204020204" pitchFamily="34" charset="0"/>
            </a:rPr>
            <a:t>:</a:t>
          </a:r>
        </a:p>
        <a:p>
          <a:pPr algn="l"/>
          <a:r>
            <a:rPr lang="en-PH" sz="1050">
              <a:latin typeface="Corbel" panose="020B0503020204020204" pitchFamily="34" charset="0"/>
            </a:rPr>
            <a:t>I wanted to see which mode of transport travels the fastest going</a:t>
          </a:r>
          <a:r>
            <a:rPr lang="en-PH" sz="1050" baseline="0">
              <a:latin typeface="Corbel" panose="020B0503020204020204" pitchFamily="34" charset="0"/>
            </a:rPr>
            <a:t> to home/work</a:t>
          </a:r>
          <a:r>
            <a:rPr lang="en-PH" sz="1050">
              <a:latin typeface="Corbel" panose="020B0503020204020204" pitchFamily="34" charset="0"/>
            </a:rPr>
            <a:t>. Based on the data gathered, traveling by motorbike tops all other categories.</a:t>
          </a:r>
        </a:p>
      </xdr:txBody>
    </xdr:sp>
    <xdr:clientData/>
  </xdr:twoCellAnchor>
  <xdr:twoCellAnchor>
    <xdr:from>
      <xdr:col>20</xdr:col>
      <xdr:colOff>292608</xdr:colOff>
      <xdr:row>19</xdr:row>
      <xdr:rowOff>30480</xdr:rowOff>
    </xdr:from>
    <xdr:to>
      <xdr:col>24</xdr:col>
      <xdr:colOff>0</xdr:colOff>
      <xdr:row>20</xdr:row>
      <xdr:rowOff>85344</xdr:rowOff>
    </xdr:to>
    <xdr:sp macro="" textlink="">
      <xdr:nvSpPr>
        <xdr:cNvPr id="16" name="Rectangle: Top Corners Rounded 15">
          <a:extLst>
            <a:ext uri="{FF2B5EF4-FFF2-40B4-BE49-F238E27FC236}">
              <a16:creationId xmlns:a16="http://schemas.microsoft.com/office/drawing/2014/main" id="{0432D1CB-942B-4E5E-9F4F-1C100CF38B50}"/>
            </a:ext>
          </a:extLst>
        </xdr:cNvPr>
        <xdr:cNvSpPr/>
      </xdr:nvSpPr>
      <xdr:spPr>
        <a:xfrm>
          <a:off x="11288268" y="241554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b="1" baseline="0">
              <a:solidFill>
                <a:schemeClr val="bg1"/>
              </a:solidFill>
              <a:latin typeface="Century Gothic" panose="020B0502020202020204" pitchFamily="34" charset="0"/>
            </a:rPr>
            <a:t>COLUMN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30</xdr:row>
      <xdr:rowOff>0</xdr:rowOff>
    </xdr:from>
    <xdr:to>
      <xdr:col>23</xdr:col>
      <xdr:colOff>769620</xdr:colOff>
      <xdr:row>39</xdr:row>
      <xdr:rowOff>83820</xdr:rowOff>
    </xdr:to>
    <xdr:sp macro="" textlink="">
      <xdr:nvSpPr>
        <xdr:cNvPr id="17" name="TextBox 16">
          <a:extLst>
            <a:ext uri="{FF2B5EF4-FFF2-40B4-BE49-F238E27FC236}">
              <a16:creationId xmlns:a16="http://schemas.microsoft.com/office/drawing/2014/main" id="{7A169DF1-A716-4192-B0F3-72C8F8A1AD28}"/>
            </a:ext>
          </a:extLst>
        </xdr:cNvPr>
        <xdr:cNvSpPr txBox="1"/>
      </xdr:nvSpPr>
      <xdr:spPr>
        <a:xfrm>
          <a:off x="11292840" y="4396740"/>
          <a:ext cx="2301240" cy="17297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u="none">
              <a:solidFill>
                <a:schemeClr val="accent4">
                  <a:lumMod val="50000"/>
                </a:schemeClr>
              </a:solidFill>
              <a:latin typeface="Corbel" panose="020B0503020204020204" pitchFamily="34" charset="0"/>
            </a:rPr>
            <a:t>Composition</a:t>
          </a:r>
          <a:r>
            <a:rPr lang="en-PH" sz="1200" b="1" u="none" baseline="0">
              <a:solidFill>
                <a:schemeClr val="accent4">
                  <a:lumMod val="50000"/>
                </a:schemeClr>
              </a:solidFill>
              <a:latin typeface="Corbel" panose="020B0503020204020204" pitchFamily="34" charset="0"/>
            </a:rPr>
            <a:t> | Distribution:</a:t>
          </a:r>
        </a:p>
        <a:p>
          <a:pPr algn="l"/>
          <a:r>
            <a:rPr lang="en-PH" sz="1050">
              <a:latin typeface="Corbel" panose="020B0503020204020204" pitchFamily="34" charset="0"/>
            </a:rPr>
            <a:t>I wanted to see the composition and distribution of each specific age group and sector by mode of transportation. It looks like most students and age groups 17–21 and 22–26 choose Jeep as their mode of transportation.</a:t>
          </a:r>
          <a:r>
            <a:rPr lang="en-PH" sz="1050" baseline="0">
              <a:latin typeface="Corbel" panose="020B0503020204020204" pitchFamily="34" charset="0"/>
            </a:rPr>
            <a:t> Some working individuals aged 32-51 were traveling by car. </a:t>
          </a:r>
          <a:endParaRPr lang="en-PH" sz="1050">
            <a:latin typeface="Corbel" panose="020B0503020204020204" pitchFamily="34" charset="0"/>
          </a:endParaRPr>
        </a:p>
      </xdr:txBody>
    </xdr:sp>
    <xdr:clientData/>
  </xdr:twoCellAnchor>
  <xdr:twoCellAnchor>
    <xdr:from>
      <xdr:col>20</xdr:col>
      <xdr:colOff>292608</xdr:colOff>
      <xdr:row>28</xdr:row>
      <xdr:rowOff>129540</xdr:rowOff>
    </xdr:from>
    <xdr:to>
      <xdr:col>24</xdr:col>
      <xdr:colOff>0</xdr:colOff>
      <xdr:row>30</xdr:row>
      <xdr:rowOff>1524</xdr:rowOff>
    </xdr:to>
    <xdr:sp macro="" textlink="">
      <xdr:nvSpPr>
        <xdr:cNvPr id="18" name="Rectangle: Top Corners Rounded 17">
          <a:extLst>
            <a:ext uri="{FF2B5EF4-FFF2-40B4-BE49-F238E27FC236}">
              <a16:creationId xmlns:a16="http://schemas.microsoft.com/office/drawing/2014/main" id="{AF4AC2AD-C996-44D1-92EA-0AB51182C4BA}"/>
            </a:ext>
          </a:extLst>
        </xdr:cNvPr>
        <xdr:cNvSpPr/>
      </xdr:nvSpPr>
      <xdr:spPr>
        <a:xfrm>
          <a:off x="11288268" y="4160520"/>
          <a:ext cx="2313432"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STACKED BAR CHART </a:t>
          </a:r>
          <a:endParaRPr lang="en-PH" sz="1100" b="1">
            <a:solidFill>
              <a:schemeClr val="bg1"/>
            </a:solidFill>
            <a:latin typeface="Century Gothic" panose="020B0502020202020204" pitchFamily="34" charset="0"/>
          </a:endParaRPr>
        </a:p>
      </xdr:txBody>
    </xdr:sp>
    <xdr:clientData/>
  </xdr:twoCellAnchor>
  <xdr:twoCellAnchor>
    <xdr:from>
      <xdr:col>20</xdr:col>
      <xdr:colOff>304800</xdr:colOff>
      <xdr:row>40</xdr:row>
      <xdr:rowOff>15240</xdr:rowOff>
    </xdr:from>
    <xdr:to>
      <xdr:col>24</xdr:col>
      <xdr:colOff>3048</xdr:colOff>
      <xdr:row>41</xdr:row>
      <xdr:rowOff>70104</xdr:rowOff>
    </xdr:to>
    <xdr:sp macro="" textlink="">
      <xdr:nvSpPr>
        <xdr:cNvPr id="19" name="Rectangle: Top Corners Rounded 18">
          <a:extLst>
            <a:ext uri="{FF2B5EF4-FFF2-40B4-BE49-F238E27FC236}">
              <a16:creationId xmlns:a16="http://schemas.microsoft.com/office/drawing/2014/main" id="{A43D30D4-3F61-4418-B17D-623D9B9CCE43}"/>
            </a:ext>
          </a:extLst>
        </xdr:cNvPr>
        <xdr:cNvSpPr/>
      </xdr:nvSpPr>
      <xdr:spPr>
        <a:xfrm>
          <a:off x="11300460" y="6195060"/>
          <a:ext cx="2304288" cy="237744"/>
        </a:xfrm>
        <a:prstGeom prst="round2SameRect">
          <a:avLst/>
        </a:prstGeom>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6200000" scaled="1"/>
          <a:tileRect/>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000" b="1" baseline="0">
              <a:solidFill>
                <a:schemeClr val="bg1"/>
              </a:solidFill>
              <a:latin typeface="Century Gothic" panose="020B0502020202020204" pitchFamily="34" charset="0"/>
            </a:rPr>
            <a:t>TWO-AXIS CHART</a:t>
          </a:r>
          <a:endParaRPr lang="en-PH" sz="1100" b="1">
            <a:solidFill>
              <a:schemeClr val="bg1"/>
            </a:solidFill>
            <a:latin typeface="Century Gothic" panose="020B0502020202020204" pitchFamily="34" charset="0"/>
          </a:endParaRPr>
        </a:p>
      </xdr:txBody>
    </xdr:sp>
    <xdr:clientData/>
  </xdr:twoCellAnchor>
  <xdr:twoCellAnchor>
    <xdr:from>
      <xdr:col>20</xdr:col>
      <xdr:colOff>297180</xdr:colOff>
      <xdr:row>41</xdr:row>
      <xdr:rowOff>68580</xdr:rowOff>
    </xdr:from>
    <xdr:to>
      <xdr:col>23</xdr:col>
      <xdr:colOff>769620</xdr:colOff>
      <xdr:row>49</xdr:row>
      <xdr:rowOff>838200</xdr:rowOff>
    </xdr:to>
    <xdr:sp macro="" textlink="">
      <xdr:nvSpPr>
        <xdr:cNvPr id="20" name="TextBox 19">
          <a:extLst>
            <a:ext uri="{FF2B5EF4-FFF2-40B4-BE49-F238E27FC236}">
              <a16:creationId xmlns:a16="http://schemas.microsoft.com/office/drawing/2014/main" id="{F7B1AE9B-EAE0-4F49-A3F1-D8FA00B358BB}"/>
            </a:ext>
          </a:extLst>
        </xdr:cNvPr>
        <xdr:cNvSpPr txBox="1"/>
      </xdr:nvSpPr>
      <xdr:spPr>
        <a:xfrm>
          <a:off x="11292840" y="6431280"/>
          <a:ext cx="2301240" cy="223266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200" b="1">
              <a:solidFill>
                <a:schemeClr val="accent4">
                  <a:lumMod val="50000"/>
                </a:schemeClr>
              </a:solidFill>
              <a:latin typeface="Corbel" panose="020B0503020204020204" pitchFamily="34" charset="0"/>
            </a:rPr>
            <a:t>Composition</a:t>
          </a:r>
          <a:r>
            <a:rPr lang="en-PH" sz="1200" b="1" baseline="0">
              <a:solidFill>
                <a:schemeClr val="accent4">
                  <a:lumMod val="50000"/>
                </a:schemeClr>
              </a:solidFill>
              <a:latin typeface="Corbel" panose="020B0503020204020204" pitchFamily="34" charset="0"/>
            </a:rPr>
            <a:t> | Relationship:</a:t>
          </a:r>
        </a:p>
        <a:p>
          <a:pPr algn="l"/>
          <a:r>
            <a:rPr lang="en-PH" sz="1050">
              <a:latin typeface="Corbel" panose="020B0503020204020204" pitchFamily="34" charset="0"/>
            </a:rPr>
            <a:t>I wanted to see the composition between travel time and waiting time and their relationship to the number of trip segments. Traveling by Jeep has the most waiting time. We can also visualize a direct correlation between the number of trip segments and</a:t>
          </a:r>
          <a:r>
            <a:rPr lang="en-PH" sz="1050" baseline="0">
              <a:latin typeface="Corbel" panose="020B0503020204020204" pitchFamily="34" charset="0"/>
            </a:rPr>
            <a:t> </a:t>
          </a:r>
          <a:r>
            <a:rPr lang="en-PH" sz="1050">
              <a:latin typeface="Corbel" panose="020B0503020204020204" pitchFamily="34" charset="0"/>
            </a:rPr>
            <a:t>the overall travel time.</a:t>
          </a:r>
        </a:p>
      </xdr:txBody>
    </xdr:sp>
    <xdr:clientData/>
  </xdr:twoCellAnchor>
  <xdr:twoCellAnchor>
    <xdr:from>
      <xdr:col>5</xdr:col>
      <xdr:colOff>121920</xdr:colOff>
      <xdr:row>35</xdr:row>
      <xdr:rowOff>175260</xdr:rowOff>
    </xdr:from>
    <xdr:to>
      <xdr:col>8</xdr:col>
      <xdr:colOff>676656</xdr:colOff>
      <xdr:row>41</xdr:row>
      <xdr:rowOff>91440</xdr:rowOff>
    </xdr:to>
    <xdr:sp macro="" textlink="">
      <xdr:nvSpPr>
        <xdr:cNvPr id="21" name="TextBox 20">
          <a:extLst>
            <a:ext uri="{FF2B5EF4-FFF2-40B4-BE49-F238E27FC236}">
              <a16:creationId xmlns:a16="http://schemas.microsoft.com/office/drawing/2014/main" id="{1C4ECB6F-2C14-4E53-99CC-8378C9953E87}"/>
            </a:ext>
          </a:extLst>
        </xdr:cNvPr>
        <xdr:cNvSpPr txBox="1"/>
      </xdr:nvSpPr>
      <xdr:spPr>
        <a:xfrm>
          <a:off x="510540" y="5486400"/>
          <a:ext cx="1773936" cy="96774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050" b="1">
              <a:latin typeface="Corbel" panose="020B0503020204020204" pitchFamily="34" charset="0"/>
            </a:rPr>
            <a:t>Note:</a:t>
          </a:r>
        </a:p>
        <a:p>
          <a:pPr algn="l"/>
          <a:r>
            <a:rPr lang="en-PH" sz="1050">
              <a:latin typeface="Corbel" panose="020B0503020204020204" pitchFamily="34" charset="0"/>
            </a:rPr>
            <a:t>I added filter </a:t>
          </a:r>
          <a:r>
            <a:rPr lang="en-PH" sz="1050" baseline="0">
              <a:latin typeface="Corbel" panose="020B0503020204020204" pitchFamily="34" charset="0"/>
            </a:rPr>
            <a:t>for drill down analysis by gender and age group.</a:t>
          </a:r>
          <a:endParaRPr lang="en-PH" sz="1050">
            <a:latin typeface="Corbel" panose="020B0503020204020204" pitchFamily="34" charset="0"/>
          </a:endParaRPr>
        </a:p>
      </xdr:txBody>
    </xdr:sp>
    <xdr:clientData/>
  </xdr:twoCellAnchor>
  <xdr:twoCellAnchor>
    <xdr:from>
      <xdr:col>4</xdr:col>
      <xdr:colOff>320040</xdr:colOff>
      <xdr:row>8</xdr:row>
      <xdr:rowOff>99060</xdr:rowOff>
    </xdr:from>
    <xdr:to>
      <xdr:col>24</xdr:col>
      <xdr:colOff>1524</xdr:colOff>
      <xdr:row>8</xdr:row>
      <xdr:rowOff>106680</xdr:rowOff>
    </xdr:to>
    <xdr:cxnSp macro="">
      <xdr:nvCxnSpPr>
        <xdr:cNvPr id="23" name="Straight Connector 22">
          <a:extLst>
            <a:ext uri="{FF2B5EF4-FFF2-40B4-BE49-F238E27FC236}">
              <a16:creationId xmlns:a16="http://schemas.microsoft.com/office/drawing/2014/main" id="{1F2402F3-5CF4-410F-B3B0-AD3656F42591}"/>
            </a:ext>
          </a:extLst>
        </xdr:cNvPr>
        <xdr:cNvCxnSpPr/>
      </xdr:nvCxnSpPr>
      <xdr:spPr>
        <a:xfrm>
          <a:off x="381000" y="1569720"/>
          <a:ext cx="13222224" cy="762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320040</xdr:colOff>
      <xdr:row>13</xdr:row>
      <xdr:rowOff>53340</xdr:rowOff>
    </xdr:from>
    <xdr:to>
      <xdr:col>24</xdr:col>
      <xdr:colOff>1524</xdr:colOff>
      <xdr:row>13</xdr:row>
      <xdr:rowOff>60960</xdr:rowOff>
    </xdr:to>
    <xdr:cxnSp macro="">
      <xdr:nvCxnSpPr>
        <xdr:cNvPr id="26" name="Straight Connector 25">
          <a:extLst>
            <a:ext uri="{FF2B5EF4-FFF2-40B4-BE49-F238E27FC236}">
              <a16:creationId xmlns:a16="http://schemas.microsoft.com/office/drawing/2014/main" id="{499BEE37-38E6-4922-910D-48653B6CB7B6}"/>
            </a:ext>
          </a:extLst>
        </xdr:cNvPr>
        <xdr:cNvCxnSpPr/>
      </xdr:nvCxnSpPr>
      <xdr:spPr>
        <a:xfrm>
          <a:off x="381000" y="2438400"/>
          <a:ext cx="13222224" cy="762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289560</xdr:colOff>
      <xdr:row>14</xdr:row>
      <xdr:rowOff>83820</xdr:rowOff>
    </xdr:from>
    <xdr:to>
      <xdr:col>23</xdr:col>
      <xdr:colOff>731520</xdr:colOff>
      <xdr:row>18</xdr:row>
      <xdr:rowOff>144780</xdr:rowOff>
    </xdr:to>
    <xdr:sp macro="" textlink="">
      <xdr:nvSpPr>
        <xdr:cNvPr id="27" name="TextBox 26">
          <a:extLst>
            <a:ext uri="{FF2B5EF4-FFF2-40B4-BE49-F238E27FC236}">
              <a16:creationId xmlns:a16="http://schemas.microsoft.com/office/drawing/2014/main" id="{CF834338-7298-4AB6-B426-DF1395BC6741}"/>
            </a:ext>
          </a:extLst>
        </xdr:cNvPr>
        <xdr:cNvSpPr txBox="1"/>
      </xdr:nvSpPr>
      <xdr:spPr>
        <a:xfrm>
          <a:off x="350520" y="2651760"/>
          <a:ext cx="13205460" cy="792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latin typeface="Corbel" panose="020B0503020204020204" pitchFamily="34" charset="0"/>
            </a:rPr>
            <a:t>Possible Improvements:</a:t>
          </a:r>
        </a:p>
        <a:p>
          <a:r>
            <a:rPr lang="en-PH" sz="1100" b="0">
              <a:solidFill>
                <a:srgbClr val="0070C0"/>
              </a:solidFill>
              <a:latin typeface="Corbel" panose="020B0503020204020204" pitchFamily="34" charset="0"/>
            </a:rPr>
            <a:t>1. Gather</a:t>
          </a:r>
          <a:r>
            <a:rPr lang="en-PH" sz="1100" b="0" baseline="0">
              <a:solidFill>
                <a:srgbClr val="0070C0"/>
              </a:solidFill>
              <a:latin typeface="Corbel" panose="020B0503020204020204" pitchFamily="34" charset="0"/>
            </a:rPr>
            <a:t> more respondents in working individuals</a:t>
          </a:r>
        </a:p>
        <a:p>
          <a:r>
            <a:rPr lang="en-PH" sz="1100" b="0" baseline="0">
              <a:solidFill>
                <a:srgbClr val="0070C0"/>
              </a:solidFill>
              <a:latin typeface="Corbel" panose="020B0503020204020204" pitchFamily="34" charset="0"/>
            </a:rPr>
            <a:t>2. Adding more criteria : fare details, gasoline consumtion, and emotions while traveling.</a:t>
          </a:r>
          <a:endParaRPr lang="en-PH" sz="1100" b="0">
            <a:solidFill>
              <a:srgbClr val="0070C0"/>
            </a:solidFill>
            <a:latin typeface="Corbel" panose="020B0503020204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corpion Trades" refreshedDate="44849.827456481478" createdVersion="6" refreshedVersion="6" minRefreshableVersion="3" recordCount="50">
  <cacheSource type="worksheet">
    <worksheetSource name="Raw"/>
  </cacheSource>
  <cacheFields count="9">
    <cacheField name="No." numFmtId="0">
      <sharedItems containsSemiMixedTypes="0" containsString="0" containsNumber="1" containsInteger="1" minValue="1" maxValue="50"/>
    </cacheField>
    <cacheField name="Gender" numFmtId="0">
      <sharedItems count="2">
        <s v="Male"/>
        <s v="Female"/>
      </sharedItems>
    </cacheField>
    <cacheField name="Age" numFmtId="0">
      <sharedItems containsSemiMixedTypes="0" containsString="0" containsNumber="1" containsInteger="1" minValue="17" maxValue="51" count="12">
        <n v="30"/>
        <n v="51"/>
        <n v="34"/>
        <n v="33"/>
        <n v="21"/>
        <n v="24"/>
        <n v="20"/>
        <n v="18"/>
        <n v="19"/>
        <n v="22"/>
        <n v="35"/>
        <n v="17"/>
      </sharedItems>
      <fieldGroup base="2">
        <rangePr startNum="17" endNum="51" groupInterval="5"/>
        <groupItems count="9">
          <s v="&lt;17"/>
          <s v="17-21"/>
          <s v="22-26"/>
          <s v="27-31"/>
          <s v="32-36"/>
          <s v="37-41"/>
          <s v="42-46"/>
          <s v="47-51"/>
          <s v="&gt;52"/>
        </groupItems>
      </fieldGroup>
    </cacheField>
    <cacheField name="Sector" numFmtId="0">
      <sharedItems count="7">
        <s v="Manufacturing"/>
        <s v="Engineering"/>
        <s v="Hotel"/>
        <s v="Education"/>
        <s v="Student"/>
        <s v="Businessman"/>
        <s v="Accounting"/>
      </sharedItems>
    </cacheField>
    <cacheField name="Distance" numFmtId="0">
      <sharedItems containsSemiMixedTypes="0" containsString="0" containsNumber="1" minValue="0.5" maxValue="66.400000000000006"/>
    </cacheField>
    <cacheField name="Time" numFmtId="0">
      <sharedItems containsSemiMixedTypes="0" containsString="0" containsNumber="1" minValue="0" maxValue="2.1"/>
    </cacheField>
    <cacheField name="Trip" numFmtId="0">
      <sharedItems containsSemiMixedTypes="0" containsString="0" containsNumber="1" containsInteger="1" minValue="0" maxValue="5"/>
    </cacheField>
    <cacheField name="Transpo" numFmtId="0">
      <sharedItems count="6">
        <s v="Motorbike"/>
        <s v="Car"/>
        <s v="Jeep"/>
        <s v="Bus"/>
        <s v="Walking"/>
        <s v="Bicycle"/>
      </sharedItems>
    </cacheField>
    <cacheField name="Waiting Time" numFmtId="0">
      <sharedItems containsSemiMixedTypes="0" containsString="0" containsNumber="1" minValue="0"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corpion Trades" refreshedDate="44849.827458449072" createdVersion="6" refreshedVersion="6" minRefreshableVersion="3" recordCount="50">
  <cacheSource type="worksheet">
    <worksheetSource name="Table3"/>
  </cacheSource>
  <cacheFields count="3">
    <cacheField name="Mode" numFmtId="0">
      <sharedItems count="6">
        <s v="Motorbike"/>
        <s v="Car"/>
        <s v="Jeep"/>
        <s v="Bus"/>
        <s v="Walking"/>
        <s v="Bicycle"/>
      </sharedItems>
    </cacheField>
    <cacheField name="DISTANCE" numFmtId="0">
      <sharedItems containsSemiMixedTypes="0" containsString="0" containsNumber="1" minValue="0.5" maxValue="66.400000000000006"/>
    </cacheField>
    <cacheField name="TIME" numFmtId="0">
      <sharedItems containsSemiMixedTypes="0" containsString="0" containsNumber="1" minValue="0" maxValue="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corpion Trades" refreshedDate="44849.827458796295" createdVersion="6" refreshedVersion="6" minRefreshableVersion="3" recordCount="6">
  <cacheSource type="worksheet">
    <worksheetSource name="Table5"/>
  </cacheSource>
  <cacheFields count="4">
    <cacheField name="Mode" numFmtId="0">
      <sharedItems count="6">
        <s v="Bicycle"/>
        <s v="Bus"/>
        <s v="Car"/>
        <s v="Jeep"/>
        <s v="Motorbike"/>
        <s v="Walking"/>
      </sharedItems>
    </cacheField>
    <cacheField name="DISTANCE" numFmtId="0">
      <sharedItems containsSemiMixedTypes="0" containsString="0" containsNumber="1" minValue="4.6000000000000005" maxValue="312.5"/>
    </cacheField>
    <cacheField name="TIME" numFmtId="0">
      <sharedItems containsSemiMixedTypes="0" containsString="0" containsNumber="1" minValue="0.25" maxValue="17.559999999999999"/>
    </cacheField>
    <cacheField name="DISTANCE/TIME" numFmtId="0">
      <sharedItems containsSemiMixedTypes="0" containsString="0" containsNumber="1" minValue="4.2990654205607477" maxValue="41.2121212121212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x v="0"/>
    <x v="0"/>
    <x v="0"/>
    <n v="14"/>
    <n v="0.75"/>
    <n v="1"/>
    <x v="0"/>
    <n v="0"/>
  </r>
  <r>
    <n v="2"/>
    <x v="0"/>
    <x v="1"/>
    <x v="0"/>
    <n v="36.4"/>
    <n v="2"/>
    <n v="1"/>
    <x v="1"/>
    <n v="0"/>
  </r>
  <r>
    <n v="3"/>
    <x v="0"/>
    <x v="2"/>
    <x v="1"/>
    <n v="14"/>
    <n v="0.5"/>
    <n v="1"/>
    <x v="1"/>
    <n v="0"/>
  </r>
  <r>
    <n v="4"/>
    <x v="0"/>
    <x v="3"/>
    <x v="2"/>
    <n v="2"/>
    <n v="0.08"/>
    <n v="1"/>
    <x v="1"/>
    <n v="0"/>
  </r>
  <r>
    <n v="5"/>
    <x v="0"/>
    <x v="4"/>
    <x v="1"/>
    <n v="6"/>
    <n v="0.5"/>
    <n v="1"/>
    <x v="2"/>
    <n v="0.2"/>
  </r>
  <r>
    <n v="6"/>
    <x v="0"/>
    <x v="5"/>
    <x v="3"/>
    <n v="1"/>
    <n v="0.25"/>
    <n v="1"/>
    <x v="2"/>
    <n v="0.1"/>
  </r>
  <r>
    <n v="7"/>
    <x v="0"/>
    <x v="6"/>
    <x v="4"/>
    <n v="3.1"/>
    <n v="0.17"/>
    <n v="1"/>
    <x v="3"/>
    <n v="0.3"/>
  </r>
  <r>
    <n v="8"/>
    <x v="0"/>
    <x v="7"/>
    <x v="4"/>
    <n v="1.1000000000000001"/>
    <n v="0.15"/>
    <n v="1"/>
    <x v="4"/>
    <n v="0"/>
  </r>
  <r>
    <n v="9"/>
    <x v="1"/>
    <x v="7"/>
    <x v="4"/>
    <n v="5"/>
    <n v="0.27"/>
    <n v="1"/>
    <x v="2"/>
    <n v="0.1"/>
  </r>
  <r>
    <n v="10"/>
    <x v="0"/>
    <x v="7"/>
    <x v="4"/>
    <n v="32"/>
    <n v="1.5"/>
    <n v="2"/>
    <x v="3"/>
    <n v="0"/>
  </r>
  <r>
    <n v="11"/>
    <x v="0"/>
    <x v="7"/>
    <x v="4"/>
    <n v="3.9"/>
    <n v="0.3"/>
    <n v="1"/>
    <x v="3"/>
    <n v="0.1"/>
  </r>
  <r>
    <n v="12"/>
    <x v="0"/>
    <x v="7"/>
    <x v="4"/>
    <n v="30"/>
    <n v="1"/>
    <n v="1"/>
    <x v="3"/>
    <n v="0.1"/>
  </r>
  <r>
    <n v="13"/>
    <x v="0"/>
    <x v="8"/>
    <x v="4"/>
    <n v="7.9"/>
    <n v="0.57999999999999996"/>
    <n v="1"/>
    <x v="2"/>
    <n v="0.3"/>
  </r>
  <r>
    <n v="14"/>
    <x v="1"/>
    <x v="6"/>
    <x v="4"/>
    <n v="3"/>
    <n v="1"/>
    <n v="1"/>
    <x v="2"/>
    <n v="0.3"/>
  </r>
  <r>
    <n v="15"/>
    <x v="0"/>
    <x v="7"/>
    <x v="4"/>
    <n v="1.7"/>
    <n v="0.25"/>
    <n v="1"/>
    <x v="2"/>
    <n v="0.1"/>
  </r>
  <r>
    <n v="16"/>
    <x v="1"/>
    <x v="3"/>
    <x v="5"/>
    <n v="0.5"/>
    <n v="0.25"/>
    <n v="1"/>
    <x v="4"/>
    <n v="0"/>
  </r>
  <r>
    <n v="17"/>
    <x v="1"/>
    <x v="7"/>
    <x v="4"/>
    <n v="6.8"/>
    <n v="1"/>
    <n v="2"/>
    <x v="2"/>
    <n v="0.3"/>
  </r>
  <r>
    <n v="18"/>
    <x v="0"/>
    <x v="7"/>
    <x v="4"/>
    <n v="6"/>
    <n v="1"/>
    <n v="1"/>
    <x v="3"/>
    <n v="0.5"/>
  </r>
  <r>
    <n v="19"/>
    <x v="0"/>
    <x v="8"/>
    <x v="4"/>
    <n v="9.5"/>
    <n v="1"/>
    <n v="2"/>
    <x v="3"/>
    <n v="0.2"/>
  </r>
  <r>
    <n v="20"/>
    <x v="0"/>
    <x v="7"/>
    <x v="4"/>
    <n v="32"/>
    <n v="1.5"/>
    <n v="2"/>
    <x v="3"/>
    <n v="0.2"/>
  </r>
  <r>
    <n v="21"/>
    <x v="0"/>
    <x v="7"/>
    <x v="4"/>
    <n v="15"/>
    <n v="1.5"/>
    <n v="2"/>
    <x v="2"/>
    <n v="0.5"/>
  </r>
  <r>
    <n v="22"/>
    <x v="0"/>
    <x v="7"/>
    <x v="4"/>
    <n v="3.1"/>
    <n v="0.17"/>
    <n v="1"/>
    <x v="2"/>
    <n v="0.3"/>
  </r>
  <r>
    <n v="23"/>
    <x v="0"/>
    <x v="7"/>
    <x v="4"/>
    <n v="4.5999999999999996"/>
    <n v="0.75"/>
    <n v="1"/>
    <x v="2"/>
    <n v="0"/>
  </r>
  <r>
    <n v="24"/>
    <x v="0"/>
    <x v="6"/>
    <x v="4"/>
    <n v="6"/>
    <n v="1"/>
    <n v="2"/>
    <x v="2"/>
    <n v="0.3"/>
  </r>
  <r>
    <n v="25"/>
    <x v="0"/>
    <x v="8"/>
    <x v="4"/>
    <n v="10"/>
    <n v="0.42"/>
    <n v="1"/>
    <x v="2"/>
    <n v="1"/>
  </r>
  <r>
    <n v="26"/>
    <x v="1"/>
    <x v="7"/>
    <x v="4"/>
    <n v="6.2"/>
    <n v="1"/>
    <n v="3"/>
    <x v="2"/>
    <n v="0.1"/>
  </r>
  <r>
    <n v="27"/>
    <x v="0"/>
    <x v="7"/>
    <x v="4"/>
    <n v="33"/>
    <n v="1.1200000000000001"/>
    <n v="1"/>
    <x v="3"/>
    <n v="0.3"/>
  </r>
  <r>
    <n v="28"/>
    <x v="0"/>
    <x v="4"/>
    <x v="4"/>
    <n v="19.600000000000001"/>
    <n v="1.33"/>
    <n v="1"/>
    <x v="3"/>
    <n v="0.5"/>
  </r>
  <r>
    <n v="29"/>
    <x v="0"/>
    <x v="8"/>
    <x v="1"/>
    <n v="45"/>
    <n v="1.48"/>
    <n v="2"/>
    <x v="3"/>
    <n v="0.2"/>
  </r>
  <r>
    <n v="30"/>
    <x v="0"/>
    <x v="7"/>
    <x v="4"/>
    <n v="4.5"/>
    <n v="1"/>
    <n v="1"/>
    <x v="2"/>
    <n v="0.5"/>
  </r>
  <r>
    <n v="31"/>
    <x v="0"/>
    <x v="5"/>
    <x v="4"/>
    <n v="40"/>
    <n v="1"/>
    <n v="2"/>
    <x v="2"/>
    <n v="0.2"/>
  </r>
  <r>
    <n v="32"/>
    <x v="0"/>
    <x v="9"/>
    <x v="4"/>
    <n v="32"/>
    <n v="0.2"/>
    <n v="1"/>
    <x v="0"/>
    <n v="0"/>
  </r>
  <r>
    <n v="33"/>
    <x v="0"/>
    <x v="8"/>
    <x v="4"/>
    <n v="5.3"/>
    <n v="1"/>
    <n v="2"/>
    <x v="2"/>
    <n v="0.3"/>
  </r>
  <r>
    <n v="34"/>
    <x v="1"/>
    <x v="10"/>
    <x v="6"/>
    <n v="20"/>
    <n v="2"/>
    <n v="2"/>
    <x v="2"/>
    <n v="1"/>
  </r>
  <r>
    <n v="35"/>
    <x v="0"/>
    <x v="8"/>
    <x v="1"/>
    <n v="4.8"/>
    <n v="0.33"/>
    <n v="1"/>
    <x v="2"/>
    <n v="0.6"/>
  </r>
  <r>
    <n v="36"/>
    <x v="1"/>
    <x v="8"/>
    <x v="4"/>
    <n v="1"/>
    <n v="0"/>
    <n v="1"/>
    <x v="2"/>
    <n v="0.3"/>
  </r>
  <r>
    <n v="37"/>
    <x v="1"/>
    <x v="8"/>
    <x v="4"/>
    <n v="12.7"/>
    <n v="0.33"/>
    <n v="2"/>
    <x v="2"/>
    <n v="0.1"/>
  </r>
  <r>
    <n v="38"/>
    <x v="0"/>
    <x v="8"/>
    <x v="4"/>
    <n v="25"/>
    <n v="0"/>
    <n v="5"/>
    <x v="2"/>
    <n v="0.1"/>
  </r>
  <r>
    <n v="39"/>
    <x v="0"/>
    <x v="6"/>
    <x v="4"/>
    <n v="2"/>
    <n v="0.5"/>
    <n v="1"/>
    <x v="2"/>
    <n v="0.2"/>
  </r>
  <r>
    <n v="40"/>
    <x v="0"/>
    <x v="11"/>
    <x v="4"/>
    <n v="0.6"/>
    <n v="0.17"/>
    <n v="0"/>
    <x v="4"/>
    <n v="0"/>
  </r>
  <r>
    <n v="41"/>
    <x v="0"/>
    <x v="7"/>
    <x v="4"/>
    <n v="15"/>
    <n v="0.63"/>
    <n v="2"/>
    <x v="2"/>
    <n v="1"/>
  </r>
  <r>
    <n v="42"/>
    <x v="0"/>
    <x v="6"/>
    <x v="4"/>
    <n v="32"/>
    <n v="1"/>
    <n v="3"/>
    <x v="3"/>
    <n v="0.3"/>
  </r>
  <r>
    <n v="43"/>
    <x v="0"/>
    <x v="7"/>
    <x v="4"/>
    <n v="7.4"/>
    <n v="0.83"/>
    <n v="2"/>
    <x v="2"/>
    <n v="0"/>
  </r>
  <r>
    <n v="44"/>
    <x v="0"/>
    <x v="9"/>
    <x v="4"/>
    <n v="5"/>
    <n v="0.75"/>
    <n v="2"/>
    <x v="2"/>
    <n v="0.2"/>
  </r>
  <r>
    <n v="45"/>
    <x v="0"/>
    <x v="7"/>
    <x v="4"/>
    <n v="5"/>
    <n v="0.5"/>
    <n v="1"/>
    <x v="2"/>
    <n v="0.1"/>
  </r>
  <r>
    <n v="46"/>
    <x v="0"/>
    <x v="7"/>
    <x v="4"/>
    <n v="22"/>
    <n v="0.7"/>
    <n v="1"/>
    <x v="0"/>
    <n v="0"/>
  </r>
  <r>
    <n v="47"/>
    <x v="1"/>
    <x v="7"/>
    <x v="4"/>
    <n v="66.400000000000006"/>
    <n v="2.1"/>
    <n v="1"/>
    <x v="3"/>
    <n v="0.1"/>
  </r>
  <r>
    <n v="48"/>
    <x v="1"/>
    <x v="2"/>
    <x v="0"/>
    <n v="8"/>
    <n v="0.25"/>
    <n v="1"/>
    <x v="5"/>
    <n v="0.1"/>
  </r>
  <r>
    <n v="49"/>
    <x v="1"/>
    <x v="7"/>
    <x v="4"/>
    <n v="1.2"/>
    <n v="0.25"/>
    <n v="1"/>
    <x v="4"/>
    <n v="0"/>
  </r>
  <r>
    <n v="50"/>
    <x v="1"/>
    <x v="7"/>
    <x v="4"/>
    <n v="1.2"/>
    <n v="0.25"/>
    <n v="1"/>
    <x v="4"/>
    <n v="0"/>
  </r>
</pivotCacheRecords>
</file>

<file path=xl/pivotCache/pivotCacheRecords2.xml><?xml version="1.0" encoding="utf-8"?>
<pivotCacheRecords xmlns="http://schemas.openxmlformats.org/spreadsheetml/2006/main" xmlns:r="http://schemas.openxmlformats.org/officeDocument/2006/relationships" count="50">
  <r>
    <x v="0"/>
    <n v="14"/>
    <n v="0.75"/>
  </r>
  <r>
    <x v="1"/>
    <n v="36.4"/>
    <n v="2"/>
  </r>
  <r>
    <x v="1"/>
    <n v="14"/>
    <n v="0.5"/>
  </r>
  <r>
    <x v="1"/>
    <n v="2"/>
    <n v="0.08"/>
  </r>
  <r>
    <x v="2"/>
    <n v="6"/>
    <n v="0.5"/>
  </r>
  <r>
    <x v="2"/>
    <n v="1"/>
    <n v="0.25"/>
  </r>
  <r>
    <x v="3"/>
    <n v="3.1"/>
    <n v="0.17"/>
  </r>
  <r>
    <x v="4"/>
    <n v="1.1000000000000001"/>
    <n v="0.15"/>
  </r>
  <r>
    <x v="2"/>
    <n v="5"/>
    <n v="0.27"/>
  </r>
  <r>
    <x v="3"/>
    <n v="32"/>
    <n v="1.5"/>
  </r>
  <r>
    <x v="3"/>
    <n v="3.9"/>
    <n v="0.3"/>
  </r>
  <r>
    <x v="3"/>
    <n v="30"/>
    <n v="1"/>
  </r>
  <r>
    <x v="2"/>
    <n v="7.9"/>
    <n v="0.57999999999999996"/>
  </r>
  <r>
    <x v="2"/>
    <n v="3"/>
    <n v="1"/>
  </r>
  <r>
    <x v="2"/>
    <n v="1.7"/>
    <n v="0.25"/>
  </r>
  <r>
    <x v="4"/>
    <n v="0.5"/>
    <n v="0.25"/>
  </r>
  <r>
    <x v="2"/>
    <n v="6.8"/>
    <n v="1"/>
  </r>
  <r>
    <x v="3"/>
    <n v="6"/>
    <n v="1"/>
  </r>
  <r>
    <x v="3"/>
    <n v="9.5"/>
    <n v="1"/>
  </r>
  <r>
    <x v="3"/>
    <n v="32"/>
    <n v="1.5"/>
  </r>
  <r>
    <x v="2"/>
    <n v="15"/>
    <n v="1.5"/>
  </r>
  <r>
    <x v="2"/>
    <n v="3.1"/>
    <n v="0.17"/>
  </r>
  <r>
    <x v="2"/>
    <n v="4.5999999999999996"/>
    <n v="0.75"/>
  </r>
  <r>
    <x v="2"/>
    <n v="6"/>
    <n v="1"/>
  </r>
  <r>
    <x v="2"/>
    <n v="10"/>
    <n v="0.42"/>
  </r>
  <r>
    <x v="2"/>
    <n v="6.2"/>
    <n v="1"/>
  </r>
  <r>
    <x v="3"/>
    <n v="33"/>
    <n v="1.1200000000000001"/>
  </r>
  <r>
    <x v="3"/>
    <n v="19.600000000000001"/>
    <n v="1.33"/>
  </r>
  <r>
    <x v="3"/>
    <n v="45"/>
    <n v="1.48"/>
  </r>
  <r>
    <x v="2"/>
    <n v="4.5"/>
    <n v="1"/>
  </r>
  <r>
    <x v="2"/>
    <n v="40"/>
    <n v="1"/>
  </r>
  <r>
    <x v="0"/>
    <n v="32"/>
    <n v="0.2"/>
  </r>
  <r>
    <x v="2"/>
    <n v="5.3"/>
    <n v="1"/>
  </r>
  <r>
    <x v="2"/>
    <n v="20"/>
    <n v="2"/>
  </r>
  <r>
    <x v="2"/>
    <n v="4.8"/>
    <n v="0.33"/>
  </r>
  <r>
    <x v="2"/>
    <n v="1"/>
    <n v="0"/>
  </r>
  <r>
    <x v="2"/>
    <n v="12.7"/>
    <n v="0.33"/>
  </r>
  <r>
    <x v="2"/>
    <n v="25"/>
    <n v="0"/>
  </r>
  <r>
    <x v="2"/>
    <n v="2"/>
    <n v="0.5"/>
  </r>
  <r>
    <x v="4"/>
    <n v="0.6"/>
    <n v="0.17"/>
  </r>
  <r>
    <x v="2"/>
    <n v="15"/>
    <n v="0.63"/>
  </r>
  <r>
    <x v="3"/>
    <n v="32"/>
    <n v="1"/>
  </r>
  <r>
    <x v="2"/>
    <n v="7.4"/>
    <n v="0.83"/>
  </r>
  <r>
    <x v="2"/>
    <n v="5"/>
    <n v="0.75"/>
  </r>
  <r>
    <x v="2"/>
    <n v="5"/>
    <n v="0.5"/>
  </r>
  <r>
    <x v="0"/>
    <n v="22"/>
    <n v="0.7"/>
  </r>
  <r>
    <x v="3"/>
    <n v="66.400000000000006"/>
    <n v="2.1"/>
  </r>
  <r>
    <x v="5"/>
    <n v="8"/>
    <n v="0.25"/>
  </r>
  <r>
    <x v="4"/>
    <n v="1.2"/>
    <n v="0.25"/>
  </r>
  <r>
    <x v="4"/>
    <n v="1.2"/>
    <n v="0.25"/>
  </r>
</pivotCacheRecords>
</file>

<file path=xl/pivotCache/pivotCacheRecords3.xml><?xml version="1.0" encoding="utf-8"?>
<pivotCacheRecords xmlns="http://schemas.openxmlformats.org/spreadsheetml/2006/main" xmlns:r="http://schemas.openxmlformats.org/officeDocument/2006/relationships" count="6">
  <r>
    <x v="0"/>
    <n v="8"/>
    <n v="0.25"/>
    <n v="32"/>
  </r>
  <r>
    <x v="1"/>
    <n v="312.5"/>
    <n v="13.5"/>
    <n v="23.148148148148149"/>
  </r>
  <r>
    <x v="2"/>
    <n v="52.4"/>
    <n v="2.58"/>
    <n v="20.310077519379846"/>
  </r>
  <r>
    <x v="3"/>
    <n v="224"/>
    <n v="17.559999999999999"/>
    <n v="12.756264236902052"/>
  </r>
  <r>
    <x v="4"/>
    <n v="68"/>
    <n v="1.65"/>
    <n v="41.212121212121211"/>
  </r>
  <r>
    <x v="5"/>
    <n v="4.6000000000000005"/>
    <n v="1.07"/>
    <n v="4.29906542056074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P11:Q17" firstHeaderRow="1" firstDataRow="1" firstDataCol="1"/>
  <pivotFields count="9">
    <pivotField showAll="0"/>
    <pivotField showAll="0">
      <items count="3">
        <item h="1" x="1"/>
        <item x="0"/>
        <item t="default"/>
      </items>
    </pivotField>
    <pivotField showAll="0">
      <items count="10">
        <item x="0"/>
        <item x="1"/>
        <item x="2"/>
        <item x="3"/>
        <item x="4"/>
        <item x="5"/>
        <item x="6"/>
        <item x="7"/>
        <item x="8"/>
        <item t="default"/>
      </items>
    </pivotField>
    <pivotField dataField="1" showAll="0">
      <items count="8">
        <item x="6"/>
        <item h="1" x="5"/>
        <item h="1" x="3"/>
        <item h="1" x="1"/>
        <item h="1" x="2"/>
        <item h="1" x="0"/>
        <item h="1" x="4"/>
        <item t="default"/>
      </items>
    </pivotField>
    <pivotField showAll="0"/>
    <pivotField showAll="0"/>
    <pivotField showAll="0"/>
    <pivotField axis="axisRow" showAll="0">
      <items count="7">
        <item x="5"/>
        <item x="3"/>
        <item x="1"/>
        <item x="2"/>
        <item x="0"/>
        <item x="4"/>
        <item t="default"/>
      </items>
    </pivotField>
    <pivotField showAll="0"/>
  </pivotFields>
  <rowFields count="1">
    <field x="7"/>
  </rowFields>
  <rowItems count="6">
    <i>
      <x v="1"/>
    </i>
    <i>
      <x v="2"/>
    </i>
    <i>
      <x v="3"/>
    </i>
    <i>
      <x v="4"/>
    </i>
    <i>
      <x v="5"/>
    </i>
    <i t="grand">
      <x/>
    </i>
  </rowItems>
  <colItems count="1">
    <i/>
  </colItems>
  <dataFields count="1">
    <dataField name="Count of Sector" fld="3" subtotal="count" showDataAs="percentOfTotal" baseField="0" baseItem="0" numFmtId="10"/>
  </dataFields>
  <chartFormats count="7">
    <chartFormat chart="12" format="35"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7" count="1" selected="0">
            <x v="0"/>
          </reference>
        </references>
      </pivotArea>
    </chartFormat>
    <chartFormat chart="12" format="37">
      <pivotArea type="data" outline="0" fieldPosition="0">
        <references count="2">
          <reference field="4294967294" count="1" selected="0">
            <x v="0"/>
          </reference>
          <reference field="7" count="1" selected="0">
            <x v="1"/>
          </reference>
        </references>
      </pivotArea>
    </chartFormat>
    <chartFormat chart="12" format="38">
      <pivotArea type="data" outline="0" fieldPosition="0">
        <references count="2">
          <reference field="4294967294" count="1" selected="0">
            <x v="0"/>
          </reference>
          <reference field="7" count="1" selected="0">
            <x v="2"/>
          </reference>
        </references>
      </pivotArea>
    </chartFormat>
    <chartFormat chart="12" format="39">
      <pivotArea type="data" outline="0" fieldPosition="0">
        <references count="2">
          <reference field="4294967294" count="1" selected="0">
            <x v="0"/>
          </reference>
          <reference field="7" count="1" selected="0">
            <x v="3"/>
          </reference>
        </references>
      </pivotArea>
    </chartFormat>
    <chartFormat chart="12" format="40">
      <pivotArea type="data" outline="0" fieldPosition="0">
        <references count="2">
          <reference field="4294967294" count="1" selected="0">
            <x v="0"/>
          </reference>
          <reference field="7" count="1" selected="0">
            <x v="4"/>
          </reference>
        </references>
      </pivotArea>
    </chartFormat>
    <chartFormat chart="12" format="4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U2:AV9" firstHeaderRow="1" firstDataRow="1" firstDataCol="1"/>
  <pivotFields count="4">
    <pivotField axis="axisRow" showAll="0" sortType="ascending">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DISTANCE/TIME" fld="3" baseField="0" baseItem="0"/>
  </dataFields>
  <formats count="1">
    <format dxfId="44">
      <pivotArea collapsedLevelsAreSubtotals="1" fieldPosition="0">
        <references count="1">
          <reference field="0" count="0"/>
        </references>
      </pivotArea>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P20:V27" firstHeaderRow="1" firstDataRow="2" firstDataCol="1"/>
  <pivotFields count="9">
    <pivotField showAll="0"/>
    <pivotField showAll="0">
      <items count="3">
        <item h="1" x="1"/>
        <item x="0"/>
        <item t="default"/>
      </items>
    </pivotField>
    <pivotField axis="axisRow" showAll="0">
      <items count="10">
        <item x="0"/>
        <item x="1"/>
        <item x="2"/>
        <item x="3"/>
        <item x="4"/>
        <item x="5"/>
        <item x="6"/>
        <item x="7"/>
        <item x="8"/>
        <item t="default"/>
      </items>
    </pivotField>
    <pivotField dataField="1" showAll="0">
      <items count="8">
        <item x="6"/>
        <item h="1" x="5"/>
        <item h="1" x="3"/>
        <item h="1" x="1"/>
        <item h="1" x="2"/>
        <item h="1" x="0"/>
        <item h="1" x="4"/>
        <item t="default"/>
      </items>
    </pivotField>
    <pivotField showAll="0"/>
    <pivotField showAll="0"/>
    <pivotField showAll="0"/>
    <pivotField axis="axisCol" showAll="0">
      <items count="7">
        <item x="5"/>
        <item x="3"/>
        <item x="1"/>
        <item x="2"/>
        <item x="0"/>
        <item x="4"/>
        <item t="default"/>
      </items>
    </pivotField>
    <pivotField showAll="0"/>
  </pivotFields>
  <rowFields count="1">
    <field x="2"/>
  </rowFields>
  <rowItems count="6">
    <i>
      <x v="1"/>
    </i>
    <i>
      <x v="2"/>
    </i>
    <i>
      <x v="3"/>
    </i>
    <i>
      <x v="4"/>
    </i>
    <i>
      <x v="7"/>
    </i>
    <i t="grand">
      <x/>
    </i>
  </rowItems>
  <colFields count="1">
    <field x="7"/>
  </colFields>
  <colItems count="6">
    <i>
      <x v="1"/>
    </i>
    <i>
      <x v="2"/>
    </i>
    <i>
      <x v="3"/>
    </i>
    <i>
      <x v="4"/>
    </i>
    <i>
      <x v="5"/>
    </i>
    <i t="grand">
      <x/>
    </i>
  </colItems>
  <dataFields count="1">
    <dataField name="Count of Sector" fld="3" subtotal="count" showDataAs="percentOfTotal" baseField="0" baseItem="0" numFmtId="10"/>
  </dataFields>
  <formats count="1">
    <format dxfId="45">
      <pivotArea outline="0" fieldPosition="0">
        <references count="1">
          <reference field="4294967294" count="1">
            <x v="0"/>
          </reference>
        </references>
      </pivotArea>
    </format>
  </formats>
  <chartFormats count="21">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25" series="1">
      <pivotArea type="data" outline="0" fieldPosition="0">
        <references count="2">
          <reference field="4294967294" count="1" selected="0">
            <x v="0"/>
          </reference>
          <reference field="7" count="1" selected="0">
            <x v="0"/>
          </reference>
        </references>
      </pivotArea>
    </chartFormat>
    <chartFormat chart="15" format="26" series="1">
      <pivotArea type="data" outline="0" fieldPosition="0">
        <references count="2">
          <reference field="4294967294" count="1" selected="0">
            <x v="0"/>
          </reference>
          <reference field="7" count="1" selected="0">
            <x v="1"/>
          </reference>
        </references>
      </pivotArea>
    </chartFormat>
    <chartFormat chart="15" format="27" series="1">
      <pivotArea type="data" outline="0" fieldPosition="0">
        <references count="2">
          <reference field="4294967294" count="1" selected="0">
            <x v="0"/>
          </reference>
          <reference field="7" count="1" selected="0">
            <x v="2"/>
          </reference>
        </references>
      </pivotArea>
    </chartFormat>
    <chartFormat chart="15" format="28" series="1">
      <pivotArea type="data" outline="0" fieldPosition="0">
        <references count="2">
          <reference field="4294967294" count="1" selected="0">
            <x v="0"/>
          </reference>
          <reference field="7" count="1" selected="0">
            <x v="3"/>
          </reference>
        </references>
      </pivotArea>
    </chartFormat>
    <chartFormat chart="15" format="29" series="1">
      <pivotArea type="data" outline="0" fieldPosition="0">
        <references count="2">
          <reference field="4294967294" count="1" selected="0">
            <x v="0"/>
          </reference>
          <reference field="7" count="1" selected="0">
            <x v="4"/>
          </reference>
        </references>
      </pivotArea>
    </chartFormat>
    <chartFormat chart="15" format="30" series="1">
      <pivotArea type="data" outline="0" fieldPosition="0">
        <references count="2">
          <reference field="4294967294" count="1" selected="0">
            <x v="0"/>
          </reference>
          <reference field="7" count="1" selected="0">
            <x v="5"/>
          </reference>
        </references>
      </pivotArea>
    </chartFormat>
    <chartFormat chart="15" format="31" series="1">
      <pivotArea type="data" outline="0" fieldPosition="0">
        <references count="1">
          <reference field="4294967294" count="1" selected="0">
            <x v="0"/>
          </reference>
        </references>
      </pivotArea>
    </chartFormat>
    <chartFormat chart="17" format="38" series="1">
      <pivotArea type="data" outline="0" fieldPosition="0">
        <references count="2">
          <reference field="4294967294" count="1" selected="0">
            <x v="0"/>
          </reference>
          <reference field="7" count="1" selected="0">
            <x v="0"/>
          </reference>
        </references>
      </pivotArea>
    </chartFormat>
    <chartFormat chart="17" format="39" series="1">
      <pivotArea type="data" outline="0" fieldPosition="0">
        <references count="2">
          <reference field="4294967294" count="1" selected="0">
            <x v="0"/>
          </reference>
          <reference field="7" count="1" selected="0">
            <x v="1"/>
          </reference>
        </references>
      </pivotArea>
    </chartFormat>
    <chartFormat chart="17" format="40" series="1">
      <pivotArea type="data" outline="0" fieldPosition="0">
        <references count="2">
          <reference field="4294967294" count="1" selected="0">
            <x v="0"/>
          </reference>
          <reference field="7" count="1" selected="0">
            <x v="2"/>
          </reference>
        </references>
      </pivotArea>
    </chartFormat>
    <chartFormat chart="17" format="41" series="1">
      <pivotArea type="data" outline="0" fieldPosition="0">
        <references count="2">
          <reference field="4294967294" count="1" selected="0">
            <x v="0"/>
          </reference>
          <reference field="7" count="1" selected="0">
            <x v="3"/>
          </reference>
        </references>
      </pivotArea>
    </chartFormat>
    <chartFormat chart="17" format="42" series="1">
      <pivotArea type="data" outline="0" fieldPosition="0">
        <references count="2">
          <reference field="4294967294" count="1" selected="0">
            <x v="0"/>
          </reference>
          <reference field="7" count="1" selected="0">
            <x v="4"/>
          </reference>
        </references>
      </pivotArea>
    </chartFormat>
    <chartFormat chart="17" format="43" series="1">
      <pivotArea type="data" outline="0" fieldPosition="0">
        <references count="2">
          <reference field="4294967294" count="1" selected="0">
            <x v="0"/>
          </reference>
          <reference field="7" count="1" selected="0">
            <x v="5"/>
          </reference>
        </references>
      </pivotArea>
    </chartFormat>
    <chartFormat chart="19" format="50" series="1">
      <pivotArea type="data" outline="0" fieldPosition="0">
        <references count="2">
          <reference field="4294967294" count="1" selected="0">
            <x v="0"/>
          </reference>
          <reference field="7" count="1" selected="0">
            <x v="0"/>
          </reference>
        </references>
      </pivotArea>
    </chartFormat>
    <chartFormat chart="19" format="51" series="1">
      <pivotArea type="data" outline="0" fieldPosition="0">
        <references count="2">
          <reference field="4294967294" count="1" selected="0">
            <x v="0"/>
          </reference>
          <reference field="7" count="1" selected="0">
            <x v="1"/>
          </reference>
        </references>
      </pivotArea>
    </chartFormat>
    <chartFormat chart="19" format="52" series="1">
      <pivotArea type="data" outline="0" fieldPosition="0">
        <references count="2">
          <reference field="4294967294" count="1" selected="0">
            <x v="0"/>
          </reference>
          <reference field="7" count="1" selected="0">
            <x v="2"/>
          </reference>
        </references>
      </pivotArea>
    </chartFormat>
    <chartFormat chart="19" format="53" series="1">
      <pivotArea type="data" outline="0" fieldPosition="0">
        <references count="2">
          <reference field="4294967294" count="1" selected="0">
            <x v="0"/>
          </reference>
          <reference field="7" count="1" selected="0">
            <x v="3"/>
          </reference>
        </references>
      </pivotArea>
    </chartFormat>
    <chartFormat chart="19" format="54" series="1">
      <pivotArea type="data" outline="0" fieldPosition="0">
        <references count="2">
          <reference field="4294967294" count="1" selected="0">
            <x v="0"/>
          </reference>
          <reference field="7" count="1" selected="0">
            <x v="4"/>
          </reference>
        </references>
      </pivotArea>
    </chartFormat>
    <chartFormat chart="19" format="55"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Z2:AB8" firstHeaderRow="0" firstDataRow="1" firstDataCol="1"/>
  <pivotFields count="9">
    <pivotField showAll="0"/>
    <pivotField showAll="0">
      <items count="3">
        <item h="1" x="1"/>
        <item x="0"/>
        <item t="default"/>
      </items>
    </pivotField>
    <pivotField showAll="0">
      <items count="10">
        <item x="0"/>
        <item x="1"/>
        <item x="2"/>
        <item x="3"/>
        <item x="4"/>
        <item x="5"/>
        <item x="6"/>
        <item x="7"/>
        <item x="8"/>
        <item t="default"/>
      </items>
    </pivotField>
    <pivotField showAll="0">
      <items count="8">
        <item x="6"/>
        <item h="1" x="5"/>
        <item h="1" x="3"/>
        <item h="1" x="1"/>
        <item h="1" x="2"/>
        <item h="1" x="0"/>
        <item h="1" x="4"/>
        <item t="default"/>
      </items>
    </pivotField>
    <pivotField dataField="1" showAll="0"/>
    <pivotField dataField="1" showAll="0"/>
    <pivotField showAll="0"/>
    <pivotField axis="axisRow" showAll="0">
      <items count="7">
        <item x="5"/>
        <item x="3"/>
        <item x="1"/>
        <item x="2"/>
        <item x="0"/>
        <item x="4"/>
        <item t="default"/>
      </items>
    </pivotField>
    <pivotField showAll="0"/>
  </pivotFields>
  <rowFields count="1">
    <field x="7"/>
  </rowFields>
  <rowItems count="6">
    <i>
      <x v="1"/>
    </i>
    <i>
      <x v="2"/>
    </i>
    <i>
      <x v="3"/>
    </i>
    <i>
      <x v="4"/>
    </i>
    <i>
      <x v="5"/>
    </i>
    <i t="grand">
      <x/>
    </i>
  </rowItems>
  <colFields count="1">
    <field x="-2"/>
  </colFields>
  <colItems count="2">
    <i>
      <x/>
    </i>
    <i i="1">
      <x v="1"/>
    </i>
  </colItems>
  <dataFields count="2">
    <dataField name="Sum of Time" fld="5" baseField="7" baseItem="0"/>
    <dataField name="Sum of Distance" fld="4" baseField="7" baseItem="0"/>
  </dataFields>
  <formats count="1">
    <format dxfId="46">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U31:AX38" firstHeaderRow="0" firstDataRow="1" firstDataCol="1"/>
  <pivotFields count="9">
    <pivotField showAll="0"/>
    <pivotField showAll="0">
      <items count="3">
        <item x="1"/>
        <item x="0"/>
        <item t="default"/>
      </items>
    </pivotField>
    <pivotField showAll="0"/>
    <pivotField showAll="0">
      <items count="8">
        <item x="6"/>
        <item x="5"/>
        <item x="3"/>
        <item x="1"/>
        <item x="2"/>
        <item x="0"/>
        <item x="4"/>
        <item t="default"/>
      </items>
    </pivotField>
    <pivotField showAll="0"/>
    <pivotField dataField="1" showAll="0"/>
    <pivotField dataField="1" showAll="0"/>
    <pivotField axis="axisRow" showAll="0">
      <items count="7">
        <item x="5"/>
        <item x="3"/>
        <item x="1"/>
        <item x="2"/>
        <item x="0"/>
        <item x="4"/>
        <item t="default"/>
      </items>
    </pivotField>
    <pivotField dataField="1" showAll="0"/>
  </pivotFields>
  <rowFields count="1">
    <field x="7"/>
  </rowFields>
  <rowItems count="7">
    <i>
      <x/>
    </i>
    <i>
      <x v="1"/>
    </i>
    <i>
      <x v="2"/>
    </i>
    <i>
      <x v="3"/>
    </i>
    <i>
      <x v="4"/>
    </i>
    <i>
      <x v="5"/>
    </i>
    <i t="grand">
      <x/>
    </i>
  </rowItems>
  <colFields count="1">
    <field x="-2"/>
  </colFields>
  <colItems count="3">
    <i>
      <x/>
    </i>
    <i i="1">
      <x v="1"/>
    </i>
    <i i="2">
      <x v="2"/>
    </i>
  </colItems>
  <dataFields count="3">
    <dataField name="Average of Time" fld="5" subtotal="average" baseField="7" baseItem="1"/>
    <dataField name="Average of Waiting Time" fld="8" subtotal="average" baseField="7" baseItem="1"/>
    <dataField name="Average of Trip" fld="6" subtotal="average" baseField="7"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U18:BA25" firstHeaderRow="1" firstDataRow="2" firstDataCol="1"/>
  <pivotFields count="9">
    <pivotField showAll="0"/>
    <pivotField showAll="0">
      <items count="3">
        <item h="1" x="1"/>
        <item x="0"/>
        <item t="default"/>
      </items>
    </pivotField>
    <pivotField showAll="0">
      <items count="10">
        <item x="0"/>
        <item x="1"/>
        <item x="2"/>
        <item x="3"/>
        <item x="4"/>
        <item x="5"/>
        <item x="6"/>
        <item x="7"/>
        <item x="8"/>
        <item t="default"/>
      </items>
    </pivotField>
    <pivotField axis="axisRow" dataField="1" showAll="0">
      <items count="8">
        <item h="1" x="6"/>
        <item h="1" x="5"/>
        <item x="3"/>
        <item x="1"/>
        <item x="2"/>
        <item x="0"/>
        <item x="4"/>
        <item t="default"/>
      </items>
    </pivotField>
    <pivotField showAll="0"/>
    <pivotField showAll="0"/>
    <pivotField showAll="0"/>
    <pivotField axis="axisCol" showAll="0">
      <items count="7">
        <item x="5"/>
        <item x="3"/>
        <item x="1"/>
        <item x="2"/>
        <item x="0"/>
        <item x="4"/>
        <item t="default"/>
      </items>
    </pivotField>
    <pivotField showAll="0"/>
  </pivotFields>
  <rowFields count="1">
    <field x="3"/>
  </rowFields>
  <rowItems count="6">
    <i>
      <x v="2"/>
    </i>
    <i>
      <x v="3"/>
    </i>
    <i>
      <x v="4"/>
    </i>
    <i>
      <x v="5"/>
    </i>
    <i>
      <x v="6"/>
    </i>
    <i t="grand">
      <x/>
    </i>
  </rowItems>
  <colFields count="1">
    <field x="7"/>
  </colFields>
  <colItems count="6">
    <i>
      <x v="1"/>
    </i>
    <i>
      <x v="2"/>
    </i>
    <i>
      <x v="3"/>
    </i>
    <i>
      <x v="4"/>
    </i>
    <i>
      <x v="5"/>
    </i>
    <i t="grand">
      <x/>
    </i>
  </colItems>
  <dataFields count="1">
    <dataField name="Count of Sector" fld="3" subtotal="count" showDataAs="percentOfTotal" baseField="0" baseItem="0" numFmtId="10"/>
  </dataFields>
  <formats count="1">
    <format dxfId="47">
      <pivotArea outline="0" fieldPosition="0">
        <references count="1">
          <reference field="4294967294" count="1">
            <x v="0"/>
          </reference>
        </references>
      </pivotArea>
    </format>
  </formats>
  <chartFormats count="27">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25" series="1">
      <pivotArea type="data" outline="0" fieldPosition="0">
        <references count="2">
          <reference field="4294967294" count="1" selected="0">
            <x v="0"/>
          </reference>
          <reference field="7" count="1" selected="0">
            <x v="0"/>
          </reference>
        </references>
      </pivotArea>
    </chartFormat>
    <chartFormat chart="15" format="26" series="1">
      <pivotArea type="data" outline="0" fieldPosition="0">
        <references count="2">
          <reference field="4294967294" count="1" selected="0">
            <x v="0"/>
          </reference>
          <reference field="7" count="1" selected="0">
            <x v="1"/>
          </reference>
        </references>
      </pivotArea>
    </chartFormat>
    <chartFormat chart="15" format="27" series="1">
      <pivotArea type="data" outline="0" fieldPosition="0">
        <references count="2">
          <reference field="4294967294" count="1" selected="0">
            <x v="0"/>
          </reference>
          <reference field="7" count="1" selected="0">
            <x v="2"/>
          </reference>
        </references>
      </pivotArea>
    </chartFormat>
    <chartFormat chart="15" format="28" series="1">
      <pivotArea type="data" outline="0" fieldPosition="0">
        <references count="2">
          <reference field="4294967294" count="1" selected="0">
            <x v="0"/>
          </reference>
          <reference field="7" count="1" selected="0">
            <x v="3"/>
          </reference>
        </references>
      </pivotArea>
    </chartFormat>
    <chartFormat chart="15" format="29" series="1">
      <pivotArea type="data" outline="0" fieldPosition="0">
        <references count="2">
          <reference field="4294967294" count="1" selected="0">
            <x v="0"/>
          </reference>
          <reference field="7" count="1" selected="0">
            <x v="4"/>
          </reference>
        </references>
      </pivotArea>
    </chartFormat>
    <chartFormat chart="15" format="30" series="1">
      <pivotArea type="data" outline="0" fieldPosition="0">
        <references count="2">
          <reference field="4294967294" count="1" selected="0">
            <x v="0"/>
          </reference>
          <reference field="7" count="1" selected="0">
            <x v="5"/>
          </reference>
        </references>
      </pivotArea>
    </chartFormat>
    <chartFormat chart="15" format="31" series="1">
      <pivotArea type="data" outline="0" fieldPosition="0">
        <references count="1">
          <reference field="4294967294" count="1" selected="0">
            <x v="0"/>
          </reference>
        </references>
      </pivotArea>
    </chartFormat>
    <chartFormat chart="18" format="12" series="1">
      <pivotArea type="data" outline="0" fieldPosition="0">
        <references count="2">
          <reference field="4294967294" count="1" selected="0">
            <x v="0"/>
          </reference>
          <reference field="7" count="1" selected="0">
            <x v="0"/>
          </reference>
        </references>
      </pivotArea>
    </chartFormat>
    <chartFormat chart="18" format="13" series="1">
      <pivotArea type="data" outline="0" fieldPosition="0">
        <references count="2">
          <reference field="4294967294" count="1" selected="0">
            <x v="0"/>
          </reference>
          <reference field="7" count="1" selected="0">
            <x v="1"/>
          </reference>
        </references>
      </pivotArea>
    </chartFormat>
    <chartFormat chart="18" format="14" series="1">
      <pivotArea type="data" outline="0" fieldPosition="0">
        <references count="2">
          <reference field="4294967294" count="1" selected="0">
            <x v="0"/>
          </reference>
          <reference field="7" count="1" selected="0">
            <x v="2"/>
          </reference>
        </references>
      </pivotArea>
    </chartFormat>
    <chartFormat chart="18" format="15" series="1">
      <pivotArea type="data" outline="0" fieldPosition="0">
        <references count="2">
          <reference field="4294967294" count="1" selected="0">
            <x v="0"/>
          </reference>
          <reference field="7" count="1" selected="0">
            <x v="3"/>
          </reference>
        </references>
      </pivotArea>
    </chartFormat>
    <chartFormat chart="18" format="16" series="1">
      <pivotArea type="data" outline="0" fieldPosition="0">
        <references count="2">
          <reference field="4294967294" count="1" selected="0">
            <x v="0"/>
          </reference>
          <reference field="7" count="1" selected="0">
            <x v="4"/>
          </reference>
        </references>
      </pivotArea>
    </chartFormat>
    <chartFormat chart="18" format="17" series="1">
      <pivotArea type="data" outline="0" fieldPosition="0">
        <references count="2">
          <reference field="4294967294" count="1" selected="0">
            <x v="0"/>
          </reference>
          <reference field="7" count="1" selected="0">
            <x v="5"/>
          </reference>
        </references>
      </pivotArea>
    </chartFormat>
    <chartFormat chart="20" format="24" series="1">
      <pivotArea type="data" outline="0" fieldPosition="0">
        <references count="2">
          <reference field="4294967294" count="1" selected="0">
            <x v="0"/>
          </reference>
          <reference field="7" count="1" selected="0">
            <x v="0"/>
          </reference>
        </references>
      </pivotArea>
    </chartFormat>
    <chartFormat chart="20" format="25" series="1">
      <pivotArea type="data" outline="0" fieldPosition="0">
        <references count="2">
          <reference field="4294967294" count="1" selected="0">
            <x v="0"/>
          </reference>
          <reference field="7" count="1" selected="0">
            <x v="1"/>
          </reference>
        </references>
      </pivotArea>
    </chartFormat>
    <chartFormat chart="20" format="26" series="1">
      <pivotArea type="data" outline="0" fieldPosition="0">
        <references count="2">
          <reference field="4294967294" count="1" selected="0">
            <x v="0"/>
          </reference>
          <reference field="7" count="1" selected="0">
            <x v="2"/>
          </reference>
        </references>
      </pivotArea>
    </chartFormat>
    <chartFormat chart="20" format="27" series="1">
      <pivotArea type="data" outline="0" fieldPosition="0">
        <references count="2">
          <reference field="4294967294" count="1" selected="0">
            <x v="0"/>
          </reference>
          <reference field="7" count="1" selected="0">
            <x v="3"/>
          </reference>
        </references>
      </pivotArea>
    </chartFormat>
    <chartFormat chart="20" format="28" series="1">
      <pivotArea type="data" outline="0" fieldPosition="0">
        <references count="2">
          <reference field="4294967294" count="1" selected="0">
            <x v="0"/>
          </reference>
          <reference field="7" count="1" selected="0">
            <x v="4"/>
          </reference>
        </references>
      </pivotArea>
    </chartFormat>
    <chartFormat chart="20" format="29" series="1">
      <pivotArea type="data" outline="0" fieldPosition="0">
        <references count="2">
          <reference field="4294967294" count="1" selected="0">
            <x v="0"/>
          </reference>
          <reference field="7" count="1" selected="0">
            <x v="5"/>
          </reference>
        </references>
      </pivotArea>
    </chartFormat>
    <chartFormat chart="22" format="36" series="1">
      <pivotArea type="data" outline="0" fieldPosition="0">
        <references count="2">
          <reference field="4294967294" count="1" selected="0">
            <x v="0"/>
          </reference>
          <reference field="7" count="1" selected="0">
            <x v="0"/>
          </reference>
        </references>
      </pivotArea>
    </chartFormat>
    <chartFormat chart="22" format="37" series="1">
      <pivotArea type="data" outline="0" fieldPosition="0">
        <references count="2">
          <reference field="4294967294" count="1" selected="0">
            <x v="0"/>
          </reference>
          <reference field="7" count="1" selected="0">
            <x v="1"/>
          </reference>
        </references>
      </pivotArea>
    </chartFormat>
    <chartFormat chart="22" format="38" series="1">
      <pivotArea type="data" outline="0" fieldPosition="0">
        <references count="2">
          <reference field="4294967294" count="1" selected="0">
            <x v="0"/>
          </reference>
          <reference field="7" count="1" selected="0">
            <x v="2"/>
          </reference>
        </references>
      </pivotArea>
    </chartFormat>
    <chartFormat chart="22" format="39" series="1">
      <pivotArea type="data" outline="0" fieldPosition="0">
        <references count="2">
          <reference field="4294967294" count="1" selected="0">
            <x v="0"/>
          </reference>
          <reference field="7" count="1" selected="0">
            <x v="3"/>
          </reference>
        </references>
      </pivotArea>
    </chartFormat>
    <chartFormat chart="22" format="40" series="1">
      <pivotArea type="data" outline="0" fieldPosition="0">
        <references count="2">
          <reference field="4294967294" count="1" selected="0">
            <x v="0"/>
          </reference>
          <reference field="7" count="1" selected="0">
            <x v="4"/>
          </reference>
        </references>
      </pivotArea>
    </chartFormat>
    <chartFormat chart="22" format="41"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P29:R35" firstHeaderRow="0" firstDataRow="1" firstDataCol="1"/>
  <pivotFields count="9">
    <pivotField showAll="0"/>
    <pivotField showAll="0">
      <items count="3">
        <item h="1" x="1"/>
        <item x="0"/>
        <item t="default"/>
      </items>
    </pivotField>
    <pivotField showAll="0">
      <items count="10">
        <item x="0"/>
        <item x="1"/>
        <item x="2"/>
        <item x="3"/>
        <item x="4"/>
        <item x="5"/>
        <item x="6"/>
        <item x="7"/>
        <item x="8"/>
        <item t="default"/>
      </items>
    </pivotField>
    <pivotField showAll="0">
      <items count="8">
        <item x="6"/>
        <item h="1" x="5"/>
        <item h="1" x="3"/>
        <item h="1" x="1"/>
        <item h="1" x="2"/>
        <item h="1" x="0"/>
        <item h="1" x="4"/>
        <item t="default"/>
      </items>
    </pivotField>
    <pivotField dataField="1" showAll="0"/>
    <pivotField dataField="1" showAll="0"/>
    <pivotField showAll="0"/>
    <pivotField axis="axisRow" showAll="0">
      <items count="7">
        <item x="5"/>
        <item x="3"/>
        <item x="1"/>
        <item x="2"/>
        <item x="0"/>
        <item x="4"/>
        <item t="default"/>
      </items>
    </pivotField>
    <pivotField showAll="0"/>
  </pivotFields>
  <rowFields count="1">
    <field x="7"/>
  </rowFields>
  <rowItems count="6">
    <i>
      <x v="1"/>
    </i>
    <i>
      <x v="2"/>
    </i>
    <i>
      <x v="3"/>
    </i>
    <i>
      <x v="4"/>
    </i>
    <i>
      <x v="5"/>
    </i>
    <i t="grand">
      <x/>
    </i>
  </rowItems>
  <colFields count="1">
    <field x="-2"/>
  </colFields>
  <colItems count="2">
    <i>
      <x/>
    </i>
    <i i="1">
      <x v="1"/>
    </i>
  </colItems>
  <dataFields count="2">
    <dataField name="Sum of Time" fld="5" baseField="7" baseItem="0"/>
    <dataField name="Sum of Distance" fld="4" baseField="7" baseItem="0"/>
  </dataFields>
  <formats count="1">
    <format dxfId="48">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P2:S8" firstHeaderRow="0" firstDataRow="1" firstDataCol="1"/>
  <pivotFields count="9">
    <pivotField showAll="0"/>
    <pivotField showAll="0">
      <items count="3">
        <item h="1" x="1"/>
        <item x="0"/>
        <item t="default"/>
      </items>
    </pivotField>
    <pivotField showAll="0">
      <items count="10">
        <item x="0"/>
        <item x="1"/>
        <item x="2"/>
        <item x="3"/>
        <item x="4"/>
        <item x="5"/>
        <item x="6"/>
        <item x="7"/>
        <item x="8"/>
        <item t="default"/>
      </items>
    </pivotField>
    <pivotField showAll="0">
      <items count="8">
        <item x="6"/>
        <item h="1" x="5"/>
        <item h="1" x="3"/>
        <item h="1" x="1"/>
        <item h="1" x="2"/>
        <item h="1" x="0"/>
        <item h="1" x="4"/>
        <item t="default"/>
      </items>
    </pivotField>
    <pivotField showAll="0"/>
    <pivotField dataField="1" showAll="0"/>
    <pivotField dataField="1" showAll="0"/>
    <pivotField axis="axisRow" showAll="0">
      <items count="7">
        <item x="5"/>
        <item x="3"/>
        <item x="1"/>
        <item x="2"/>
        <item x="0"/>
        <item x="4"/>
        <item t="default"/>
      </items>
    </pivotField>
    <pivotField dataField="1" showAll="0"/>
  </pivotFields>
  <rowFields count="1">
    <field x="7"/>
  </rowFields>
  <rowItems count="6">
    <i>
      <x v="1"/>
    </i>
    <i>
      <x v="2"/>
    </i>
    <i>
      <x v="3"/>
    </i>
    <i>
      <x v="4"/>
    </i>
    <i>
      <x v="5"/>
    </i>
    <i t="grand">
      <x/>
    </i>
  </rowItems>
  <colFields count="1">
    <field x="-2"/>
  </colFields>
  <colItems count="3">
    <i>
      <x/>
    </i>
    <i i="1">
      <x v="1"/>
    </i>
    <i i="2">
      <x v="2"/>
    </i>
  </colItems>
  <dataFields count="3">
    <dataField name="Average Waiting Time" fld="8" subtotal="average" baseField="0" baseItem="0"/>
    <dataField name="Average Trave Time" fld="5" subtotal="average" baseField="0" baseItem="0"/>
    <dataField name="Average Trip" fld="6" subtotal="average" baseField="7" baseItem="0"/>
  </dataFields>
  <formats count="3">
    <format dxfId="51">
      <pivotArea collapsedLevelsAreSubtotals="1" fieldPosition="0">
        <references count="1">
          <reference field="7" count="0"/>
        </references>
      </pivotArea>
    </format>
    <format dxfId="50">
      <pivotArea collapsedLevelsAreSubtotals="1" fieldPosition="0">
        <references count="2">
          <reference field="4294967294" count="2" selected="0">
            <x v="0"/>
            <x v="1"/>
          </reference>
          <reference field="7" count="0"/>
        </references>
      </pivotArea>
    </format>
    <format dxfId="49">
      <pivotArea collapsedLevelsAreSubtotals="1" fieldPosition="0">
        <references count="2">
          <reference field="4294967294" count="1" selected="0">
            <x v="2"/>
          </reference>
          <reference field="7" count="0"/>
        </references>
      </pivotArea>
    </format>
  </formats>
  <chartFormats count="12">
    <chartFormat chart="5" format="5"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1"/>
          </reference>
        </references>
      </pivotArea>
    </chartFormat>
    <chartFormat chart="9" format="19" series="1">
      <pivotArea type="data" outline="0" fieldPosition="0">
        <references count="1">
          <reference field="4294967294" count="1" selected="0">
            <x v="2"/>
          </reference>
        </references>
      </pivotArea>
    </chartFormat>
    <chartFormat chart="9" format="20">
      <pivotArea type="data" outline="0" fieldPosition="0">
        <references count="2">
          <reference field="4294967294" count="1" selected="0">
            <x v="0"/>
          </reference>
          <reference field="7" count="1" selected="0">
            <x v="3"/>
          </reference>
        </references>
      </pivotArea>
    </chartFormat>
    <chartFormat chart="11" format="2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1"/>
          </reference>
        </references>
      </pivotArea>
    </chartFormat>
    <chartFormat chart="11" format="26" series="1">
      <pivotArea type="data" outline="0" fieldPosition="0">
        <references count="1">
          <reference field="4294967294" count="1" selected="0">
            <x v="2"/>
          </reference>
        </references>
      </pivotArea>
    </chartFormat>
    <chartFormat chart="13" format="30" series="1">
      <pivotArea type="data" outline="0" fieldPosition="0">
        <references count="1">
          <reference field="4294967294" count="1" selected="0">
            <x v="0"/>
          </reference>
        </references>
      </pivotArea>
    </chartFormat>
    <chartFormat chart="13" format="31" series="1">
      <pivotArea type="data" outline="0" fieldPosition="0">
        <references count="1">
          <reference field="4294967294" count="1" selected="0">
            <x v="1"/>
          </reference>
        </references>
      </pivotArea>
    </chartFormat>
    <chartFormat chart="13" format="3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M1:AO8" firstHeaderRow="0" firstDataRow="1" firstDataCol="1"/>
  <pivotFields count="3">
    <pivotField axis="axisRow" showAll="0">
      <items count="7">
        <item x="5"/>
        <item x="3"/>
        <item x="1"/>
        <item x="2"/>
        <item x="0"/>
        <item x="4"/>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DISTANCE" fld="1" baseField="0" baseItem="0"/>
    <dataField name="Sum of TI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
    <pivotTable tabId="3" name="PivotTable3"/>
    <pivotTable tabId="3" name="PivotTable4"/>
    <pivotTable tabId="3" name="PivotTable6"/>
    <pivotTable tabId="3" name="PivotTable7"/>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1"/>
    <pivotTable tabId="3" name="PivotTable2"/>
    <pivotTable tabId="3" name="PivotTable3"/>
    <pivotTable tabId="3" name="PivotTable4"/>
    <pivotTable tabId="3" name="PivotTable6"/>
    <pivotTable tabId="3" name="PivotTable7"/>
  </pivotTables>
  <data>
    <tabular pivotCacheId="1">
      <items count="9">
        <i x="1" s="1"/>
        <i x="2" s="1"/>
        <i x="3" s="1"/>
        <i x="4" s="1"/>
        <i x="7" s="1"/>
        <i x="0" s="1" nd="1"/>
        <i x="8"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182880"/>
  <slicer name="Age" cache="Slicer_Age" style="SlicerStyleLight4" rowHeight="173736"/>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Light4" rowHeight="182880"/>
  <slicer name="Age 1" cache="Slicer_Age" style="SlicerStyleLight4" rowHeight="173736"/>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2" cache="Slicer_Gender" caption="Gender" style="SlicerStyleLight4" rowHeight="182880"/>
  <slicer name="Age 2" cache="Slicer_Age" style="SlicerStyleLight4" rowHeight="173736"/>
</slicers>
</file>

<file path=xl/tables/table1.xml><?xml version="1.0" encoding="utf-8"?>
<table xmlns="http://schemas.openxmlformats.org/spreadsheetml/2006/main" id="1" name="Raw" displayName="Raw" ref="C1:K51" totalsRowShown="0" headerRowDxfId="43">
  <autoFilter ref="C1:K51"/>
  <tableColumns count="9">
    <tableColumn id="1" name="No." dataDxfId="42"/>
    <tableColumn id="2" name="Gender" dataDxfId="41"/>
    <tableColumn id="3" name="Age" dataDxfId="40"/>
    <tableColumn id="4" name="Sector" dataDxfId="39"/>
    <tableColumn id="5" name="Distance" dataDxfId="38"/>
    <tableColumn id="6" name="Time" dataDxfId="37"/>
    <tableColumn id="7" name="Trip" dataDxfId="36"/>
    <tableColumn id="8" name="Transpo" dataDxfId="35"/>
    <tableColumn id="9" name="Waiting Time" dataDxfId="34"/>
  </tableColumns>
  <tableStyleInfo showFirstColumn="0" showLastColumn="0" showRowStripes="1" showColumnStripes="0"/>
</table>
</file>

<file path=xl/tables/table2.xml><?xml version="1.0" encoding="utf-8"?>
<table xmlns="http://schemas.openxmlformats.org/spreadsheetml/2006/main" id="3" name="Table3" displayName="Table3" ref="AG1:AI51" totalsRowShown="0" headerRowDxfId="33">
  <autoFilter ref="AG1:AI51"/>
  <tableColumns count="3">
    <tableColumn id="1" name="Mode"/>
    <tableColumn id="2" name="DISTANCE"/>
    <tableColumn id="3" name="TIME"/>
  </tableColumns>
  <tableStyleInfo showFirstColumn="0" showLastColumn="0" showRowStripes="1" showColumnStripes="0"/>
</table>
</file>

<file path=xl/tables/table3.xml><?xml version="1.0" encoding="utf-8"?>
<table xmlns="http://schemas.openxmlformats.org/spreadsheetml/2006/main" id="5" name="Table5" displayName="Table5" ref="AM12:AP18" totalsRowShown="0" headerRowDxfId="32">
  <autoFilter ref="AM12:AP18"/>
  <tableColumns count="4">
    <tableColumn id="1" name="Mode" dataDxfId="31"/>
    <tableColumn id="2" name="DISTANCE" dataDxfId="30"/>
    <tableColumn id="3" name="TIME" dataDxfId="29"/>
    <tableColumn id="4" name="DISTANCE/TIME" dataDxfId="28">
      <calculatedColumnFormula>Table5[[#This Row],[DISTANCE]]/Table5[[#This Row],[TIME]]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B53"/>
  <sheetViews>
    <sheetView topLeftCell="B1" zoomScaleNormal="100" workbookViewId="0">
      <selection activeCell="H1" sqref="H1"/>
    </sheetView>
  </sheetViews>
  <sheetFormatPr defaultColWidth="0" defaultRowHeight="14.4" zeroHeight="1" x14ac:dyDescent="0.3"/>
  <cols>
    <col min="1" max="1" width="8.88671875" style="1" hidden="1" customWidth="1"/>
    <col min="2" max="2" width="0.88671875" style="1" customWidth="1"/>
    <col min="3" max="3" width="5.88671875" style="1" customWidth="1"/>
    <col min="4" max="4" width="10.33203125" style="1" customWidth="1"/>
    <col min="5" max="5" width="6.109375" style="1" customWidth="1"/>
    <col min="6" max="6" width="14.33203125" style="1" bestFit="1" customWidth="1"/>
    <col min="7" max="7" width="10.44140625" style="1" bestFit="1" customWidth="1"/>
    <col min="8" max="8" width="11.109375" style="1" bestFit="1" customWidth="1"/>
    <col min="9" max="9" width="7.88671875" style="1" bestFit="1" customWidth="1"/>
    <col min="10" max="10" width="16.6640625" style="1" customWidth="1"/>
    <col min="11" max="11" width="13.88671875" style="1" customWidth="1"/>
    <col min="12" max="12" width="0.88671875" style="1" customWidth="1"/>
    <col min="13" max="13" width="0.88671875" style="1" hidden="1" customWidth="1"/>
    <col min="14" max="14" width="3.109375" style="1" hidden="1" customWidth="1"/>
    <col min="15" max="15" width="1.77734375" style="1" hidden="1" customWidth="1"/>
    <col min="16" max="16" width="13.88671875" style="1" hidden="1" customWidth="1"/>
    <col min="17" max="17" width="20.44140625" style="1" hidden="1" customWidth="1"/>
    <col min="18" max="18" width="18.33203125" style="1" hidden="1" customWidth="1"/>
    <col min="19" max="19" width="12" style="1" hidden="1" customWidth="1"/>
    <col min="20" max="20" width="7.44140625" style="1" hidden="1" customWidth="1"/>
    <col min="21" max="21" width="10.21875" style="1" hidden="1" customWidth="1"/>
    <col min="22" max="22" width="7.88671875" style="1" hidden="1" customWidth="1"/>
    <col min="23" max="23" width="11.109375" style="1" hidden="1" customWidth="1"/>
    <col min="24" max="24" width="2" style="1" hidden="1" customWidth="1"/>
    <col min="25" max="25" width="4" style="1" hidden="1" customWidth="1"/>
    <col min="26" max="26" width="13.88671875" style="1" hidden="1" customWidth="1"/>
    <col min="27" max="27" width="11.88671875" style="1" hidden="1" customWidth="1"/>
    <col min="28" max="28" width="15" style="1" hidden="1" customWidth="1"/>
    <col min="29" max="29" width="4" style="1" hidden="1" customWidth="1"/>
    <col min="30" max="30" width="2" style="1" hidden="1" customWidth="1"/>
    <col min="31" max="31" width="4" style="1" hidden="1" customWidth="1"/>
    <col min="32" max="32" width="2" style="1" hidden="1" customWidth="1"/>
    <col min="33" max="33" width="9.5546875" style="1" hidden="1" customWidth="1"/>
    <col min="34" max="34" width="11.33203125" style="1" hidden="1" customWidth="1"/>
    <col min="35" max="35" width="7.21875" style="1" hidden="1" customWidth="1"/>
    <col min="36" max="36" width="2" style="1" hidden="1" customWidth="1"/>
    <col min="37" max="37" width="4" style="1" hidden="1" customWidth="1"/>
    <col min="38" max="38" width="3" style="1" hidden="1" customWidth="1"/>
    <col min="39" max="39" width="13.88671875" style="1" hidden="1" customWidth="1"/>
    <col min="40" max="40" width="14.6640625" style="1" hidden="1" customWidth="1"/>
    <col min="41" max="41" width="16.77734375" style="1" hidden="1" customWidth="1"/>
    <col min="42" max="42" width="4.109375" style="1" hidden="1" customWidth="1"/>
    <col min="43" max="43" width="3.88671875" style="1" hidden="1" customWidth="1"/>
    <col min="44" max="44" width="5" style="1" hidden="1" customWidth="1"/>
    <col min="45" max="45" width="10.21875" style="1" hidden="1" customWidth="1"/>
    <col min="46" max="46" width="7.88671875" style="1" hidden="1" customWidth="1"/>
    <col min="47" max="47" width="13.88671875" style="1" hidden="1" customWidth="1"/>
    <col min="48" max="48" width="15.33203125" style="1" hidden="1" customWidth="1"/>
    <col min="49" max="49" width="22.6640625" style="1" hidden="1" customWidth="1"/>
    <col min="50" max="50" width="14.21875" style="1" hidden="1" customWidth="1"/>
    <col min="51" max="51" width="6.6640625" style="1" hidden="1" customWidth="1"/>
    <col min="52" max="52" width="10.21875" style="1" hidden="1" customWidth="1"/>
    <col min="53" max="53" width="7.88671875" style="1" hidden="1" customWidth="1"/>
    <col min="54" max="54" width="11.109375" style="1" hidden="1" customWidth="1"/>
    <col min="55" max="56" width="13.6640625" style="1" hidden="1" customWidth="1"/>
    <col min="57" max="57" width="10.109375" style="1" hidden="1" customWidth="1"/>
    <col min="58" max="58" width="11.109375" style="1" hidden="1" customWidth="1"/>
    <col min="59" max="59" width="8" style="1" hidden="1" customWidth="1"/>
    <col min="60" max="60" width="12.6640625" style="1" hidden="1" customWidth="1"/>
    <col min="61" max="61" width="11.109375" style="1" hidden="1" customWidth="1"/>
    <col min="62" max="62" width="5" style="1" hidden="1" customWidth="1"/>
    <col min="63" max="64" width="4" style="1" hidden="1" customWidth="1"/>
    <col min="65" max="66" width="5" style="1" hidden="1" customWidth="1"/>
    <col min="67" max="67" width="12" style="1" hidden="1" customWidth="1"/>
    <col min="68" max="68" width="4" style="1" hidden="1" customWidth="1"/>
    <col min="69" max="69" width="12" style="1" hidden="1" customWidth="1"/>
    <col min="70" max="71" width="4" style="1" hidden="1" customWidth="1"/>
    <col min="72" max="74" width="5" style="1" hidden="1" customWidth="1"/>
    <col min="75" max="75" width="4" style="1" hidden="1" customWidth="1"/>
    <col min="76" max="77" width="5" style="1" hidden="1" customWidth="1"/>
    <col min="78" max="79" width="6" style="1" hidden="1" customWidth="1"/>
    <col min="80" max="80" width="5" style="1" hidden="1" customWidth="1"/>
    <col min="81" max="81" width="3" style="1" hidden="1" customWidth="1"/>
    <col min="82" max="82" width="4" style="1" hidden="1" customWidth="1"/>
    <col min="83" max="84" width="3" style="1" hidden="1" customWidth="1"/>
    <col min="85" max="85" width="12" style="1" hidden="1" customWidth="1"/>
    <col min="86" max="87" width="5" style="1" hidden="1" customWidth="1"/>
    <col min="88" max="88" width="3" style="1" hidden="1" customWidth="1"/>
    <col min="89" max="90" width="5" style="1" hidden="1" customWidth="1"/>
    <col min="91" max="91" width="4" style="1" hidden="1" customWidth="1"/>
    <col min="92" max="92" width="22.6640625" style="1" hidden="1" customWidth="1"/>
    <col min="93" max="93" width="19.5546875" style="1" hidden="1" customWidth="1"/>
    <col min="94" max="104" width="4" style="1" hidden="1" customWidth="1"/>
    <col min="105" max="105" width="12" style="1" hidden="1" customWidth="1"/>
    <col min="106" max="106" width="4" style="1" hidden="1" customWidth="1"/>
    <col min="107" max="107" width="12" style="1" hidden="1" customWidth="1"/>
    <col min="108" max="113" width="4" style="1" hidden="1" customWidth="1"/>
    <col min="114" max="114" width="3" style="1" hidden="1" customWidth="1"/>
    <col min="115" max="115" width="5" style="1" hidden="1" customWidth="1"/>
    <col min="116" max="116" width="3" style="1" hidden="1" customWidth="1"/>
    <col min="117" max="118" width="5" style="1" hidden="1" customWidth="1"/>
    <col min="119" max="120" width="3" style="1" hidden="1" customWidth="1"/>
    <col min="121" max="122" width="4" style="1" hidden="1" customWidth="1"/>
    <col min="123" max="123" width="12" style="1" hidden="1" customWidth="1"/>
    <col min="124" max="124" width="4" style="1" hidden="1" customWidth="1"/>
    <col min="125" max="125" width="5" style="1" hidden="1" customWidth="1"/>
    <col min="126" max="127" width="4" style="1" hidden="1" customWidth="1"/>
    <col min="128" max="128" width="5" style="1" hidden="1" customWidth="1"/>
    <col min="129" max="129" width="3.88671875" style="1" hidden="1" customWidth="1"/>
    <col min="130" max="130" width="22.6640625" style="1" hidden="1" customWidth="1"/>
    <col min="131" max="131" width="19.5546875" style="1" hidden="1" customWidth="1"/>
    <col min="132" max="132" width="26.6640625" style="1" hidden="1" customWidth="1"/>
    <col min="133" max="16384" width="8.88671875" style="1" hidden="1"/>
  </cols>
  <sheetData>
    <row r="1" spans="2:49" s="13" customFormat="1" ht="27" customHeight="1" x14ac:dyDescent="0.3">
      <c r="B1" s="61"/>
      <c r="C1" s="10" t="s">
        <v>11</v>
      </c>
      <c r="D1" s="11" t="s">
        <v>12</v>
      </c>
      <c r="E1" s="10" t="s">
        <v>13</v>
      </c>
      <c r="F1" s="11" t="s">
        <v>20</v>
      </c>
      <c r="G1" s="12" t="s">
        <v>22</v>
      </c>
      <c r="H1" s="12" t="s">
        <v>23</v>
      </c>
      <c r="I1" s="12" t="s">
        <v>24</v>
      </c>
      <c r="J1" s="11" t="s">
        <v>25</v>
      </c>
      <c r="K1" s="9" t="s">
        <v>14</v>
      </c>
      <c r="L1" s="61"/>
      <c r="AG1" s="13" t="s">
        <v>38</v>
      </c>
      <c r="AH1" s="13" t="s">
        <v>40</v>
      </c>
      <c r="AI1" s="13" t="s">
        <v>39</v>
      </c>
      <c r="AM1" s="3" t="s">
        <v>15</v>
      </c>
      <c r="AN1" t="s">
        <v>43</v>
      </c>
      <c r="AO1" t="s">
        <v>44</v>
      </c>
    </row>
    <row r="2" spans="2:49" x14ac:dyDescent="0.3">
      <c r="B2" s="62"/>
      <c r="C2" s="8">
        <v>1</v>
      </c>
      <c r="D2" s="14" t="s">
        <v>0</v>
      </c>
      <c r="E2" s="8">
        <v>30</v>
      </c>
      <c r="F2" s="14" t="s">
        <v>1</v>
      </c>
      <c r="G2" s="8">
        <v>14</v>
      </c>
      <c r="H2" s="2">
        <v>0.75</v>
      </c>
      <c r="I2" s="8">
        <v>1</v>
      </c>
      <c r="J2" s="14" t="s">
        <v>2</v>
      </c>
      <c r="K2" s="8">
        <v>0</v>
      </c>
      <c r="L2" s="62"/>
      <c r="P2" s="3" t="s">
        <v>15</v>
      </c>
      <c r="Q2" t="s">
        <v>50</v>
      </c>
      <c r="R2" t="s">
        <v>49</v>
      </c>
      <c r="S2" t="s">
        <v>51</v>
      </c>
      <c r="T2"/>
      <c r="U2"/>
      <c r="V2"/>
      <c r="W2"/>
      <c r="X2"/>
      <c r="Y2"/>
      <c r="Z2" s="3" t="s">
        <v>15</v>
      </c>
      <c r="AA2" t="s">
        <v>29</v>
      </c>
      <c r="AB2" t="s">
        <v>34</v>
      </c>
      <c r="AC2"/>
      <c r="AD2"/>
      <c r="AG2" s="1" t="s">
        <v>2</v>
      </c>
      <c r="AH2" s="1">
        <v>14</v>
      </c>
      <c r="AI2" s="1">
        <v>0.75</v>
      </c>
      <c r="AM2" s="4" t="s">
        <v>10</v>
      </c>
      <c r="AN2" s="5">
        <v>8</v>
      </c>
      <c r="AO2" s="5">
        <v>0.25</v>
      </c>
      <c r="AP2"/>
      <c r="AQ2"/>
      <c r="AR2"/>
      <c r="AU2" s="3" t="s">
        <v>15</v>
      </c>
      <c r="AV2" t="s">
        <v>42</v>
      </c>
      <c r="AW2"/>
    </row>
    <row r="3" spans="2:49" x14ac:dyDescent="0.3">
      <c r="B3" s="62"/>
      <c r="C3" s="8">
        <v>2</v>
      </c>
      <c r="D3" s="14" t="s">
        <v>0</v>
      </c>
      <c r="E3" s="8">
        <v>51</v>
      </c>
      <c r="F3" s="14" t="s">
        <v>1</v>
      </c>
      <c r="G3" s="8">
        <v>36.4</v>
      </c>
      <c r="H3" s="2">
        <v>2</v>
      </c>
      <c r="I3" s="8">
        <v>1</v>
      </c>
      <c r="J3" s="14" t="s">
        <v>3</v>
      </c>
      <c r="K3" s="8">
        <v>0</v>
      </c>
      <c r="L3" s="62"/>
      <c r="P3" s="4" t="s">
        <v>7</v>
      </c>
      <c r="Q3" s="16">
        <v>0.24545454545454548</v>
      </c>
      <c r="R3" s="16">
        <v>1.0363636363636364</v>
      </c>
      <c r="S3" s="6">
        <v>1.5454545454545454</v>
      </c>
      <c r="T3"/>
      <c r="U3"/>
      <c r="V3"/>
      <c r="W3"/>
      <c r="X3"/>
      <c r="Y3"/>
      <c r="Z3" s="4" t="s">
        <v>7</v>
      </c>
      <c r="AA3" s="5">
        <v>11.4</v>
      </c>
      <c r="AB3" s="6">
        <v>246.1</v>
      </c>
      <c r="AC3"/>
      <c r="AD3"/>
      <c r="AG3" s="1" t="s">
        <v>3</v>
      </c>
      <c r="AH3" s="1">
        <v>36.4</v>
      </c>
      <c r="AI3" s="1">
        <v>2</v>
      </c>
      <c r="AM3" s="4" t="s">
        <v>7</v>
      </c>
      <c r="AN3" s="5">
        <v>312.5</v>
      </c>
      <c r="AO3" s="5">
        <v>13.5</v>
      </c>
      <c r="AP3"/>
      <c r="AQ3"/>
      <c r="AR3"/>
      <c r="AU3" s="4" t="s">
        <v>10</v>
      </c>
      <c r="AV3" s="6">
        <v>32</v>
      </c>
      <c r="AW3"/>
    </row>
    <row r="4" spans="2:49" x14ac:dyDescent="0.3">
      <c r="B4" s="62"/>
      <c r="C4" s="8">
        <v>3</v>
      </c>
      <c r="D4" s="14" t="s">
        <v>0</v>
      </c>
      <c r="E4" s="8">
        <v>34</v>
      </c>
      <c r="F4" s="14" t="s">
        <v>4</v>
      </c>
      <c r="G4" s="8">
        <v>14</v>
      </c>
      <c r="H4" s="2">
        <v>0.5</v>
      </c>
      <c r="I4" s="8">
        <v>1</v>
      </c>
      <c r="J4" s="14" t="s">
        <v>3</v>
      </c>
      <c r="K4" s="8">
        <v>0</v>
      </c>
      <c r="L4" s="62"/>
      <c r="P4" s="4" t="s">
        <v>3</v>
      </c>
      <c r="Q4" s="16">
        <v>0</v>
      </c>
      <c r="R4" s="16">
        <v>0.86</v>
      </c>
      <c r="S4" s="6">
        <v>1</v>
      </c>
      <c r="T4"/>
      <c r="U4"/>
      <c r="V4"/>
      <c r="W4"/>
      <c r="X4"/>
      <c r="Y4"/>
      <c r="Z4" s="4" t="s">
        <v>3</v>
      </c>
      <c r="AA4" s="5">
        <v>2.58</v>
      </c>
      <c r="AB4" s="6">
        <v>52.4</v>
      </c>
      <c r="AC4"/>
      <c r="AD4"/>
      <c r="AG4" s="1" t="s">
        <v>3</v>
      </c>
      <c r="AH4" s="1">
        <v>14</v>
      </c>
      <c r="AI4" s="1">
        <v>0.5</v>
      </c>
      <c r="AM4" s="4" t="s">
        <v>3</v>
      </c>
      <c r="AN4" s="5">
        <v>52.4</v>
      </c>
      <c r="AO4" s="5">
        <v>2.58</v>
      </c>
      <c r="AP4"/>
      <c r="AQ4"/>
      <c r="AR4"/>
      <c r="AU4" s="4" t="s">
        <v>7</v>
      </c>
      <c r="AV4" s="6">
        <v>23.148148148148149</v>
      </c>
      <c r="AW4"/>
    </row>
    <row r="5" spans="2:49" x14ac:dyDescent="0.3">
      <c r="B5" s="62"/>
      <c r="C5" s="8">
        <v>4</v>
      </c>
      <c r="D5" s="14" t="s">
        <v>0</v>
      </c>
      <c r="E5" s="8">
        <v>33</v>
      </c>
      <c r="F5" s="14" t="s">
        <v>17</v>
      </c>
      <c r="G5" s="8">
        <v>2</v>
      </c>
      <c r="H5" s="2">
        <v>0.08</v>
      </c>
      <c r="I5" s="8">
        <v>1</v>
      </c>
      <c r="J5" s="14" t="s">
        <v>3</v>
      </c>
      <c r="K5" s="8">
        <v>0</v>
      </c>
      <c r="L5" s="62"/>
      <c r="P5" s="4" t="s">
        <v>5</v>
      </c>
      <c r="Q5" s="16">
        <v>0.31578947368421051</v>
      </c>
      <c r="R5" s="16">
        <v>0.62947368421052641</v>
      </c>
      <c r="S5" s="6">
        <v>1.5789473684210527</v>
      </c>
      <c r="T5"/>
      <c r="U5"/>
      <c r="V5"/>
      <c r="W5"/>
      <c r="X5"/>
      <c r="Y5"/>
      <c r="Z5" s="4" t="s">
        <v>5</v>
      </c>
      <c r="AA5" s="5">
        <v>11.96</v>
      </c>
      <c r="AB5" s="6">
        <v>169.3</v>
      </c>
      <c r="AC5"/>
      <c r="AD5"/>
      <c r="AG5" s="1" t="s">
        <v>3</v>
      </c>
      <c r="AH5" s="1">
        <v>2</v>
      </c>
      <c r="AI5" s="1">
        <v>0.08</v>
      </c>
      <c r="AM5" s="4" t="s">
        <v>5</v>
      </c>
      <c r="AN5" s="5">
        <v>224</v>
      </c>
      <c r="AO5" s="5">
        <v>17.559999999999999</v>
      </c>
      <c r="AP5"/>
      <c r="AQ5"/>
      <c r="AR5"/>
      <c r="AU5" s="4" t="s">
        <v>3</v>
      </c>
      <c r="AV5" s="6">
        <v>20.310077519379846</v>
      </c>
      <c r="AW5"/>
    </row>
    <row r="6" spans="2:49" x14ac:dyDescent="0.3">
      <c r="B6" s="62"/>
      <c r="C6" s="8">
        <v>5</v>
      </c>
      <c r="D6" s="14" t="s">
        <v>0</v>
      </c>
      <c r="E6" s="8">
        <v>21</v>
      </c>
      <c r="F6" s="14" t="s">
        <v>4</v>
      </c>
      <c r="G6" s="8">
        <v>6</v>
      </c>
      <c r="H6" s="2">
        <v>0.5</v>
      </c>
      <c r="I6" s="8">
        <v>1</v>
      </c>
      <c r="J6" s="14" t="s">
        <v>5</v>
      </c>
      <c r="K6" s="8">
        <v>0.2</v>
      </c>
      <c r="L6" s="62"/>
      <c r="P6" s="4" t="s">
        <v>2</v>
      </c>
      <c r="Q6" s="16">
        <v>0</v>
      </c>
      <c r="R6" s="16">
        <v>0.54999999999999993</v>
      </c>
      <c r="S6" s="6">
        <v>1</v>
      </c>
      <c r="T6"/>
      <c r="U6"/>
      <c r="V6"/>
      <c r="W6"/>
      <c r="X6"/>
      <c r="Y6"/>
      <c r="Z6" s="4" t="s">
        <v>2</v>
      </c>
      <c r="AA6" s="5">
        <v>1.65</v>
      </c>
      <c r="AB6" s="6">
        <v>68</v>
      </c>
      <c r="AC6"/>
      <c r="AD6"/>
      <c r="AG6" s="1" t="s">
        <v>5</v>
      </c>
      <c r="AH6" s="1">
        <v>6</v>
      </c>
      <c r="AI6" s="1">
        <v>0.5</v>
      </c>
      <c r="AM6" s="4" t="s">
        <v>2</v>
      </c>
      <c r="AN6" s="5">
        <v>68</v>
      </c>
      <c r="AO6" s="5">
        <v>1.65</v>
      </c>
      <c r="AP6"/>
      <c r="AQ6"/>
      <c r="AR6"/>
      <c r="AU6" s="4" t="s">
        <v>5</v>
      </c>
      <c r="AV6" s="6">
        <v>12.756264236902052</v>
      </c>
      <c r="AW6"/>
    </row>
    <row r="7" spans="2:49" x14ac:dyDescent="0.3">
      <c r="B7" s="62"/>
      <c r="C7" s="8">
        <v>6</v>
      </c>
      <c r="D7" s="14" t="s">
        <v>0</v>
      </c>
      <c r="E7" s="8">
        <v>24</v>
      </c>
      <c r="F7" s="14" t="s">
        <v>18</v>
      </c>
      <c r="G7" s="8">
        <v>1</v>
      </c>
      <c r="H7" s="2">
        <v>0.25</v>
      </c>
      <c r="I7" s="8">
        <v>1</v>
      </c>
      <c r="J7" s="14" t="s">
        <v>5</v>
      </c>
      <c r="K7" s="8">
        <v>0.1</v>
      </c>
      <c r="L7" s="62"/>
      <c r="P7" s="4" t="s">
        <v>8</v>
      </c>
      <c r="Q7" s="16">
        <v>0</v>
      </c>
      <c r="R7" s="16">
        <v>0.16</v>
      </c>
      <c r="S7" s="6">
        <v>0.5</v>
      </c>
      <c r="T7"/>
      <c r="U7"/>
      <c r="V7"/>
      <c r="W7"/>
      <c r="X7"/>
      <c r="Y7"/>
      <c r="Z7" s="4" t="s">
        <v>8</v>
      </c>
      <c r="AA7" s="5">
        <v>0.32</v>
      </c>
      <c r="AB7" s="6">
        <v>1.7000000000000002</v>
      </c>
      <c r="AC7"/>
      <c r="AD7"/>
      <c r="AG7" s="1" t="s">
        <v>5</v>
      </c>
      <c r="AH7" s="1">
        <v>1</v>
      </c>
      <c r="AI7" s="1">
        <v>0.25</v>
      </c>
      <c r="AM7" s="4" t="s">
        <v>8</v>
      </c>
      <c r="AN7" s="5">
        <v>4.6000000000000005</v>
      </c>
      <c r="AO7" s="5">
        <v>1.07</v>
      </c>
      <c r="AP7"/>
      <c r="AQ7"/>
      <c r="AR7"/>
      <c r="AU7" s="4" t="s">
        <v>2</v>
      </c>
      <c r="AV7" s="6">
        <v>41.212121212121211</v>
      </c>
      <c r="AW7"/>
    </row>
    <row r="8" spans="2:49" x14ac:dyDescent="0.3">
      <c r="B8" s="62"/>
      <c r="C8" s="8">
        <v>7</v>
      </c>
      <c r="D8" s="14" t="s">
        <v>0</v>
      </c>
      <c r="E8" s="8">
        <v>20</v>
      </c>
      <c r="F8" s="14" t="s">
        <v>6</v>
      </c>
      <c r="G8" s="8">
        <v>3.1</v>
      </c>
      <c r="H8" s="2">
        <v>0.17</v>
      </c>
      <c r="I8" s="8">
        <v>1</v>
      </c>
      <c r="J8" s="14" t="s">
        <v>7</v>
      </c>
      <c r="K8" s="8">
        <v>0.3</v>
      </c>
      <c r="L8" s="62"/>
      <c r="P8" s="4" t="s">
        <v>16</v>
      </c>
      <c r="Q8" s="5">
        <v>0.22894736842105262</v>
      </c>
      <c r="R8" s="5">
        <v>0.73447368421052628</v>
      </c>
      <c r="S8" s="5">
        <v>1.4210526315789473</v>
      </c>
      <c r="T8"/>
      <c r="U8"/>
      <c r="V8"/>
      <c r="W8"/>
      <c r="X8"/>
      <c r="Y8"/>
      <c r="Z8" s="4" t="s">
        <v>16</v>
      </c>
      <c r="AA8" s="5">
        <v>27.91</v>
      </c>
      <c r="AB8" s="5">
        <v>537.5</v>
      </c>
      <c r="AC8"/>
      <c r="AD8"/>
      <c r="AG8" s="1" t="s">
        <v>7</v>
      </c>
      <c r="AH8" s="1">
        <v>3.1</v>
      </c>
      <c r="AI8" s="1">
        <v>0.17</v>
      </c>
      <c r="AM8" s="4" t="s">
        <v>16</v>
      </c>
      <c r="AN8" s="5">
        <v>669.5</v>
      </c>
      <c r="AO8" s="5">
        <v>36.61</v>
      </c>
      <c r="AP8"/>
      <c r="AQ8"/>
      <c r="AR8"/>
      <c r="AU8" s="4" t="s">
        <v>8</v>
      </c>
      <c r="AV8" s="6">
        <v>4.2990654205607477</v>
      </c>
      <c r="AW8"/>
    </row>
    <row r="9" spans="2:49" x14ac:dyDescent="0.3">
      <c r="B9" s="62"/>
      <c r="C9" s="8">
        <v>8</v>
      </c>
      <c r="D9" s="14" t="s">
        <v>0</v>
      </c>
      <c r="E9" s="8">
        <v>18</v>
      </c>
      <c r="F9" s="14" t="s">
        <v>6</v>
      </c>
      <c r="G9" s="8">
        <v>1.1000000000000001</v>
      </c>
      <c r="H9" s="2">
        <v>0.15</v>
      </c>
      <c r="I9" s="8">
        <v>1</v>
      </c>
      <c r="J9" s="14" t="s">
        <v>8</v>
      </c>
      <c r="K9" s="8">
        <v>0</v>
      </c>
      <c r="L9" s="62"/>
      <c r="P9"/>
      <c r="Q9"/>
      <c r="R9"/>
      <c r="S9"/>
      <c r="T9"/>
      <c r="U9"/>
      <c r="V9"/>
      <c r="W9"/>
      <c r="X9"/>
      <c r="Y9"/>
      <c r="Z9"/>
      <c r="AA9"/>
      <c r="AB9"/>
      <c r="AC9"/>
      <c r="AD9"/>
      <c r="AG9" s="1" t="s">
        <v>8</v>
      </c>
      <c r="AH9" s="1">
        <v>1.1000000000000001</v>
      </c>
      <c r="AI9" s="1">
        <v>0.15</v>
      </c>
      <c r="AM9"/>
      <c r="AN9"/>
      <c r="AO9"/>
      <c r="AP9"/>
      <c r="AQ9"/>
      <c r="AR9"/>
      <c r="AU9" s="4" t="s">
        <v>16</v>
      </c>
      <c r="AV9" s="5">
        <v>133.72567653711201</v>
      </c>
      <c r="AW9"/>
    </row>
    <row r="10" spans="2:49" x14ac:dyDescent="0.3">
      <c r="B10" s="62"/>
      <c r="C10" s="8">
        <v>9</v>
      </c>
      <c r="D10" s="14" t="s">
        <v>9</v>
      </c>
      <c r="E10" s="8">
        <v>18</v>
      </c>
      <c r="F10" s="14" t="s">
        <v>6</v>
      </c>
      <c r="G10" s="8">
        <v>5</v>
      </c>
      <c r="H10" s="2">
        <v>0.27</v>
      </c>
      <c r="I10" s="8">
        <v>1</v>
      </c>
      <c r="J10" s="14" t="s">
        <v>5</v>
      </c>
      <c r="K10" s="8">
        <v>0.1</v>
      </c>
      <c r="L10" s="62"/>
      <c r="P10" s="7"/>
      <c r="Q10"/>
      <c r="R10"/>
      <c r="S10"/>
      <c r="T10"/>
      <c r="U10"/>
      <c r="V10"/>
      <c r="W10"/>
      <c r="X10"/>
      <c r="Y10"/>
      <c r="Z10"/>
      <c r="AA10"/>
      <c r="AB10"/>
      <c r="AC10"/>
      <c r="AD10"/>
      <c r="AG10" s="1" t="s">
        <v>5</v>
      </c>
      <c r="AH10" s="1">
        <v>5</v>
      </c>
      <c r="AI10" s="1">
        <v>0.27</v>
      </c>
      <c r="AM10"/>
      <c r="AN10"/>
      <c r="AO10"/>
      <c r="AP10"/>
      <c r="AQ10"/>
      <c r="AR10"/>
      <c r="AU10"/>
      <c r="AV10"/>
      <c r="AW10"/>
    </row>
    <row r="11" spans="2:49" x14ac:dyDescent="0.3">
      <c r="B11" s="62"/>
      <c r="C11" s="8">
        <v>10</v>
      </c>
      <c r="D11" s="14" t="s">
        <v>0</v>
      </c>
      <c r="E11" s="8">
        <v>18</v>
      </c>
      <c r="F11" s="14" t="s">
        <v>6</v>
      </c>
      <c r="G11" s="8">
        <v>32</v>
      </c>
      <c r="H11" s="2">
        <v>1.5</v>
      </c>
      <c r="I11" s="8">
        <v>2</v>
      </c>
      <c r="J11" s="14" t="s">
        <v>7</v>
      </c>
      <c r="K11" s="8">
        <v>0</v>
      </c>
      <c r="L11" s="62"/>
      <c r="P11" s="3" t="s">
        <v>15</v>
      </c>
      <c r="Q11" t="s">
        <v>26</v>
      </c>
      <c r="R11"/>
      <c r="S11"/>
      <c r="T11"/>
      <c r="U11"/>
      <c r="V11"/>
      <c r="W11"/>
      <c r="X11"/>
      <c r="Y11"/>
      <c r="Z11"/>
      <c r="AA11"/>
      <c r="AB11"/>
      <c r="AC11"/>
      <c r="AD11"/>
      <c r="AG11" s="1" t="s">
        <v>7</v>
      </c>
      <c r="AH11" s="1">
        <v>32</v>
      </c>
      <c r="AI11" s="1">
        <v>1.5</v>
      </c>
      <c r="AM11"/>
      <c r="AN11"/>
      <c r="AO11"/>
      <c r="AP11"/>
      <c r="AQ11"/>
      <c r="AR11"/>
      <c r="AU11"/>
      <c r="AV11"/>
      <c r="AW11"/>
    </row>
    <row r="12" spans="2:49" x14ac:dyDescent="0.3">
      <c r="B12" s="62"/>
      <c r="C12" s="8">
        <v>11</v>
      </c>
      <c r="D12" s="14" t="s">
        <v>0</v>
      </c>
      <c r="E12" s="8">
        <v>18</v>
      </c>
      <c r="F12" s="14" t="s">
        <v>6</v>
      </c>
      <c r="G12" s="8">
        <v>3.9</v>
      </c>
      <c r="H12" s="2">
        <v>0.3</v>
      </c>
      <c r="I12" s="8">
        <v>1</v>
      </c>
      <c r="J12" s="14" t="s">
        <v>7</v>
      </c>
      <c r="K12" s="8">
        <v>0.1</v>
      </c>
      <c r="L12" s="62"/>
      <c r="P12" s="4" t="s">
        <v>7</v>
      </c>
      <c r="Q12" s="15">
        <v>0.28947368421052633</v>
      </c>
      <c r="R12"/>
      <c r="S12"/>
      <c r="T12"/>
      <c r="U12"/>
      <c r="V12"/>
      <c r="W12"/>
      <c r="X12"/>
      <c r="Y12"/>
      <c r="Z12"/>
      <c r="AA12"/>
      <c r="AB12"/>
      <c r="AC12"/>
      <c r="AD12"/>
      <c r="AG12" s="1" t="s">
        <v>7</v>
      </c>
      <c r="AH12" s="1">
        <v>3.9</v>
      </c>
      <c r="AI12" s="1">
        <v>0.3</v>
      </c>
      <c r="AM12" s="13" t="s">
        <v>38</v>
      </c>
      <c r="AN12" s="13" t="s">
        <v>40</v>
      </c>
      <c r="AO12" s="13" t="s">
        <v>39</v>
      </c>
      <c r="AP12" s="49" t="s">
        <v>41</v>
      </c>
      <c r="AQ12"/>
      <c r="AR12"/>
      <c r="AU12"/>
      <c r="AV12"/>
      <c r="AW12"/>
    </row>
    <row r="13" spans="2:49" x14ac:dyDescent="0.3">
      <c r="B13" s="62"/>
      <c r="C13" s="8">
        <v>12</v>
      </c>
      <c r="D13" s="14" t="s">
        <v>0</v>
      </c>
      <c r="E13" s="8">
        <v>18</v>
      </c>
      <c r="F13" s="14" t="s">
        <v>6</v>
      </c>
      <c r="G13" s="8">
        <v>30</v>
      </c>
      <c r="H13" s="2">
        <v>1</v>
      </c>
      <c r="I13" s="8">
        <v>1</v>
      </c>
      <c r="J13" s="14" t="s">
        <v>7</v>
      </c>
      <c r="K13" s="8">
        <v>0.1</v>
      </c>
      <c r="L13" s="62"/>
      <c r="P13" s="4" t="s">
        <v>3</v>
      </c>
      <c r="Q13" s="15">
        <v>7.8947368421052627E-2</v>
      </c>
      <c r="R13"/>
      <c r="S13"/>
      <c r="T13"/>
      <c r="U13"/>
      <c r="V13"/>
      <c r="W13"/>
      <c r="X13"/>
      <c r="Y13"/>
      <c r="Z13"/>
      <c r="AA13"/>
      <c r="AB13"/>
      <c r="AC13"/>
      <c r="AD13"/>
      <c r="AG13" s="1" t="s">
        <v>7</v>
      </c>
      <c r="AH13" s="1">
        <v>30</v>
      </c>
      <c r="AI13" s="1">
        <v>1</v>
      </c>
      <c r="AM13" s="4" t="s">
        <v>10</v>
      </c>
      <c r="AN13" s="5">
        <v>8</v>
      </c>
      <c r="AO13" s="5">
        <v>0.25</v>
      </c>
      <c r="AP13">
        <f>Table5[[#This Row],[DISTANCE]]/Table5[[#This Row],[TIME]]</f>
        <v>32</v>
      </c>
      <c r="AQ13"/>
      <c r="AR13"/>
      <c r="AU13"/>
      <c r="AV13"/>
      <c r="AW13"/>
    </row>
    <row r="14" spans="2:49" x14ac:dyDescent="0.3">
      <c r="B14" s="62"/>
      <c r="C14" s="8">
        <v>13</v>
      </c>
      <c r="D14" s="14" t="s">
        <v>0</v>
      </c>
      <c r="E14" s="8">
        <v>19</v>
      </c>
      <c r="F14" s="14" t="s">
        <v>6</v>
      </c>
      <c r="G14" s="8">
        <v>7.9</v>
      </c>
      <c r="H14" s="2">
        <v>0.57999999999999996</v>
      </c>
      <c r="I14" s="8">
        <v>1</v>
      </c>
      <c r="J14" s="14" t="s">
        <v>5</v>
      </c>
      <c r="K14" s="8">
        <v>0.3</v>
      </c>
      <c r="L14" s="62"/>
      <c r="P14" s="4" t="s">
        <v>5</v>
      </c>
      <c r="Q14" s="15">
        <v>0.5</v>
      </c>
      <c r="R14"/>
      <c r="S14"/>
      <c r="T14"/>
      <c r="U14"/>
      <c r="V14"/>
      <c r="W14"/>
      <c r="X14"/>
      <c r="Y14"/>
      <c r="Z14"/>
      <c r="AA14"/>
      <c r="AB14"/>
      <c r="AC14"/>
      <c r="AD14"/>
      <c r="AG14" s="1" t="s">
        <v>5</v>
      </c>
      <c r="AH14" s="1">
        <v>7.9</v>
      </c>
      <c r="AI14" s="1">
        <v>0.57999999999999996</v>
      </c>
      <c r="AM14" s="4" t="s">
        <v>7</v>
      </c>
      <c r="AN14" s="5">
        <v>312.5</v>
      </c>
      <c r="AO14" s="5">
        <v>13.5</v>
      </c>
      <c r="AP14">
        <f>Table5[[#This Row],[DISTANCE]]/Table5[[#This Row],[TIME]]</f>
        <v>23.148148148148149</v>
      </c>
      <c r="AQ14"/>
      <c r="AR14"/>
      <c r="AU14"/>
      <c r="AV14"/>
      <c r="AW14"/>
    </row>
    <row r="15" spans="2:49" x14ac:dyDescent="0.3">
      <c r="B15" s="62"/>
      <c r="C15" s="8">
        <v>14</v>
      </c>
      <c r="D15" s="14" t="s">
        <v>9</v>
      </c>
      <c r="E15" s="8">
        <v>20</v>
      </c>
      <c r="F15" s="14" t="s">
        <v>6</v>
      </c>
      <c r="G15" s="8">
        <v>3</v>
      </c>
      <c r="H15" s="2">
        <v>1</v>
      </c>
      <c r="I15" s="8">
        <v>1</v>
      </c>
      <c r="J15" s="14" t="s">
        <v>5</v>
      </c>
      <c r="K15" s="8">
        <v>0.3</v>
      </c>
      <c r="L15" s="62"/>
      <c r="P15" s="4" t="s">
        <v>2</v>
      </c>
      <c r="Q15" s="15">
        <v>7.8947368421052627E-2</v>
      </c>
      <c r="R15"/>
      <c r="S15"/>
      <c r="T15"/>
      <c r="U15"/>
      <c r="V15"/>
      <c r="W15"/>
      <c r="X15"/>
      <c r="Y15"/>
      <c r="Z15"/>
      <c r="AA15"/>
      <c r="AB15"/>
      <c r="AC15"/>
      <c r="AD15"/>
      <c r="AG15" s="1" t="s">
        <v>5</v>
      </c>
      <c r="AH15" s="1">
        <v>3</v>
      </c>
      <c r="AI15" s="1">
        <v>1</v>
      </c>
      <c r="AM15" s="4" t="s">
        <v>3</v>
      </c>
      <c r="AN15" s="5">
        <v>52.4</v>
      </c>
      <c r="AO15" s="5">
        <v>2.58</v>
      </c>
      <c r="AP15">
        <f>Table5[[#This Row],[DISTANCE]]/Table5[[#This Row],[TIME]]</f>
        <v>20.310077519379846</v>
      </c>
      <c r="AQ15"/>
      <c r="AR15"/>
      <c r="AU15"/>
      <c r="AV15"/>
      <c r="AW15"/>
    </row>
    <row r="16" spans="2:49" x14ac:dyDescent="0.3">
      <c r="B16" s="62"/>
      <c r="C16" s="8">
        <v>15</v>
      </c>
      <c r="D16" s="14" t="s">
        <v>0</v>
      </c>
      <c r="E16" s="8">
        <v>18</v>
      </c>
      <c r="F16" s="14" t="s">
        <v>6</v>
      </c>
      <c r="G16" s="8">
        <v>1.7</v>
      </c>
      <c r="H16" s="2">
        <v>0.25</v>
      </c>
      <c r="I16" s="8">
        <v>1</v>
      </c>
      <c r="J16" s="14" t="s">
        <v>5</v>
      </c>
      <c r="K16" s="8">
        <v>0.1</v>
      </c>
      <c r="L16" s="62"/>
      <c r="P16" s="4" t="s">
        <v>8</v>
      </c>
      <c r="Q16" s="15">
        <v>5.2631578947368418E-2</v>
      </c>
      <c r="R16"/>
      <c r="S16"/>
      <c r="T16"/>
      <c r="U16"/>
      <c r="V16"/>
      <c r="W16"/>
      <c r="X16"/>
      <c r="Y16"/>
      <c r="Z16"/>
      <c r="AA16"/>
      <c r="AB16"/>
      <c r="AC16"/>
      <c r="AD16"/>
      <c r="AG16" s="1" t="s">
        <v>5</v>
      </c>
      <c r="AH16" s="1">
        <v>1.7</v>
      </c>
      <c r="AI16" s="1">
        <v>0.25</v>
      </c>
      <c r="AM16" s="4" t="s">
        <v>5</v>
      </c>
      <c r="AN16" s="5">
        <v>224</v>
      </c>
      <c r="AO16" s="5">
        <v>17.559999999999999</v>
      </c>
      <c r="AP16">
        <f>Table5[[#This Row],[DISTANCE]]/Table5[[#This Row],[TIME]]</f>
        <v>12.756264236902052</v>
      </c>
      <c r="AQ16"/>
      <c r="AR16"/>
      <c r="AU16"/>
      <c r="AV16"/>
      <c r="AW16"/>
    </row>
    <row r="17" spans="2:132" x14ac:dyDescent="0.3">
      <c r="B17" s="62"/>
      <c r="C17" s="8">
        <v>16</v>
      </c>
      <c r="D17" s="14" t="s">
        <v>9</v>
      </c>
      <c r="E17" s="8">
        <v>33</v>
      </c>
      <c r="F17" s="14" t="s">
        <v>21</v>
      </c>
      <c r="G17" s="8">
        <v>0.5</v>
      </c>
      <c r="H17" s="2">
        <v>0.25</v>
      </c>
      <c r="I17" s="8">
        <v>1</v>
      </c>
      <c r="J17" s="14" t="s">
        <v>8</v>
      </c>
      <c r="K17" s="8">
        <v>0</v>
      </c>
      <c r="L17" s="62"/>
      <c r="P17" s="4" t="s">
        <v>16</v>
      </c>
      <c r="Q17" s="15">
        <v>1</v>
      </c>
      <c r="R17"/>
      <c r="S17"/>
      <c r="T17"/>
      <c r="U17"/>
      <c r="V17"/>
      <c r="W17"/>
      <c r="X17"/>
      <c r="Y17"/>
      <c r="Z17"/>
      <c r="AA17"/>
      <c r="AB17"/>
      <c r="AC17"/>
      <c r="AD17"/>
      <c r="AG17" s="1" t="s">
        <v>8</v>
      </c>
      <c r="AH17" s="1">
        <v>0.5</v>
      </c>
      <c r="AI17" s="1">
        <v>0.25</v>
      </c>
      <c r="AM17" s="4" t="s">
        <v>2</v>
      </c>
      <c r="AN17" s="5">
        <v>68</v>
      </c>
      <c r="AO17" s="5">
        <v>1.65</v>
      </c>
      <c r="AP17">
        <f>Table5[[#This Row],[DISTANCE]]/Table5[[#This Row],[TIME]]</f>
        <v>41.212121212121211</v>
      </c>
      <c r="AQ17"/>
      <c r="AR17"/>
      <c r="AU17"/>
      <c r="AV17"/>
      <c r="AW17"/>
    </row>
    <row r="18" spans="2:132" x14ac:dyDescent="0.3">
      <c r="B18" s="62"/>
      <c r="C18" s="8">
        <v>17</v>
      </c>
      <c r="D18" s="14" t="s">
        <v>9</v>
      </c>
      <c r="E18" s="8">
        <v>18</v>
      </c>
      <c r="F18" s="14" t="s">
        <v>6</v>
      </c>
      <c r="G18" s="8">
        <v>6.8</v>
      </c>
      <c r="H18" s="2">
        <v>1</v>
      </c>
      <c r="I18" s="8">
        <v>2</v>
      </c>
      <c r="J18" s="14" t="s">
        <v>5</v>
      </c>
      <c r="K18" s="8">
        <v>0.3</v>
      </c>
      <c r="L18" s="62"/>
      <c r="P18"/>
      <c r="Q18"/>
      <c r="R18"/>
      <c r="S18"/>
      <c r="T18"/>
      <c r="U18"/>
      <c r="V18"/>
      <c r="W18"/>
      <c r="X18"/>
      <c r="Y18"/>
      <c r="Z18"/>
      <c r="AA18"/>
      <c r="AB18"/>
      <c r="AC18"/>
      <c r="AD18"/>
      <c r="AG18" s="1" t="s">
        <v>5</v>
      </c>
      <c r="AH18" s="1">
        <v>6.8</v>
      </c>
      <c r="AI18" s="1">
        <v>1</v>
      </c>
      <c r="AM18" s="4" t="s">
        <v>8</v>
      </c>
      <c r="AN18" s="5">
        <v>4.6000000000000005</v>
      </c>
      <c r="AO18" s="5">
        <v>1.07</v>
      </c>
      <c r="AP18">
        <f>Table5[[#This Row],[DISTANCE]]/Table5[[#This Row],[TIME]]</f>
        <v>4.2990654205607477</v>
      </c>
      <c r="AQ18"/>
      <c r="AR18"/>
      <c r="AU18" s="3" t="s">
        <v>26</v>
      </c>
      <c r="AV18" s="3" t="s">
        <v>27</v>
      </c>
      <c r="AW18"/>
      <c r="AX18"/>
      <c r="AY18"/>
      <c r="AZ18"/>
      <c r="BA18"/>
      <c r="BB18"/>
    </row>
    <row r="19" spans="2:132" x14ac:dyDescent="0.3">
      <c r="B19" s="62"/>
      <c r="C19" s="8">
        <v>18</v>
      </c>
      <c r="D19" s="14" t="s">
        <v>0</v>
      </c>
      <c r="E19" s="8">
        <v>18</v>
      </c>
      <c r="F19" s="14" t="s">
        <v>6</v>
      </c>
      <c r="G19" s="8">
        <v>6</v>
      </c>
      <c r="H19" s="2">
        <v>1</v>
      </c>
      <c r="I19" s="8">
        <v>1</v>
      </c>
      <c r="J19" s="14" t="s">
        <v>7</v>
      </c>
      <c r="K19" s="8">
        <v>0.5</v>
      </c>
      <c r="L19" s="62"/>
      <c r="P19"/>
      <c r="Q19"/>
      <c r="R19"/>
      <c r="S19"/>
      <c r="T19"/>
      <c r="U19"/>
      <c r="V19"/>
      <c r="W19"/>
      <c r="X19"/>
      <c r="Y19"/>
      <c r="Z19"/>
      <c r="AA19"/>
      <c r="AB19"/>
      <c r="AC19"/>
      <c r="AD19"/>
      <c r="AG19" s="1" t="s">
        <v>7</v>
      </c>
      <c r="AH19" s="1">
        <v>6</v>
      </c>
      <c r="AI19" s="1">
        <v>1</v>
      </c>
      <c r="AM19"/>
      <c r="AN19"/>
      <c r="AO19"/>
      <c r="AP19"/>
      <c r="AQ19"/>
      <c r="AR19"/>
      <c r="AU19" s="3" t="s">
        <v>15</v>
      </c>
      <c r="AV19" t="s">
        <v>7</v>
      </c>
      <c r="AW19" t="s">
        <v>3</v>
      </c>
      <c r="AX19" t="s">
        <v>5</v>
      </c>
      <c r="AY19" t="s">
        <v>2</v>
      </c>
      <c r="AZ19" t="s">
        <v>8</v>
      </c>
      <c r="BA19" t="s">
        <v>16</v>
      </c>
      <c r="BB19"/>
    </row>
    <row r="20" spans="2:132" x14ac:dyDescent="0.3">
      <c r="B20" s="62"/>
      <c r="C20" s="8">
        <v>19</v>
      </c>
      <c r="D20" s="14" t="s">
        <v>0</v>
      </c>
      <c r="E20" s="8">
        <v>19</v>
      </c>
      <c r="F20" s="14" t="s">
        <v>6</v>
      </c>
      <c r="G20" s="8">
        <v>9.5</v>
      </c>
      <c r="H20" s="2">
        <v>1</v>
      </c>
      <c r="I20" s="8">
        <v>2</v>
      </c>
      <c r="J20" s="14" t="s">
        <v>7</v>
      </c>
      <c r="K20" s="8">
        <v>0.2</v>
      </c>
      <c r="L20" s="62"/>
      <c r="P20" s="3" t="s">
        <v>26</v>
      </c>
      <c r="Q20" s="3" t="s">
        <v>27</v>
      </c>
      <c r="R20"/>
      <c r="S20"/>
      <c r="T20"/>
      <c r="U20"/>
      <c r="V20"/>
      <c r="W20"/>
      <c r="X20"/>
      <c r="Y20" s="3"/>
      <c r="Z20" s="3"/>
      <c r="AA20" s="3"/>
      <c r="AB20"/>
      <c r="AC20"/>
      <c r="AD20"/>
      <c r="AG20" s="1" t="s">
        <v>7</v>
      </c>
      <c r="AH20" s="1">
        <v>9.5</v>
      </c>
      <c r="AI20" s="1">
        <v>1</v>
      </c>
      <c r="AM20"/>
      <c r="AU20" s="4" t="s">
        <v>18</v>
      </c>
      <c r="AV20" s="15">
        <v>0</v>
      </c>
      <c r="AW20" s="15">
        <v>0</v>
      </c>
      <c r="AX20" s="15">
        <v>2.6315789473684209E-2</v>
      </c>
      <c r="AY20" s="15">
        <v>0</v>
      </c>
      <c r="AZ20" s="15">
        <v>0</v>
      </c>
      <c r="BA20" s="15">
        <v>2.6315789473684209E-2</v>
      </c>
      <c r="BB20"/>
    </row>
    <row r="21" spans="2:132" x14ac:dyDescent="0.3">
      <c r="B21" s="62"/>
      <c r="C21" s="8">
        <v>20</v>
      </c>
      <c r="D21" s="14" t="s">
        <v>0</v>
      </c>
      <c r="E21" s="8">
        <v>18</v>
      </c>
      <c r="F21" s="14" t="s">
        <v>6</v>
      </c>
      <c r="G21" s="8">
        <v>32</v>
      </c>
      <c r="H21" s="2">
        <v>1.5</v>
      </c>
      <c r="I21" s="8">
        <v>2</v>
      </c>
      <c r="J21" s="14" t="s">
        <v>7</v>
      </c>
      <c r="K21" s="8">
        <v>0.2</v>
      </c>
      <c r="L21" s="62"/>
      <c r="P21" s="3" t="s">
        <v>15</v>
      </c>
      <c r="Q21" t="s">
        <v>7</v>
      </c>
      <c r="R21" t="s">
        <v>3</v>
      </c>
      <c r="S21" t="s">
        <v>5</v>
      </c>
      <c r="T21" t="s">
        <v>2</v>
      </c>
      <c r="U21" t="s">
        <v>8</v>
      </c>
      <c r="V21" t="s">
        <v>16</v>
      </c>
      <c r="W21"/>
      <c r="X21"/>
      <c r="Y21"/>
      <c r="Z21"/>
      <c r="AA21"/>
      <c r="AB21"/>
      <c r="AC21"/>
      <c r="AD21"/>
      <c r="AG21" s="1" t="s">
        <v>7</v>
      </c>
      <c r="AH21" s="1">
        <v>32</v>
      </c>
      <c r="AI21" s="1">
        <v>1.5</v>
      </c>
      <c r="AM21"/>
      <c r="AU21" s="4" t="s">
        <v>4</v>
      </c>
      <c r="AV21" s="15">
        <v>2.6315789473684209E-2</v>
      </c>
      <c r="AW21" s="15">
        <v>2.6315789473684209E-2</v>
      </c>
      <c r="AX21" s="15">
        <v>5.2631578947368418E-2</v>
      </c>
      <c r="AY21" s="15">
        <v>0</v>
      </c>
      <c r="AZ21" s="15">
        <v>0</v>
      </c>
      <c r="BA21" s="15">
        <v>0.10526315789473684</v>
      </c>
      <c r="BB21"/>
    </row>
    <row r="22" spans="2:132" x14ac:dyDescent="0.3">
      <c r="B22" s="62"/>
      <c r="C22" s="8">
        <v>21</v>
      </c>
      <c r="D22" s="14" t="s">
        <v>0</v>
      </c>
      <c r="E22" s="8">
        <v>18</v>
      </c>
      <c r="F22" s="14" t="s">
        <v>6</v>
      </c>
      <c r="G22" s="8">
        <v>15</v>
      </c>
      <c r="H22" s="2">
        <v>1.5</v>
      </c>
      <c r="I22" s="8">
        <v>2</v>
      </c>
      <c r="J22" s="14" t="s">
        <v>5</v>
      </c>
      <c r="K22" s="8">
        <v>0.5</v>
      </c>
      <c r="L22" s="62"/>
      <c r="P22" s="4" t="s">
        <v>28</v>
      </c>
      <c r="Q22" s="15">
        <v>0.28947368421052633</v>
      </c>
      <c r="R22" s="15">
        <v>0</v>
      </c>
      <c r="S22" s="15">
        <v>0.42105263157894735</v>
      </c>
      <c r="T22" s="15">
        <v>2.6315789473684209E-2</v>
      </c>
      <c r="U22" s="15">
        <v>5.2631578947368418E-2</v>
      </c>
      <c r="V22" s="15">
        <v>0.78947368421052633</v>
      </c>
      <c r="W22"/>
      <c r="X22"/>
      <c r="Y22"/>
      <c r="Z22"/>
      <c r="AA22"/>
      <c r="AB22"/>
      <c r="AC22"/>
      <c r="AD22"/>
      <c r="AG22" s="1" t="s">
        <v>5</v>
      </c>
      <c r="AH22" s="1">
        <v>15</v>
      </c>
      <c r="AI22" s="1">
        <v>1.5</v>
      </c>
      <c r="AM22"/>
      <c r="AU22" s="4" t="s">
        <v>17</v>
      </c>
      <c r="AV22" s="15">
        <v>0</v>
      </c>
      <c r="AW22" s="15">
        <v>2.6315789473684209E-2</v>
      </c>
      <c r="AX22" s="15">
        <v>0</v>
      </c>
      <c r="AY22" s="15">
        <v>0</v>
      </c>
      <c r="AZ22" s="15">
        <v>0</v>
      </c>
      <c r="BA22" s="15">
        <v>2.6315789473684209E-2</v>
      </c>
      <c r="BB22"/>
    </row>
    <row r="23" spans="2:132" x14ac:dyDescent="0.3">
      <c r="B23" s="62"/>
      <c r="C23" s="8">
        <v>22</v>
      </c>
      <c r="D23" s="14" t="s">
        <v>0</v>
      </c>
      <c r="E23" s="8">
        <v>18</v>
      </c>
      <c r="F23" s="14" t="s">
        <v>6</v>
      </c>
      <c r="G23" s="8">
        <v>3.1</v>
      </c>
      <c r="H23" s="2">
        <v>0.17</v>
      </c>
      <c r="I23" s="8">
        <v>1</v>
      </c>
      <c r="J23" s="14" t="s">
        <v>5</v>
      </c>
      <c r="K23" s="8">
        <v>0.3</v>
      </c>
      <c r="L23" s="62"/>
      <c r="P23" s="4" t="s">
        <v>46</v>
      </c>
      <c r="Q23" s="15">
        <v>0</v>
      </c>
      <c r="R23" s="15">
        <v>0</v>
      </c>
      <c r="S23" s="15">
        <v>7.8947368421052627E-2</v>
      </c>
      <c r="T23" s="15">
        <v>2.6315789473684209E-2</v>
      </c>
      <c r="U23" s="15">
        <v>0</v>
      </c>
      <c r="V23" s="15">
        <v>0.10526315789473684</v>
      </c>
      <c r="W23"/>
      <c r="X23"/>
      <c r="Y23"/>
      <c r="Z23"/>
      <c r="AA23"/>
      <c r="AB23"/>
      <c r="AC23"/>
      <c r="AD23"/>
      <c r="AG23" s="1" t="s">
        <v>5</v>
      </c>
      <c r="AH23" s="1">
        <v>3.1</v>
      </c>
      <c r="AI23" s="1">
        <v>0.17</v>
      </c>
      <c r="AM23"/>
      <c r="AU23" s="4" t="s">
        <v>1</v>
      </c>
      <c r="AV23" s="15">
        <v>0</v>
      </c>
      <c r="AW23" s="15">
        <v>2.6315789473684209E-2</v>
      </c>
      <c r="AX23" s="15">
        <v>0</v>
      </c>
      <c r="AY23" s="15">
        <v>2.6315789473684209E-2</v>
      </c>
      <c r="AZ23" s="15">
        <v>0</v>
      </c>
      <c r="BA23" s="15">
        <v>5.2631578947368418E-2</v>
      </c>
      <c r="BB23"/>
    </row>
    <row r="24" spans="2:132" x14ac:dyDescent="0.3">
      <c r="B24" s="62"/>
      <c r="C24" s="8">
        <v>23</v>
      </c>
      <c r="D24" s="14" t="s">
        <v>0</v>
      </c>
      <c r="E24" s="8">
        <v>18</v>
      </c>
      <c r="F24" s="14" t="s">
        <v>6</v>
      </c>
      <c r="G24" s="8">
        <v>4.5999999999999996</v>
      </c>
      <c r="H24" s="2">
        <v>0.75</v>
      </c>
      <c r="I24" s="8">
        <v>1</v>
      </c>
      <c r="J24" s="14" t="s">
        <v>5</v>
      </c>
      <c r="K24" s="8">
        <v>0</v>
      </c>
      <c r="L24" s="62"/>
      <c r="P24" s="4" t="s">
        <v>47</v>
      </c>
      <c r="Q24" s="15">
        <v>0</v>
      </c>
      <c r="R24" s="15">
        <v>0</v>
      </c>
      <c r="S24" s="15">
        <v>0</v>
      </c>
      <c r="T24" s="15">
        <v>2.6315789473684209E-2</v>
      </c>
      <c r="U24" s="15">
        <v>0</v>
      </c>
      <c r="V24" s="15">
        <v>2.6315789473684209E-2</v>
      </c>
      <c r="W24"/>
      <c r="X24"/>
      <c r="AG24" s="1" t="s">
        <v>5</v>
      </c>
      <c r="AH24" s="1">
        <v>4.5999999999999996</v>
      </c>
      <c r="AI24" s="1">
        <v>0.75</v>
      </c>
      <c r="AM24"/>
      <c r="AU24" s="4" t="s">
        <v>6</v>
      </c>
      <c r="AV24" s="15">
        <v>0.26315789473684209</v>
      </c>
      <c r="AW24" s="15">
        <v>0</v>
      </c>
      <c r="AX24" s="15">
        <v>0.42105263157894735</v>
      </c>
      <c r="AY24" s="15">
        <v>5.2631578947368418E-2</v>
      </c>
      <c r="AZ24" s="15">
        <v>5.2631578947368418E-2</v>
      </c>
      <c r="BA24" s="15">
        <v>0.78947368421052633</v>
      </c>
      <c r="BB24"/>
    </row>
    <row r="25" spans="2:132" x14ac:dyDescent="0.3">
      <c r="B25" s="62"/>
      <c r="C25" s="8">
        <v>24</v>
      </c>
      <c r="D25" s="14" t="s">
        <v>0</v>
      </c>
      <c r="E25" s="8">
        <v>20</v>
      </c>
      <c r="F25" s="14" t="s">
        <v>6</v>
      </c>
      <c r="G25" s="8">
        <v>6</v>
      </c>
      <c r="H25" s="2">
        <v>1</v>
      </c>
      <c r="I25" s="8">
        <v>2</v>
      </c>
      <c r="J25" s="14" t="s">
        <v>5</v>
      </c>
      <c r="K25" s="8">
        <v>0.3</v>
      </c>
      <c r="L25" s="62"/>
      <c r="P25" s="4" t="s">
        <v>45</v>
      </c>
      <c r="Q25" s="15">
        <v>0</v>
      </c>
      <c r="R25" s="15">
        <v>5.2631578947368418E-2</v>
      </c>
      <c r="S25" s="15">
        <v>0</v>
      </c>
      <c r="T25" s="15">
        <v>0</v>
      </c>
      <c r="U25" s="15">
        <v>0</v>
      </c>
      <c r="V25" s="15">
        <v>5.2631578947368418E-2</v>
      </c>
      <c r="W25"/>
      <c r="X25"/>
      <c r="AG25" s="1" t="s">
        <v>5</v>
      </c>
      <c r="AH25" s="1">
        <v>6</v>
      </c>
      <c r="AI25" s="1">
        <v>1</v>
      </c>
      <c r="AM25"/>
      <c r="AU25" s="4" t="s">
        <v>16</v>
      </c>
      <c r="AV25" s="15">
        <v>0.28947368421052633</v>
      </c>
      <c r="AW25" s="15">
        <v>7.8947368421052627E-2</v>
      </c>
      <c r="AX25" s="15">
        <v>0.5</v>
      </c>
      <c r="AY25" s="15">
        <v>7.8947368421052627E-2</v>
      </c>
      <c r="AZ25" s="15">
        <v>5.2631578947368418E-2</v>
      </c>
      <c r="BA25" s="15">
        <v>1</v>
      </c>
      <c r="BB25"/>
    </row>
    <row r="26" spans="2:132" x14ac:dyDescent="0.3">
      <c r="B26" s="62"/>
      <c r="C26" s="8">
        <v>25</v>
      </c>
      <c r="D26" s="14" t="s">
        <v>0</v>
      </c>
      <c r="E26" s="8">
        <v>19</v>
      </c>
      <c r="F26" s="14" t="s">
        <v>6</v>
      </c>
      <c r="G26" s="8">
        <v>10</v>
      </c>
      <c r="H26" s="2">
        <v>0.42</v>
      </c>
      <c r="I26" s="8">
        <v>1</v>
      </c>
      <c r="J26" s="14" t="s">
        <v>5</v>
      </c>
      <c r="K26" s="8">
        <v>1</v>
      </c>
      <c r="L26" s="62"/>
      <c r="P26" s="4" t="s">
        <v>48</v>
      </c>
      <c r="Q26" s="15">
        <v>0</v>
      </c>
      <c r="R26" s="15">
        <v>2.6315789473684209E-2</v>
      </c>
      <c r="S26" s="15">
        <v>0</v>
      </c>
      <c r="T26" s="15">
        <v>0</v>
      </c>
      <c r="U26" s="15">
        <v>0</v>
      </c>
      <c r="V26" s="15">
        <v>2.6315789473684209E-2</v>
      </c>
      <c r="W26"/>
      <c r="X26"/>
      <c r="AG26" s="1" t="s">
        <v>5</v>
      </c>
      <c r="AH26" s="1">
        <v>10</v>
      </c>
      <c r="AI26" s="1">
        <v>0.42</v>
      </c>
      <c r="AM26"/>
      <c r="AU26"/>
      <c r="AV26"/>
      <c r="AW26"/>
      <c r="AX26"/>
      <c r="AY26"/>
      <c r="AZ26"/>
      <c r="BA26"/>
      <c r="BB26"/>
    </row>
    <row r="27" spans="2:132" x14ac:dyDescent="0.3">
      <c r="B27" s="62"/>
      <c r="C27" s="8">
        <v>26</v>
      </c>
      <c r="D27" s="14" t="s">
        <v>9</v>
      </c>
      <c r="E27" s="8">
        <v>18</v>
      </c>
      <c r="F27" s="14" t="s">
        <v>6</v>
      </c>
      <c r="G27" s="8">
        <v>6.2</v>
      </c>
      <c r="H27" s="2">
        <v>1</v>
      </c>
      <c r="I27" s="8">
        <v>3</v>
      </c>
      <c r="J27" s="14" t="s">
        <v>5</v>
      </c>
      <c r="K27" s="8">
        <v>0.1</v>
      </c>
      <c r="L27" s="62"/>
      <c r="P27" s="4" t="s">
        <v>16</v>
      </c>
      <c r="Q27" s="15">
        <v>0.28947368421052633</v>
      </c>
      <c r="R27" s="15">
        <v>7.8947368421052627E-2</v>
      </c>
      <c r="S27" s="15">
        <v>0.5</v>
      </c>
      <c r="T27" s="15">
        <v>7.8947368421052627E-2</v>
      </c>
      <c r="U27" s="15">
        <v>5.2631578947368418E-2</v>
      </c>
      <c r="V27" s="15">
        <v>1</v>
      </c>
      <c r="W27"/>
      <c r="X27"/>
      <c r="AG27" s="1" t="s">
        <v>5</v>
      </c>
      <c r="AH27" s="1">
        <v>6.2</v>
      </c>
      <c r="AI27" s="1">
        <v>1</v>
      </c>
      <c r="AM27"/>
      <c r="AU27"/>
      <c r="AV27"/>
      <c r="AW27"/>
      <c r="AX27"/>
      <c r="AY27"/>
      <c r="AZ27"/>
      <c r="BA27"/>
      <c r="BB27"/>
    </row>
    <row r="28" spans="2:132" x14ac:dyDescent="0.3">
      <c r="B28" s="62"/>
      <c r="C28" s="8">
        <v>27</v>
      </c>
      <c r="D28" s="14" t="s">
        <v>0</v>
      </c>
      <c r="E28" s="8">
        <v>18</v>
      </c>
      <c r="F28" s="14" t="s">
        <v>6</v>
      </c>
      <c r="G28" s="8">
        <v>33</v>
      </c>
      <c r="H28" s="2">
        <v>1.1200000000000001</v>
      </c>
      <c r="I28" s="8">
        <v>1</v>
      </c>
      <c r="J28" s="14" t="s">
        <v>7</v>
      </c>
      <c r="K28" s="8">
        <v>0.3</v>
      </c>
      <c r="L28" s="62"/>
      <c r="P28"/>
      <c r="Q28"/>
      <c r="R28"/>
      <c r="AG28" s="1" t="s">
        <v>7</v>
      </c>
      <c r="AH28" s="1">
        <v>33</v>
      </c>
      <c r="AI28" s="1">
        <v>1.1200000000000001</v>
      </c>
      <c r="AM28"/>
    </row>
    <row r="29" spans="2:132" x14ac:dyDescent="0.3">
      <c r="B29" s="62"/>
      <c r="C29" s="8">
        <v>28</v>
      </c>
      <c r="D29" s="14" t="s">
        <v>0</v>
      </c>
      <c r="E29" s="8">
        <v>21</v>
      </c>
      <c r="F29" s="14" t="s">
        <v>6</v>
      </c>
      <c r="G29" s="8">
        <v>19.600000000000001</v>
      </c>
      <c r="H29" s="2">
        <v>1.33</v>
      </c>
      <c r="I29" s="8">
        <v>1</v>
      </c>
      <c r="J29" s="14" t="s">
        <v>7</v>
      </c>
      <c r="K29" s="8">
        <v>0.5</v>
      </c>
      <c r="L29" s="62"/>
      <c r="P29" s="3" t="s">
        <v>15</v>
      </c>
      <c r="Q29" t="s">
        <v>29</v>
      </c>
      <c r="R29" t="s">
        <v>34</v>
      </c>
      <c r="S29"/>
      <c r="T29"/>
      <c r="U29"/>
      <c r="V29"/>
      <c r="W29"/>
      <c r="X29"/>
      <c r="Y29"/>
      <c r="Z29"/>
      <c r="AA29"/>
      <c r="AB29"/>
      <c r="AC29"/>
      <c r="AD29"/>
      <c r="AE29"/>
      <c r="AF29"/>
      <c r="AG29" t="s">
        <v>7</v>
      </c>
      <c r="AH29">
        <v>19.600000000000001</v>
      </c>
      <c r="AI29">
        <v>1.33</v>
      </c>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row>
    <row r="30" spans="2:132" x14ac:dyDescent="0.3">
      <c r="B30" s="62"/>
      <c r="C30" s="8">
        <v>29</v>
      </c>
      <c r="D30" s="14" t="s">
        <v>0</v>
      </c>
      <c r="E30" s="8">
        <v>19</v>
      </c>
      <c r="F30" s="14" t="s">
        <v>4</v>
      </c>
      <c r="G30" s="8">
        <v>45</v>
      </c>
      <c r="H30" s="2">
        <v>1.48</v>
      </c>
      <c r="I30" s="8">
        <v>2</v>
      </c>
      <c r="J30" s="14" t="s">
        <v>7</v>
      </c>
      <c r="K30" s="8">
        <v>0.2</v>
      </c>
      <c r="L30" s="62"/>
      <c r="P30" s="4" t="s">
        <v>7</v>
      </c>
      <c r="Q30" s="5">
        <v>11.4</v>
      </c>
      <c r="R30" s="6">
        <v>246.1</v>
      </c>
      <c r="S30"/>
      <c r="T30"/>
      <c r="U30"/>
      <c r="V30"/>
      <c r="W30"/>
      <c r="X30"/>
      <c r="Y30"/>
      <c r="Z30"/>
      <c r="AA30"/>
      <c r="AB30"/>
      <c r="AC30"/>
      <c r="AD30"/>
      <c r="AE30"/>
      <c r="AF30"/>
      <c r="AG30" t="s">
        <v>7</v>
      </c>
      <c r="AH30">
        <v>45</v>
      </c>
      <c r="AI30">
        <v>1.48</v>
      </c>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row>
    <row r="31" spans="2:132" x14ac:dyDescent="0.3">
      <c r="B31" s="62"/>
      <c r="C31" s="8">
        <v>30</v>
      </c>
      <c r="D31" s="14" t="s">
        <v>0</v>
      </c>
      <c r="E31" s="8">
        <v>18</v>
      </c>
      <c r="F31" s="14" t="s">
        <v>6</v>
      </c>
      <c r="G31" s="8">
        <v>4.5</v>
      </c>
      <c r="H31" s="2">
        <v>1</v>
      </c>
      <c r="I31" s="8">
        <v>1</v>
      </c>
      <c r="J31" s="14" t="s">
        <v>5</v>
      </c>
      <c r="K31" s="8">
        <v>0.5</v>
      </c>
      <c r="L31" s="62"/>
      <c r="P31" s="4" t="s">
        <v>3</v>
      </c>
      <c r="Q31" s="5">
        <v>2.58</v>
      </c>
      <c r="R31" s="6">
        <v>52.4</v>
      </c>
      <c r="S31"/>
      <c r="T31"/>
      <c r="U31"/>
      <c r="V31"/>
      <c r="W31"/>
      <c r="X31"/>
      <c r="Y31"/>
      <c r="Z31"/>
      <c r="AA31"/>
      <c r="AB31"/>
      <c r="AC31"/>
      <c r="AD31"/>
      <c r="AE31"/>
      <c r="AF31"/>
      <c r="AG31" t="s">
        <v>5</v>
      </c>
      <c r="AH31">
        <v>4.5</v>
      </c>
      <c r="AI31">
        <v>1</v>
      </c>
      <c r="AJ31"/>
      <c r="AK31"/>
      <c r="AL31"/>
      <c r="AM31"/>
      <c r="AN31"/>
      <c r="AO31"/>
      <c r="AP31"/>
      <c r="AQ31"/>
      <c r="AR31"/>
      <c r="AS31"/>
      <c r="AT31"/>
      <c r="AU31" s="3" t="s">
        <v>15</v>
      </c>
      <c r="AV31" t="s">
        <v>52</v>
      </c>
      <c r="AW31" t="s">
        <v>53</v>
      </c>
      <c r="AX31" t="s">
        <v>54</v>
      </c>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row>
    <row r="32" spans="2:132" x14ac:dyDescent="0.3">
      <c r="B32" s="62"/>
      <c r="C32" s="8">
        <v>31</v>
      </c>
      <c r="D32" s="14" t="s">
        <v>0</v>
      </c>
      <c r="E32" s="8">
        <v>24</v>
      </c>
      <c r="F32" s="14" t="s">
        <v>6</v>
      </c>
      <c r="G32" s="8">
        <v>40</v>
      </c>
      <c r="H32" s="2">
        <v>1</v>
      </c>
      <c r="I32" s="8">
        <v>2</v>
      </c>
      <c r="J32" s="14" t="s">
        <v>5</v>
      </c>
      <c r="K32" s="8">
        <v>0.2</v>
      </c>
      <c r="L32" s="62"/>
      <c r="P32" s="4" t="s">
        <v>5</v>
      </c>
      <c r="Q32" s="5">
        <v>11.96</v>
      </c>
      <c r="R32" s="6">
        <v>169.3</v>
      </c>
      <c r="S32"/>
      <c r="T32"/>
      <c r="U32"/>
      <c r="V32"/>
      <c r="W32"/>
      <c r="X32"/>
      <c r="Y32"/>
      <c r="Z32"/>
      <c r="AA32"/>
      <c r="AB32"/>
      <c r="AC32"/>
      <c r="AD32"/>
      <c r="AE32"/>
      <c r="AF32"/>
      <c r="AG32" t="s">
        <v>5</v>
      </c>
      <c r="AH32">
        <v>40</v>
      </c>
      <c r="AI32">
        <v>1</v>
      </c>
      <c r="AJ32"/>
      <c r="AK32"/>
      <c r="AL32"/>
      <c r="AM32"/>
      <c r="AN32"/>
      <c r="AO32"/>
      <c r="AP32"/>
      <c r="AQ32"/>
      <c r="AR32"/>
      <c r="AS32"/>
      <c r="AT32"/>
      <c r="AU32" s="4" t="s">
        <v>10</v>
      </c>
      <c r="AV32" s="5">
        <v>0.25</v>
      </c>
      <c r="AW32" s="5">
        <v>0.1</v>
      </c>
      <c r="AX32" s="5">
        <v>1</v>
      </c>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row>
    <row r="33" spans="2:132" x14ac:dyDescent="0.3">
      <c r="B33" s="62"/>
      <c r="C33" s="8">
        <v>32</v>
      </c>
      <c r="D33" s="14" t="s">
        <v>0</v>
      </c>
      <c r="E33" s="8">
        <v>22</v>
      </c>
      <c r="F33" s="14" t="s">
        <v>6</v>
      </c>
      <c r="G33" s="8">
        <v>32</v>
      </c>
      <c r="H33" s="2">
        <v>0.2</v>
      </c>
      <c r="I33" s="8">
        <v>1</v>
      </c>
      <c r="J33" s="14" t="s">
        <v>2</v>
      </c>
      <c r="K33" s="8">
        <v>0</v>
      </c>
      <c r="L33" s="62"/>
      <c r="P33" s="4" t="s">
        <v>2</v>
      </c>
      <c r="Q33" s="5">
        <v>1.65</v>
      </c>
      <c r="R33" s="6">
        <v>68</v>
      </c>
      <c r="S33"/>
      <c r="T33"/>
      <c r="U33"/>
      <c r="V33"/>
      <c r="W33"/>
      <c r="X33"/>
      <c r="Y33"/>
      <c r="Z33"/>
      <c r="AA33"/>
      <c r="AB33"/>
      <c r="AC33"/>
      <c r="AD33"/>
      <c r="AE33"/>
      <c r="AF33"/>
      <c r="AG33" t="s">
        <v>2</v>
      </c>
      <c r="AH33">
        <v>32</v>
      </c>
      <c r="AI33">
        <v>0.2</v>
      </c>
      <c r="AJ33"/>
      <c r="AK33"/>
      <c r="AL33"/>
      <c r="AM33"/>
      <c r="AN33"/>
      <c r="AO33"/>
      <c r="AP33"/>
      <c r="AQ33"/>
      <c r="AR33"/>
      <c r="AS33"/>
      <c r="AT33"/>
      <c r="AU33" s="4" t="s">
        <v>7</v>
      </c>
      <c r="AV33" s="5">
        <v>1.125</v>
      </c>
      <c r="AW33" s="5">
        <v>0.23333333333333336</v>
      </c>
      <c r="AX33" s="5">
        <v>1.5</v>
      </c>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row>
    <row r="34" spans="2:132" x14ac:dyDescent="0.3">
      <c r="B34" s="62"/>
      <c r="C34" s="8">
        <v>33</v>
      </c>
      <c r="D34" s="14" t="s">
        <v>0</v>
      </c>
      <c r="E34" s="8">
        <v>19</v>
      </c>
      <c r="F34" s="14" t="s">
        <v>6</v>
      </c>
      <c r="G34" s="8">
        <v>5.3</v>
      </c>
      <c r="H34" s="2">
        <v>1</v>
      </c>
      <c r="I34" s="8">
        <v>2</v>
      </c>
      <c r="J34" s="14" t="s">
        <v>5</v>
      </c>
      <c r="K34" s="8">
        <v>0.3</v>
      </c>
      <c r="L34" s="62"/>
      <c r="P34" s="4" t="s">
        <v>8</v>
      </c>
      <c r="Q34" s="5">
        <v>0.32</v>
      </c>
      <c r="R34" s="6">
        <v>1.7000000000000002</v>
      </c>
      <c r="S34"/>
      <c r="T34"/>
      <c r="U34"/>
      <c r="V34"/>
      <c r="W34"/>
      <c r="X34"/>
      <c r="Y34"/>
      <c r="Z34"/>
      <c r="AA34"/>
      <c r="AB34"/>
      <c r="AC34"/>
      <c r="AD34"/>
      <c r="AE34"/>
      <c r="AF34"/>
      <c r="AG34" t="s">
        <v>5</v>
      </c>
      <c r="AH34">
        <v>5.3</v>
      </c>
      <c r="AI34">
        <v>1</v>
      </c>
      <c r="AJ34"/>
      <c r="AK34"/>
      <c r="AL34"/>
      <c r="AM34"/>
      <c r="AN34"/>
      <c r="AO34"/>
      <c r="AP34"/>
      <c r="AQ34"/>
      <c r="AR34"/>
      <c r="AS34"/>
      <c r="AT34"/>
      <c r="AU34" s="4" t="s">
        <v>3</v>
      </c>
      <c r="AV34" s="5">
        <v>0.86</v>
      </c>
      <c r="AW34" s="5">
        <v>0</v>
      </c>
      <c r="AX34" s="5">
        <v>1</v>
      </c>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row>
    <row r="35" spans="2:132" x14ac:dyDescent="0.3">
      <c r="B35" s="62"/>
      <c r="C35" s="8">
        <v>34</v>
      </c>
      <c r="D35" s="14" t="s">
        <v>9</v>
      </c>
      <c r="E35" s="8">
        <v>35</v>
      </c>
      <c r="F35" s="14" t="s">
        <v>19</v>
      </c>
      <c r="G35" s="8">
        <v>20</v>
      </c>
      <c r="H35" s="2">
        <v>2</v>
      </c>
      <c r="I35" s="8">
        <v>2</v>
      </c>
      <c r="J35" s="14" t="s">
        <v>5</v>
      </c>
      <c r="K35" s="8">
        <v>1</v>
      </c>
      <c r="L35" s="62"/>
      <c r="P35" s="4" t="s">
        <v>16</v>
      </c>
      <c r="Q35" s="5">
        <v>27.91</v>
      </c>
      <c r="R35" s="5">
        <v>537.5</v>
      </c>
      <c r="S35"/>
      <c r="T35"/>
      <c r="U35"/>
      <c r="V35"/>
      <c r="W35"/>
      <c r="X35"/>
      <c r="Y35"/>
      <c r="Z35"/>
      <c r="AA35"/>
      <c r="AB35"/>
      <c r="AC35"/>
      <c r="AD35"/>
      <c r="AE35"/>
      <c r="AF35"/>
      <c r="AG35" t="s">
        <v>5</v>
      </c>
      <c r="AH35">
        <v>20</v>
      </c>
      <c r="AI35">
        <v>2</v>
      </c>
      <c r="AJ35"/>
      <c r="AK35"/>
      <c r="AL35"/>
      <c r="AM35"/>
      <c r="AN35"/>
      <c r="AO35"/>
      <c r="AP35"/>
      <c r="AQ35"/>
      <c r="AR35"/>
      <c r="AS35"/>
      <c r="AT35"/>
      <c r="AU35" s="4" t="s">
        <v>5</v>
      </c>
      <c r="AV35" s="5">
        <v>0.67538461538461536</v>
      </c>
      <c r="AW35" s="5">
        <v>0.31538461538461526</v>
      </c>
      <c r="AX35" s="5">
        <v>1.6153846153846154</v>
      </c>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row>
    <row r="36" spans="2:132" x14ac:dyDescent="0.3">
      <c r="B36" s="62"/>
      <c r="C36" s="8">
        <v>35</v>
      </c>
      <c r="D36" s="14" t="s">
        <v>0</v>
      </c>
      <c r="E36" s="8">
        <v>19</v>
      </c>
      <c r="F36" s="14" t="s">
        <v>4</v>
      </c>
      <c r="G36" s="8">
        <v>4.8</v>
      </c>
      <c r="H36" s="2">
        <v>0.33</v>
      </c>
      <c r="I36" s="8">
        <v>1</v>
      </c>
      <c r="J36" s="14" t="s">
        <v>5</v>
      </c>
      <c r="K36" s="8">
        <v>0.6</v>
      </c>
      <c r="L36" s="62"/>
      <c r="P36"/>
      <c r="Q36"/>
      <c r="R36"/>
      <c r="S36"/>
      <c r="T36"/>
      <c r="U36"/>
      <c r="V36"/>
      <c r="W36"/>
      <c r="X36"/>
      <c r="Y36"/>
      <c r="Z36"/>
      <c r="AA36"/>
      <c r="AB36"/>
      <c r="AC36"/>
      <c r="AD36"/>
      <c r="AE36"/>
      <c r="AF36"/>
      <c r="AG36" t="s">
        <v>5</v>
      </c>
      <c r="AH36">
        <v>4.8</v>
      </c>
      <c r="AI36">
        <v>0.33</v>
      </c>
      <c r="AJ36"/>
      <c r="AK36"/>
      <c r="AL36"/>
      <c r="AM36"/>
      <c r="AN36"/>
      <c r="AO36"/>
      <c r="AP36"/>
      <c r="AQ36"/>
      <c r="AR36"/>
      <c r="AS36"/>
      <c r="AT36"/>
      <c r="AU36" s="4" t="s">
        <v>2</v>
      </c>
      <c r="AV36" s="5">
        <v>0.54999999999999993</v>
      </c>
      <c r="AW36" s="5">
        <v>0</v>
      </c>
      <c r="AX36" s="5">
        <v>1</v>
      </c>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row>
    <row r="37" spans="2:132" x14ac:dyDescent="0.3">
      <c r="B37" s="62"/>
      <c r="C37" s="8">
        <v>36</v>
      </c>
      <c r="D37" s="14" t="s">
        <v>9</v>
      </c>
      <c r="E37" s="8">
        <v>19</v>
      </c>
      <c r="F37" s="14" t="s">
        <v>6</v>
      </c>
      <c r="G37" s="8">
        <v>1</v>
      </c>
      <c r="H37" s="2">
        <v>0</v>
      </c>
      <c r="I37" s="8">
        <v>1</v>
      </c>
      <c r="J37" s="14" t="s">
        <v>5</v>
      </c>
      <c r="K37" s="8">
        <v>0.3</v>
      </c>
      <c r="L37" s="62"/>
      <c r="P37"/>
      <c r="Q37"/>
      <c r="R37"/>
      <c r="S37"/>
      <c r="T37"/>
      <c r="U37"/>
      <c r="V37"/>
      <c r="W37"/>
      <c r="X37"/>
      <c r="Y37"/>
      <c r="Z37"/>
      <c r="AA37"/>
      <c r="AB37"/>
      <c r="AC37"/>
      <c r="AD37"/>
      <c r="AE37"/>
      <c r="AF37"/>
      <c r="AG37" t="s">
        <v>5</v>
      </c>
      <c r="AH37">
        <v>1</v>
      </c>
      <c r="AI37">
        <v>0</v>
      </c>
      <c r="AJ37"/>
      <c r="AK37"/>
      <c r="AL37"/>
      <c r="AM37"/>
      <c r="AN37"/>
      <c r="AO37"/>
      <c r="AP37"/>
      <c r="AQ37"/>
      <c r="AR37"/>
      <c r="AS37"/>
      <c r="AT37"/>
      <c r="AU37" s="4" t="s">
        <v>8</v>
      </c>
      <c r="AV37" s="5">
        <v>0.21400000000000002</v>
      </c>
      <c r="AW37" s="5">
        <v>0</v>
      </c>
      <c r="AX37" s="5">
        <v>0.8</v>
      </c>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row>
    <row r="38" spans="2:132" x14ac:dyDescent="0.3">
      <c r="B38" s="62"/>
      <c r="C38" s="8">
        <v>37</v>
      </c>
      <c r="D38" s="14" t="s">
        <v>9</v>
      </c>
      <c r="E38" s="8">
        <v>19</v>
      </c>
      <c r="F38" s="14" t="s">
        <v>6</v>
      </c>
      <c r="G38" s="8">
        <v>12.7</v>
      </c>
      <c r="H38" s="2">
        <v>0.33</v>
      </c>
      <c r="I38" s="8">
        <v>2</v>
      </c>
      <c r="J38" s="14" t="s">
        <v>5</v>
      </c>
      <c r="K38" s="8">
        <v>0.1</v>
      </c>
      <c r="L38" s="62"/>
      <c r="P38" s="4" t="s">
        <v>35</v>
      </c>
      <c r="Q38" t="s">
        <v>37</v>
      </c>
      <c r="R38"/>
      <c r="S38" s="7"/>
      <c r="T38"/>
      <c r="U38" t="s">
        <v>22</v>
      </c>
      <c r="V38" s="45">
        <f>'Week 2'!D17</f>
        <v>0</v>
      </c>
      <c r="W38"/>
      <c r="X38"/>
      <c r="Y38"/>
      <c r="Z38"/>
      <c r="AA38"/>
      <c r="AB38"/>
      <c r="AC38"/>
      <c r="AD38"/>
      <c r="AE38"/>
      <c r="AF38"/>
      <c r="AG38" t="s">
        <v>5</v>
      </c>
      <c r="AH38">
        <v>12.7</v>
      </c>
      <c r="AI38">
        <v>0.33</v>
      </c>
      <c r="AJ38"/>
      <c r="AK38"/>
      <c r="AL38"/>
      <c r="AM38"/>
      <c r="AN38"/>
      <c r="AO38"/>
      <c r="AP38"/>
      <c r="AQ38"/>
      <c r="AR38"/>
      <c r="AS38"/>
      <c r="AT38"/>
      <c r="AU38" s="4" t="s">
        <v>16</v>
      </c>
      <c r="AV38" s="5">
        <v>0.73219999999999996</v>
      </c>
      <c r="AW38" s="5">
        <v>0.22199999999999995</v>
      </c>
      <c r="AX38" s="5">
        <v>1.42</v>
      </c>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row>
    <row r="39" spans="2:132" x14ac:dyDescent="0.3">
      <c r="B39" s="62"/>
      <c r="C39" s="8">
        <v>38</v>
      </c>
      <c r="D39" s="14" t="s">
        <v>0</v>
      </c>
      <c r="E39" s="8">
        <v>19</v>
      </c>
      <c r="F39" s="14" t="s">
        <v>6</v>
      </c>
      <c r="G39" s="8">
        <v>25</v>
      </c>
      <c r="H39" s="2">
        <v>0</v>
      </c>
      <c r="I39" s="8">
        <v>5</v>
      </c>
      <c r="J39" s="14" t="s">
        <v>5</v>
      </c>
      <c r="K39" s="8">
        <v>0.1</v>
      </c>
      <c r="L39" s="62"/>
      <c r="P39" s="1" t="s">
        <v>10</v>
      </c>
      <c r="Q39" s="1">
        <v>0.25</v>
      </c>
      <c r="R39" s="43">
        <v>8</v>
      </c>
      <c r="S39" s="7"/>
      <c r="T39" s="42">
        <f t="shared" ref="T39:T44" si="0">R39/Q39</f>
        <v>32</v>
      </c>
      <c r="U39" s="47" t="e">
        <f t="shared" ref="U39:U44" si="1">T39*INDEX($Y$39:$Y$46,MATCH($V$38,$V$39:$V$46,0))</f>
        <v>#N/A</v>
      </c>
      <c r="V39" s="45">
        <v>5</v>
      </c>
      <c r="W39" s="1" t="e">
        <f t="shared" ref="W39:W44" si="2">CONCATENATE(ROUND(U39,0), " km/", $V$38, " mins")</f>
        <v>#N/A</v>
      </c>
      <c r="Y39" s="1">
        <f>V39/60</f>
        <v>8.3333333333333329E-2</v>
      </c>
      <c r="AA39" s="1" t="e">
        <f t="shared" ref="AA39:AA44" si="3">RANK(U39,$U$39:$U$44,0)</f>
        <v>#N/A</v>
      </c>
      <c r="AG39" s="1" t="s">
        <v>5</v>
      </c>
      <c r="AH39" s="1">
        <v>25</v>
      </c>
      <c r="AI39" s="1">
        <v>0</v>
      </c>
      <c r="AM39"/>
      <c r="AN39"/>
      <c r="AO39"/>
      <c r="AP39"/>
      <c r="AQ39"/>
      <c r="AR39"/>
      <c r="AS39"/>
      <c r="AT39"/>
      <c r="AU39"/>
      <c r="AV39"/>
      <c r="AW39"/>
      <c r="AX39"/>
      <c r="AY39"/>
      <c r="AZ39"/>
      <c r="BA39"/>
      <c r="BB39"/>
    </row>
    <row r="40" spans="2:132" x14ac:dyDescent="0.3">
      <c r="B40" s="62"/>
      <c r="C40" s="8">
        <v>39</v>
      </c>
      <c r="D40" s="14" t="s">
        <v>0</v>
      </c>
      <c r="E40" s="8">
        <v>20</v>
      </c>
      <c r="F40" s="14" t="s">
        <v>6</v>
      </c>
      <c r="G40" s="8">
        <v>2</v>
      </c>
      <c r="H40" s="2">
        <v>0.5</v>
      </c>
      <c r="I40" s="8">
        <v>1</v>
      </c>
      <c r="J40" s="14" t="s">
        <v>5</v>
      </c>
      <c r="K40" s="8">
        <v>0.2</v>
      </c>
      <c r="L40" s="62"/>
      <c r="P40" s="1" t="s">
        <v>7</v>
      </c>
      <c r="Q40" s="1">
        <v>13.5</v>
      </c>
      <c r="R40" s="43">
        <v>312.5</v>
      </c>
      <c r="S40" s="7"/>
      <c r="T40" s="42">
        <f t="shared" si="0"/>
        <v>23.148148148148149</v>
      </c>
      <c r="U40" s="47" t="e">
        <f t="shared" si="1"/>
        <v>#N/A</v>
      </c>
      <c r="V40" s="45">
        <v>10</v>
      </c>
      <c r="W40" s="1" t="e">
        <f t="shared" si="2"/>
        <v>#N/A</v>
      </c>
      <c r="Y40" s="1">
        <f t="shared" ref="Y40:Y46" si="4">V40/60</f>
        <v>0.16666666666666666</v>
      </c>
      <c r="AA40" s="1" t="e">
        <f t="shared" si="3"/>
        <v>#N/A</v>
      </c>
      <c r="AG40" s="1" t="s">
        <v>5</v>
      </c>
      <c r="AH40" s="1">
        <v>2</v>
      </c>
      <c r="AI40" s="1">
        <v>0.5</v>
      </c>
      <c r="AN40"/>
      <c r="AO40"/>
      <c r="AP40"/>
      <c r="AQ40"/>
      <c r="AR40"/>
      <c r="AS40"/>
      <c r="AT40"/>
      <c r="AU40"/>
      <c r="AV40"/>
      <c r="AW40"/>
      <c r="AX40"/>
      <c r="AY40"/>
      <c r="AZ40"/>
      <c r="BA40"/>
      <c r="BB40"/>
    </row>
    <row r="41" spans="2:132" x14ac:dyDescent="0.3">
      <c r="B41" s="62"/>
      <c r="C41" s="8">
        <v>40</v>
      </c>
      <c r="D41" s="14" t="s">
        <v>0</v>
      </c>
      <c r="E41" s="8">
        <v>17</v>
      </c>
      <c r="F41" s="14" t="s">
        <v>6</v>
      </c>
      <c r="G41" s="8">
        <v>0.6</v>
      </c>
      <c r="H41" s="2">
        <v>0.17</v>
      </c>
      <c r="I41" s="8">
        <v>0</v>
      </c>
      <c r="J41" s="14" t="s">
        <v>8</v>
      </c>
      <c r="K41" s="8">
        <v>0</v>
      </c>
      <c r="L41" s="62"/>
      <c r="P41" s="1" t="s">
        <v>3</v>
      </c>
      <c r="Q41" s="1">
        <v>2.58</v>
      </c>
      <c r="R41" s="43">
        <v>52.4</v>
      </c>
      <c r="S41" s="7"/>
      <c r="T41" s="42">
        <f t="shared" si="0"/>
        <v>20.310077519379846</v>
      </c>
      <c r="U41" s="47" t="e">
        <f t="shared" si="1"/>
        <v>#N/A</v>
      </c>
      <c r="V41" s="45">
        <v>15</v>
      </c>
      <c r="W41" s="1" t="e">
        <f t="shared" si="2"/>
        <v>#N/A</v>
      </c>
      <c r="Y41" s="1">
        <f t="shared" si="4"/>
        <v>0.25</v>
      </c>
      <c r="AA41" s="1" t="e">
        <f t="shared" si="3"/>
        <v>#N/A</v>
      </c>
      <c r="AG41" s="1" t="s">
        <v>8</v>
      </c>
      <c r="AH41" s="1">
        <v>0.6</v>
      </c>
      <c r="AI41" s="1">
        <v>0.17</v>
      </c>
      <c r="AN41"/>
      <c r="AO41"/>
      <c r="AP41"/>
      <c r="AU41"/>
      <c r="AV41"/>
      <c r="AW41"/>
    </row>
    <row r="42" spans="2:132" x14ac:dyDescent="0.3">
      <c r="B42" s="62"/>
      <c r="C42" s="8">
        <v>41</v>
      </c>
      <c r="D42" s="14" t="s">
        <v>0</v>
      </c>
      <c r="E42" s="8">
        <v>18</v>
      </c>
      <c r="F42" s="14" t="s">
        <v>6</v>
      </c>
      <c r="G42" s="8">
        <v>15</v>
      </c>
      <c r="H42" s="2">
        <v>0.63</v>
      </c>
      <c r="I42" s="8">
        <v>2</v>
      </c>
      <c r="J42" s="14" t="s">
        <v>5</v>
      </c>
      <c r="K42" s="8">
        <v>1</v>
      </c>
      <c r="L42" s="62"/>
      <c r="P42" s="1" t="s">
        <v>5</v>
      </c>
      <c r="Q42" s="1">
        <v>17.559999999999999</v>
      </c>
      <c r="R42" s="43">
        <v>224</v>
      </c>
      <c r="S42" s="7"/>
      <c r="T42" s="42">
        <f t="shared" si="0"/>
        <v>12.756264236902052</v>
      </c>
      <c r="U42" s="47" t="e">
        <f t="shared" si="1"/>
        <v>#N/A</v>
      </c>
      <c r="V42" s="46">
        <v>20</v>
      </c>
      <c r="W42" s="1" t="e">
        <f t="shared" si="2"/>
        <v>#N/A</v>
      </c>
      <c r="Y42" s="1">
        <f t="shared" si="4"/>
        <v>0.33333333333333331</v>
      </c>
      <c r="AA42" s="1" t="e">
        <f t="shared" si="3"/>
        <v>#N/A</v>
      </c>
      <c r="AC42" s="17"/>
      <c r="AG42" s="1" t="s">
        <v>5</v>
      </c>
      <c r="AH42" s="1">
        <v>15</v>
      </c>
      <c r="AI42" s="1">
        <v>0.63</v>
      </c>
      <c r="AN42"/>
      <c r="AO42"/>
      <c r="AP42"/>
      <c r="AU42"/>
      <c r="AV42"/>
      <c r="AW42"/>
    </row>
    <row r="43" spans="2:132" x14ac:dyDescent="0.3">
      <c r="B43" s="62"/>
      <c r="C43" s="8">
        <v>42</v>
      </c>
      <c r="D43" s="14" t="s">
        <v>0</v>
      </c>
      <c r="E43" s="8">
        <v>20</v>
      </c>
      <c r="F43" s="14" t="s">
        <v>6</v>
      </c>
      <c r="G43" s="8">
        <v>32</v>
      </c>
      <c r="H43" s="2">
        <v>1</v>
      </c>
      <c r="I43" s="8">
        <v>3</v>
      </c>
      <c r="J43" s="14" t="s">
        <v>7</v>
      </c>
      <c r="K43" s="8">
        <v>0.3</v>
      </c>
      <c r="L43" s="62"/>
      <c r="P43" s="1" t="s">
        <v>2</v>
      </c>
      <c r="Q43" s="1">
        <v>1.65</v>
      </c>
      <c r="R43" s="43">
        <v>36</v>
      </c>
      <c r="S43" s="7"/>
      <c r="T43" s="42">
        <f t="shared" si="0"/>
        <v>21.81818181818182</v>
      </c>
      <c r="U43" s="47" t="e">
        <f t="shared" si="1"/>
        <v>#N/A</v>
      </c>
      <c r="V43" s="46">
        <v>30</v>
      </c>
      <c r="W43" s="1" t="e">
        <f t="shared" si="2"/>
        <v>#N/A</v>
      </c>
      <c r="Y43" s="1">
        <f t="shared" si="4"/>
        <v>0.5</v>
      </c>
      <c r="AA43" s="1" t="e">
        <f t="shared" si="3"/>
        <v>#N/A</v>
      </c>
      <c r="AC43" s="17"/>
      <c r="AG43" s="1" t="s">
        <v>7</v>
      </c>
      <c r="AH43" s="1">
        <v>32</v>
      </c>
      <c r="AI43" s="1">
        <v>1</v>
      </c>
      <c r="AN43"/>
      <c r="AO43"/>
      <c r="AP43"/>
      <c r="AU43"/>
      <c r="AV43"/>
      <c r="AW43"/>
    </row>
    <row r="44" spans="2:132" x14ac:dyDescent="0.3">
      <c r="B44" s="62"/>
      <c r="C44" s="8">
        <v>43</v>
      </c>
      <c r="D44" s="14" t="s">
        <v>0</v>
      </c>
      <c r="E44" s="8">
        <v>18</v>
      </c>
      <c r="F44" s="14" t="s">
        <v>6</v>
      </c>
      <c r="G44" s="8">
        <v>7.4</v>
      </c>
      <c r="H44" s="2">
        <v>0.83</v>
      </c>
      <c r="I44" s="8">
        <v>2</v>
      </c>
      <c r="J44" s="14" t="s">
        <v>5</v>
      </c>
      <c r="K44" s="8">
        <v>0</v>
      </c>
      <c r="L44" s="62"/>
      <c r="P44" s="1" t="s">
        <v>8</v>
      </c>
      <c r="Q44" s="1">
        <v>1.07</v>
      </c>
      <c r="R44" s="1">
        <v>4.6000000000000005</v>
      </c>
      <c r="T44" s="42">
        <f t="shared" si="0"/>
        <v>4.2990654205607477</v>
      </c>
      <c r="U44" s="47" t="e">
        <f t="shared" si="1"/>
        <v>#N/A</v>
      </c>
      <c r="V44" s="46">
        <v>40</v>
      </c>
      <c r="W44" s="1" t="e">
        <f t="shared" si="2"/>
        <v>#N/A</v>
      </c>
      <c r="Y44" s="1">
        <f t="shared" si="4"/>
        <v>0.66666666666666663</v>
      </c>
      <c r="AA44" s="1" t="e">
        <f t="shared" si="3"/>
        <v>#N/A</v>
      </c>
      <c r="AC44" s="17"/>
      <c r="AG44" s="1" t="s">
        <v>5</v>
      </c>
      <c r="AH44" s="1">
        <v>7.4</v>
      </c>
      <c r="AI44" s="1">
        <v>0.83</v>
      </c>
      <c r="AN44"/>
      <c r="AO44"/>
      <c r="AP44"/>
      <c r="AU44"/>
      <c r="AV44"/>
      <c r="AW44"/>
    </row>
    <row r="45" spans="2:132" x14ac:dyDescent="0.3">
      <c r="B45" s="62"/>
      <c r="C45" s="8">
        <v>44</v>
      </c>
      <c r="D45" s="14" t="s">
        <v>0</v>
      </c>
      <c r="E45" s="8">
        <v>22</v>
      </c>
      <c r="F45" s="14" t="s">
        <v>6</v>
      </c>
      <c r="G45" s="8">
        <v>5</v>
      </c>
      <c r="H45" s="2">
        <v>0.75</v>
      </c>
      <c r="I45" s="8">
        <v>2</v>
      </c>
      <c r="J45" s="14" t="s">
        <v>5</v>
      </c>
      <c r="K45" s="8">
        <v>0.2</v>
      </c>
      <c r="L45" s="62"/>
      <c r="Q45" s="17"/>
      <c r="R45" s="43"/>
      <c r="V45" s="46">
        <v>50</v>
      </c>
      <c r="Y45" s="1">
        <f t="shared" si="4"/>
        <v>0.83333333333333337</v>
      </c>
      <c r="AG45" s="1" t="s">
        <v>5</v>
      </c>
      <c r="AH45" s="1">
        <v>5</v>
      </c>
      <c r="AI45" s="1">
        <v>0.75</v>
      </c>
      <c r="AN45"/>
      <c r="AO45"/>
      <c r="AP45"/>
      <c r="AU45"/>
      <c r="AV45"/>
      <c r="AW45"/>
    </row>
    <row r="46" spans="2:132" x14ac:dyDescent="0.3">
      <c r="B46" s="62"/>
      <c r="C46" s="8">
        <v>45</v>
      </c>
      <c r="D46" s="14" t="s">
        <v>0</v>
      </c>
      <c r="E46" s="8">
        <v>18</v>
      </c>
      <c r="F46" s="14" t="s">
        <v>6</v>
      </c>
      <c r="G46" s="8">
        <v>5</v>
      </c>
      <c r="H46" s="2">
        <v>0.5</v>
      </c>
      <c r="I46" s="8">
        <v>1</v>
      </c>
      <c r="J46" s="14" t="s">
        <v>5</v>
      </c>
      <c r="K46" s="8">
        <v>0.1</v>
      </c>
      <c r="L46" s="62"/>
      <c r="V46" s="46">
        <v>60</v>
      </c>
      <c r="Y46" s="1">
        <f t="shared" si="4"/>
        <v>1</v>
      </c>
      <c r="AG46" s="1" t="s">
        <v>5</v>
      </c>
      <c r="AH46" s="1">
        <v>5</v>
      </c>
      <c r="AI46" s="1">
        <v>0.5</v>
      </c>
      <c r="AN46"/>
      <c r="AO46"/>
      <c r="AP46"/>
      <c r="AU46"/>
      <c r="AV46"/>
      <c r="AW46"/>
    </row>
    <row r="47" spans="2:132" x14ac:dyDescent="0.3">
      <c r="B47" s="62"/>
      <c r="C47" s="8">
        <v>46</v>
      </c>
      <c r="D47" s="14" t="s">
        <v>0</v>
      </c>
      <c r="E47" s="8">
        <v>18</v>
      </c>
      <c r="F47" s="14" t="s">
        <v>6</v>
      </c>
      <c r="G47" s="8">
        <v>22</v>
      </c>
      <c r="H47" s="2">
        <v>0.7</v>
      </c>
      <c r="I47" s="8">
        <v>1</v>
      </c>
      <c r="J47" s="14" t="s">
        <v>2</v>
      </c>
      <c r="K47" s="8">
        <v>0</v>
      </c>
      <c r="L47" s="62"/>
      <c r="AG47" s="1" t="s">
        <v>2</v>
      </c>
      <c r="AH47" s="1">
        <v>22</v>
      </c>
      <c r="AI47" s="1">
        <v>0.7</v>
      </c>
      <c r="AN47"/>
      <c r="AO47"/>
      <c r="AP47"/>
      <c r="AU47"/>
      <c r="AV47"/>
      <c r="AW47"/>
    </row>
    <row r="48" spans="2:132" x14ac:dyDescent="0.3">
      <c r="B48" s="62"/>
      <c r="C48" s="8">
        <v>47</v>
      </c>
      <c r="D48" s="14" t="s">
        <v>9</v>
      </c>
      <c r="E48" s="8">
        <v>18</v>
      </c>
      <c r="F48" s="14" t="s">
        <v>6</v>
      </c>
      <c r="G48" s="8">
        <v>66.400000000000006</v>
      </c>
      <c r="H48" s="2">
        <v>2.1</v>
      </c>
      <c r="I48" s="8">
        <v>1</v>
      </c>
      <c r="J48" s="14" t="s">
        <v>7</v>
      </c>
      <c r="K48" s="8">
        <v>0.1</v>
      </c>
      <c r="L48" s="62"/>
      <c r="AG48" s="1" t="s">
        <v>7</v>
      </c>
      <c r="AH48" s="1">
        <v>66.400000000000006</v>
      </c>
      <c r="AI48" s="1">
        <v>2.1</v>
      </c>
      <c r="AN48"/>
      <c r="AO48"/>
      <c r="AP48"/>
      <c r="AU48"/>
      <c r="AV48"/>
      <c r="AW48"/>
    </row>
    <row r="49" spans="2:35" x14ac:dyDescent="0.3">
      <c r="B49" s="62"/>
      <c r="C49" s="8">
        <v>48</v>
      </c>
      <c r="D49" s="14" t="s">
        <v>9</v>
      </c>
      <c r="E49" s="8">
        <v>34</v>
      </c>
      <c r="F49" s="14" t="s">
        <v>1</v>
      </c>
      <c r="G49" s="8">
        <v>8</v>
      </c>
      <c r="H49" s="2">
        <v>0.25</v>
      </c>
      <c r="I49" s="8">
        <v>1</v>
      </c>
      <c r="J49" s="14" t="s">
        <v>10</v>
      </c>
      <c r="K49" s="8">
        <v>0.1</v>
      </c>
      <c r="L49" s="62"/>
      <c r="AG49" s="1" t="s">
        <v>10</v>
      </c>
      <c r="AH49" s="1">
        <v>8</v>
      </c>
      <c r="AI49" s="1">
        <v>0.25</v>
      </c>
    </row>
    <row r="50" spans="2:35" x14ac:dyDescent="0.3">
      <c r="B50" s="62"/>
      <c r="C50" s="8">
        <v>49</v>
      </c>
      <c r="D50" s="14" t="s">
        <v>9</v>
      </c>
      <c r="E50" s="8">
        <v>18</v>
      </c>
      <c r="F50" s="14" t="s">
        <v>6</v>
      </c>
      <c r="G50" s="8">
        <v>1.2</v>
      </c>
      <c r="H50" s="2">
        <v>0.25</v>
      </c>
      <c r="I50" s="8">
        <v>1</v>
      </c>
      <c r="J50" s="14" t="s">
        <v>8</v>
      </c>
      <c r="K50" s="8">
        <v>0</v>
      </c>
      <c r="L50" s="62"/>
      <c r="AG50" s="1" t="s">
        <v>8</v>
      </c>
      <c r="AH50" s="1">
        <v>1.2</v>
      </c>
      <c r="AI50" s="1">
        <v>0.25</v>
      </c>
    </row>
    <row r="51" spans="2:35" x14ac:dyDescent="0.3">
      <c r="B51" s="62"/>
      <c r="C51" s="8">
        <v>50</v>
      </c>
      <c r="D51" s="14" t="s">
        <v>9</v>
      </c>
      <c r="E51" s="8">
        <v>18</v>
      </c>
      <c r="F51" s="14" t="s">
        <v>6</v>
      </c>
      <c r="G51" s="8">
        <v>1.2</v>
      </c>
      <c r="H51" s="2">
        <v>0.25</v>
      </c>
      <c r="I51" s="8">
        <v>1</v>
      </c>
      <c r="J51" s="14" t="s">
        <v>8</v>
      </c>
      <c r="K51" s="8">
        <v>0</v>
      </c>
      <c r="L51" s="62"/>
      <c r="AG51" s="1" t="s">
        <v>8</v>
      </c>
      <c r="AH51" s="1">
        <v>1.2</v>
      </c>
      <c r="AI51" s="1">
        <v>0.25</v>
      </c>
    </row>
    <row r="52" spans="2:35" ht="4.8" customHeight="1" x14ac:dyDescent="0.3">
      <c r="B52" s="62"/>
      <c r="C52" s="62"/>
      <c r="D52" s="62"/>
      <c r="E52" s="62"/>
      <c r="F52" s="62"/>
      <c r="G52" s="62"/>
      <c r="H52" s="62"/>
      <c r="I52" s="62"/>
      <c r="J52" s="62"/>
      <c r="K52" s="62"/>
      <c r="L52" s="62"/>
    </row>
    <row r="53" spans="2:35" hidden="1" x14ac:dyDescent="0.3"/>
  </sheetData>
  <pageMargins left="0.7" right="0.7" top="0.75" bottom="0.75" header="0.3" footer="0.3"/>
  <pageSetup orientation="portrait" r:id="rId10"/>
  <drawing r:id="rId11"/>
  <tableParts count="3">
    <tablePart r:id="rId12"/>
    <tablePart r:id="rId13"/>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showGridLines="0" showRowColHeaders="0" zoomScaleNormal="100" workbookViewId="0">
      <pane ySplit="2" topLeftCell="A3" activePane="bottomLeft" state="frozen"/>
      <selection pane="bottomLeft" activeCell="F16" sqref="F16:AE16"/>
    </sheetView>
  </sheetViews>
  <sheetFormatPr defaultColWidth="0" defaultRowHeight="14.4" zeroHeight="1" x14ac:dyDescent="0.3"/>
  <cols>
    <col min="1" max="1" width="1.6640625" style="18" hidden="1" customWidth="1"/>
    <col min="2" max="3" width="8.88671875" style="18" hidden="1" customWidth="1"/>
    <col min="4" max="4" width="0.88671875" style="18" customWidth="1"/>
    <col min="5" max="32" width="7.109375" style="18" customWidth="1"/>
    <col min="33" max="33" width="0.88671875" style="18" customWidth="1"/>
    <col min="34" max="35" width="0" style="18" hidden="1" customWidth="1"/>
    <col min="36" max="36" width="1.6640625" style="18" hidden="1" customWidth="1"/>
    <col min="37" max="16384" width="8.88671875" style="18" hidden="1"/>
  </cols>
  <sheetData>
    <row r="1" spans="3:32" ht="4.95" customHeight="1" x14ac:dyDescent="0.3"/>
    <row r="2" spans="3:32" ht="40.049999999999997" customHeight="1" x14ac:dyDescent="0.3">
      <c r="E2" s="27"/>
      <c r="F2" s="28"/>
      <c r="G2" s="29"/>
      <c r="H2" s="63" t="s">
        <v>30</v>
      </c>
      <c r="I2" s="29"/>
      <c r="J2" s="29"/>
      <c r="K2" s="29"/>
      <c r="L2" s="29"/>
      <c r="M2" s="29"/>
      <c r="N2" s="29"/>
      <c r="O2" s="29"/>
      <c r="P2" s="29"/>
      <c r="Q2" s="29"/>
      <c r="R2" s="29"/>
      <c r="S2" s="29"/>
      <c r="T2" s="29"/>
      <c r="U2" s="29"/>
      <c r="V2" s="29"/>
      <c r="W2" s="28"/>
      <c r="X2" s="28"/>
      <c r="Y2" s="28"/>
      <c r="Z2" s="28"/>
      <c r="AA2" s="28"/>
      <c r="AB2" s="28"/>
      <c r="AC2" s="28"/>
      <c r="AD2" s="28"/>
      <c r="AE2" s="28"/>
      <c r="AF2" s="30"/>
    </row>
    <row r="3" spans="3:32" s="19" customFormat="1" ht="4.95" customHeight="1" x14ac:dyDescent="0.3">
      <c r="E3" s="31"/>
      <c r="F3" s="20"/>
      <c r="G3" s="21"/>
      <c r="H3" s="21"/>
      <c r="I3" s="21"/>
      <c r="J3" s="21"/>
      <c r="K3" s="21"/>
      <c r="L3" s="21"/>
      <c r="M3" s="21"/>
      <c r="N3" s="21"/>
      <c r="O3" s="21"/>
      <c r="P3" s="21"/>
      <c r="Q3" s="21"/>
      <c r="R3" s="21"/>
      <c r="S3" s="21"/>
      <c r="T3" s="21"/>
      <c r="U3" s="21"/>
      <c r="V3" s="21"/>
      <c r="W3" s="20"/>
      <c r="X3" s="20"/>
      <c r="Y3" s="20"/>
      <c r="Z3" s="20"/>
      <c r="AA3" s="20"/>
      <c r="AB3" s="20"/>
      <c r="AC3" s="20"/>
      <c r="AD3" s="20"/>
      <c r="AE3" s="20"/>
      <c r="AF3" s="32"/>
    </row>
    <row r="4" spans="3:32" ht="15" customHeight="1" x14ac:dyDescent="0.3">
      <c r="C4" s="22"/>
      <c r="D4" s="22"/>
      <c r="E4" s="33"/>
      <c r="F4" s="67" t="s">
        <v>57</v>
      </c>
      <c r="G4" s="67"/>
      <c r="H4" s="67"/>
      <c r="I4" s="67"/>
      <c r="J4" s="67"/>
      <c r="K4" s="67"/>
      <c r="L4" s="67"/>
      <c r="M4" s="67"/>
      <c r="N4" s="67"/>
      <c r="O4" s="67"/>
      <c r="P4" s="67"/>
      <c r="Q4" s="67"/>
      <c r="R4" s="67"/>
      <c r="S4" s="67"/>
      <c r="T4" s="67"/>
      <c r="U4" s="67"/>
      <c r="V4" s="67"/>
      <c r="W4" s="67"/>
      <c r="X4" s="67"/>
      <c r="Y4" s="67"/>
      <c r="Z4" s="67"/>
      <c r="AA4" s="67"/>
      <c r="AB4" s="67"/>
      <c r="AC4" s="67"/>
      <c r="AD4" s="67"/>
      <c r="AE4" s="67"/>
      <c r="AF4" s="34"/>
    </row>
    <row r="5" spans="3:32" ht="15" customHeight="1" x14ac:dyDescent="0.3">
      <c r="C5" s="22"/>
      <c r="D5" s="22"/>
      <c r="E5" s="33"/>
      <c r="F5" s="68"/>
      <c r="G5" s="68"/>
      <c r="H5" s="68"/>
      <c r="I5" s="68"/>
      <c r="J5" s="68"/>
      <c r="K5" s="68"/>
      <c r="L5" s="68"/>
      <c r="M5" s="68"/>
      <c r="N5" s="68"/>
      <c r="O5" s="68"/>
      <c r="P5" s="68"/>
      <c r="Q5" s="68"/>
      <c r="R5" s="68"/>
      <c r="S5" s="68"/>
      <c r="T5" s="68"/>
      <c r="U5" s="68"/>
      <c r="V5" s="68"/>
      <c r="W5" s="68"/>
      <c r="X5" s="68"/>
      <c r="Y5" s="68"/>
      <c r="Z5" s="68"/>
      <c r="AA5" s="68"/>
      <c r="AB5" s="68"/>
      <c r="AC5" s="68"/>
      <c r="AD5" s="68"/>
      <c r="AE5" s="68"/>
      <c r="AF5" s="34"/>
    </row>
    <row r="6" spans="3:32" ht="15" customHeight="1" x14ac:dyDescent="0.3">
      <c r="C6" s="22"/>
      <c r="D6" s="22"/>
      <c r="E6" s="33"/>
      <c r="F6" s="68"/>
      <c r="G6" s="68"/>
      <c r="H6" s="68"/>
      <c r="I6" s="68"/>
      <c r="J6" s="68"/>
      <c r="K6" s="68"/>
      <c r="L6" s="68"/>
      <c r="M6" s="68"/>
      <c r="N6" s="68"/>
      <c r="O6" s="68"/>
      <c r="P6" s="68"/>
      <c r="Q6" s="68"/>
      <c r="R6" s="68"/>
      <c r="S6" s="68"/>
      <c r="T6" s="68"/>
      <c r="U6" s="68"/>
      <c r="V6" s="68"/>
      <c r="W6" s="68"/>
      <c r="X6" s="68"/>
      <c r="Y6" s="68"/>
      <c r="Z6" s="68"/>
      <c r="AA6" s="68"/>
      <c r="AB6" s="68"/>
      <c r="AC6" s="68"/>
      <c r="AD6" s="68"/>
      <c r="AE6" s="68"/>
      <c r="AF6" s="34"/>
    </row>
    <row r="7" spans="3:32" ht="15" customHeight="1" x14ac:dyDescent="0.3">
      <c r="C7" s="22"/>
      <c r="D7" s="22"/>
      <c r="E7" s="33"/>
      <c r="F7" s="68"/>
      <c r="G7" s="68"/>
      <c r="H7" s="68"/>
      <c r="I7" s="68"/>
      <c r="J7" s="68"/>
      <c r="K7" s="68"/>
      <c r="L7" s="68"/>
      <c r="M7" s="68"/>
      <c r="N7" s="68"/>
      <c r="O7" s="68"/>
      <c r="P7" s="68"/>
      <c r="Q7" s="68"/>
      <c r="R7" s="68"/>
      <c r="S7" s="68"/>
      <c r="T7" s="68"/>
      <c r="U7" s="68"/>
      <c r="V7" s="68"/>
      <c r="W7" s="68"/>
      <c r="X7" s="68"/>
      <c r="Y7" s="68"/>
      <c r="Z7" s="68"/>
      <c r="AA7" s="68"/>
      <c r="AB7" s="68"/>
      <c r="AC7" s="68"/>
      <c r="AD7" s="68"/>
      <c r="AE7" s="68"/>
      <c r="AF7" s="34"/>
    </row>
    <row r="8" spans="3:32" ht="15" customHeight="1" x14ac:dyDescent="0.3">
      <c r="E8" s="35"/>
      <c r="F8" s="68"/>
      <c r="G8" s="68"/>
      <c r="H8" s="68"/>
      <c r="I8" s="68"/>
      <c r="J8" s="68"/>
      <c r="K8" s="68"/>
      <c r="L8" s="68"/>
      <c r="M8" s="68"/>
      <c r="N8" s="68"/>
      <c r="O8" s="68"/>
      <c r="P8" s="68"/>
      <c r="Q8" s="68"/>
      <c r="R8" s="68"/>
      <c r="S8" s="68"/>
      <c r="T8" s="68"/>
      <c r="U8" s="68"/>
      <c r="V8" s="68"/>
      <c r="W8" s="68"/>
      <c r="X8" s="68"/>
      <c r="Y8" s="68"/>
      <c r="Z8" s="68"/>
      <c r="AA8" s="68"/>
      <c r="AB8" s="68"/>
      <c r="AC8" s="68"/>
      <c r="AD8" s="68"/>
      <c r="AE8" s="68"/>
      <c r="AF8" s="36"/>
    </row>
    <row r="9" spans="3:32" ht="15" customHeight="1" x14ac:dyDescent="0.3">
      <c r="E9" s="35"/>
      <c r="F9" s="68"/>
      <c r="G9" s="68"/>
      <c r="H9" s="68"/>
      <c r="I9" s="68"/>
      <c r="J9" s="68"/>
      <c r="K9" s="68"/>
      <c r="L9" s="68"/>
      <c r="M9" s="68"/>
      <c r="N9" s="68"/>
      <c r="O9" s="68"/>
      <c r="P9" s="68"/>
      <c r="Q9" s="68"/>
      <c r="R9" s="68"/>
      <c r="S9" s="68"/>
      <c r="T9" s="68"/>
      <c r="U9" s="68"/>
      <c r="V9" s="68"/>
      <c r="W9" s="68"/>
      <c r="X9" s="68"/>
      <c r="Y9" s="68"/>
      <c r="Z9" s="68"/>
      <c r="AA9" s="68"/>
      <c r="AB9" s="68"/>
      <c r="AC9" s="68"/>
      <c r="AD9" s="68"/>
      <c r="AE9" s="68"/>
      <c r="AF9" s="36"/>
    </row>
    <row r="10" spans="3:32" ht="15" customHeight="1" x14ac:dyDescent="0.3">
      <c r="E10" s="35"/>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36"/>
    </row>
    <row r="11" spans="3:32" ht="15" customHeight="1" x14ac:dyDescent="0.3">
      <c r="E11" s="35"/>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36"/>
    </row>
    <row r="12" spans="3:32" ht="4.2" customHeight="1" x14ac:dyDescent="0.3">
      <c r="E12" s="35"/>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36"/>
    </row>
    <row r="13" spans="3:32" ht="15" customHeight="1" x14ac:dyDescent="0.3">
      <c r="E13" s="35"/>
      <c r="F13" s="73" t="s">
        <v>55</v>
      </c>
      <c r="G13" s="73"/>
      <c r="H13" s="73"/>
      <c r="I13" s="73"/>
      <c r="J13" s="24"/>
      <c r="K13" s="24"/>
      <c r="L13" s="24"/>
      <c r="M13" s="24"/>
      <c r="N13" s="24"/>
      <c r="O13" s="24"/>
      <c r="P13" s="24"/>
      <c r="Q13" s="24"/>
      <c r="R13" s="24"/>
      <c r="S13" s="24"/>
      <c r="T13" s="24"/>
      <c r="U13" s="24"/>
      <c r="V13" s="24"/>
      <c r="W13" s="24"/>
      <c r="X13" s="24"/>
      <c r="Y13" s="24"/>
      <c r="Z13" s="24"/>
      <c r="AA13" s="24"/>
      <c r="AB13" s="24"/>
      <c r="AC13" s="24"/>
      <c r="AD13" s="24"/>
      <c r="AE13" s="24"/>
      <c r="AF13" s="36"/>
    </row>
    <row r="14" spans="3:32" ht="15" customHeight="1" x14ac:dyDescent="0.3">
      <c r="E14" s="35"/>
      <c r="F14" s="71" t="s">
        <v>31</v>
      </c>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36"/>
    </row>
    <row r="15" spans="3:32" ht="15" customHeight="1" x14ac:dyDescent="0.3">
      <c r="E15" s="35"/>
      <c r="F15" s="71" t="s">
        <v>32</v>
      </c>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36"/>
    </row>
    <row r="16" spans="3:32" ht="15" customHeight="1" x14ac:dyDescent="0.3">
      <c r="E16" s="35"/>
      <c r="F16" s="71" t="s">
        <v>65</v>
      </c>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36"/>
    </row>
    <row r="17" spans="5:32" ht="3.6" customHeight="1" x14ac:dyDescent="0.3">
      <c r="E17" s="35"/>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36"/>
    </row>
    <row r="18" spans="5:32" ht="15" customHeight="1" x14ac:dyDescent="0.3">
      <c r="E18" s="35"/>
      <c r="F18" s="73" t="s">
        <v>56</v>
      </c>
      <c r="G18" s="73"/>
      <c r="H18" s="73"/>
      <c r="I18" s="73"/>
      <c r="J18" s="60"/>
      <c r="K18" s="60"/>
      <c r="L18" s="60"/>
      <c r="M18" s="60"/>
      <c r="N18" s="60"/>
      <c r="O18" s="60"/>
      <c r="P18" s="60"/>
      <c r="Q18" s="60"/>
      <c r="R18" s="60"/>
      <c r="S18" s="60"/>
      <c r="T18" s="60"/>
      <c r="U18" s="60"/>
      <c r="V18" s="60"/>
      <c r="W18" s="60"/>
      <c r="X18" s="60"/>
      <c r="Y18" s="60"/>
      <c r="Z18" s="60"/>
      <c r="AA18" s="60"/>
      <c r="AB18" s="60"/>
      <c r="AC18" s="60"/>
      <c r="AD18" s="60"/>
      <c r="AE18" s="60"/>
      <c r="AF18" s="36"/>
    </row>
    <row r="19" spans="5:32" ht="15" customHeight="1" x14ac:dyDescent="0.3">
      <c r="E19" s="35"/>
      <c r="F19" s="71" t="s">
        <v>58</v>
      </c>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36"/>
    </row>
    <row r="20" spans="5:32" ht="15" customHeight="1" x14ac:dyDescent="0.3">
      <c r="E20" s="35"/>
      <c r="F20" s="71" t="s">
        <v>59</v>
      </c>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36"/>
    </row>
    <row r="21" spans="5:32" ht="15" customHeight="1" x14ac:dyDescent="0.3">
      <c r="E21" s="35"/>
      <c r="F21" s="71" t="s">
        <v>60</v>
      </c>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36"/>
    </row>
    <row r="22" spans="5:32" ht="15" customHeight="1" x14ac:dyDescent="0.3">
      <c r="E22" s="3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36"/>
    </row>
    <row r="23" spans="5:32" ht="15" customHeight="1" x14ac:dyDescent="0.3">
      <c r="E23" s="35"/>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36"/>
    </row>
    <row r="24" spans="5:32" ht="15" customHeight="1" x14ac:dyDescent="0.3">
      <c r="E24" s="35"/>
      <c r="F24" s="72"/>
      <c r="G24" s="72"/>
      <c r="H24" s="23"/>
      <c r="I24" s="23"/>
      <c r="J24" s="23"/>
      <c r="K24" s="23"/>
      <c r="L24" s="23"/>
      <c r="M24" s="23"/>
      <c r="N24" s="23"/>
      <c r="O24" s="23"/>
      <c r="P24" s="23"/>
      <c r="Q24" s="23"/>
      <c r="R24" s="23"/>
      <c r="S24" s="23"/>
      <c r="T24" s="23"/>
      <c r="U24" s="23"/>
      <c r="V24" s="23"/>
      <c r="W24" s="23"/>
      <c r="X24" s="70"/>
      <c r="Y24" s="70"/>
      <c r="Z24" s="23"/>
      <c r="AA24" s="23"/>
      <c r="AB24" s="23"/>
      <c r="AC24" s="23"/>
      <c r="AD24" s="23"/>
      <c r="AE24" s="23"/>
      <c r="AF24" s="36"/>
    </row>
    <row r="25" spans="5:32" ht="15" customHeight="1" x14ac:dyDescent="0.3">
      <c r="E25" s="35"/>
      <c r="F25" s="23"/>
      <c r="G25" s="23"/>
      <c r="H25" s="23"/>
      <c r="I25" s="23"/>
      <c r="J25" s="23"/>
      <c r="K25" s="23"/>
      <c r="L25" s="23"/>
      <c r="M25" s="23"/>
      <c r="N25" s="23"/>
      <c r="O25" s="23"/>
      <c r="P25" s="23"/>
      <c r="Q25" s="23"/>
      <c r="R25" s="23"/>
      <c r="S25" s="23"/>
      <c r="T25" s="23"/>
      <c r="U25" s="23"/>
      <c r="V25" s="23"/>
      <c r="W25" s="23"/>
      <c r="X25" s="70"/>
      <c r="Y25" s="70"/>
      <c r="Z25" s="23"/>
      <c r="AA25" s="23"/>
      <c r="AB25" s="23"/>
      <c r="AC25" s="23"/>
      <c r="AD25" s="23"/>
      <c r="AE25" s="23"/>
      <c r="AF25" s="36"/>
    </row>
    <row r="26" spans="5:32" ht="15" customHeight="1" x14ac:dyDescent="0.3">
      <c r="E26" s="35"/>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36"/>
    </row>
    <row r="27" spans="5:32" ht="15" customHeight="1" x14ac:dyDescent="0.3">
      <c r="E27" s="37"/>
      <c r="AF27" s="38"/>
    </row>
    <row r="28" spans="5:32" ht="15" customHeight="1" x14ac:dyDescent="0.3">
      <c r="E28" s="37"/>
      <c r="AF28" s="38"/>
    </row>
    <row r="29" spans="5:32" ht="15" customHeight="1" x14ac:dyDescent="0.3">
      <c r="E29" s="37"/>
      <c r="AF29" s="38"/>
    </row>
    <row r="30" spans="5:32" ht="15" customHeight="1" x14ac:dyDescent="0.3">
      <c r="E30" s="37"/>
      <c r="AF30" s="38"/>
    </row>
    <row r="31" spans="5:32" ht="15" customHeight="1" x14ac:dyDescent="0.3">
      <c r="E31" s="37"/>
      <c r="AF31" s="38"/>
    </row>
    <row r="32" spans="5:32" ht="15" customHeight="1" x14ac:dyDescent="0.3">
      <c r="E32" s="37"/>
      <c r="AF32" s="38"/>
    </row>
    <row r="33" spans="5:32" ht="15" customHeight="1" x14ac:dyDescent="0.3">
      <c r="E33" s="64"/>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6"/>
    </row>
    <row r="34" spans="5:32" ht="15" customHeight="1" x14ac:dyDescent="0.3">
      <c r="E34" s="37"/>
      <c r="AF34" s="38"/>
    </row>
    <row r="35" spans="5:32" ht="15" customHeight="1" x14ac:dyDescent="0.3">
      <c r="E35" s="37"/>
      <c r="AF35" s="38"/>
    </row>
    <row r="36" spans="5:32" ht="15" customHeight="1" x14ac:dyDescent="0.3">
      <c r="E36" s="37"/>
      <c r="AF36" s="38"/>
    </row>
    <row r="37" spans="5:32" ht="15" customHeight="1" x14ac:dyDescent="0.3">
      <c r="E37" s="37"/>
      <c r="AF37" s="38"/>
    </row>
    <row r="38" spans="5:32" ht="15" customHeight="1" x14ac:dyDescent="0.3">
      <c r="E38" s="37"/>
      <c r="AF38" s="38"/>
    </row>
    <row r="39" spans="5:32" ht="15" customHeight="1" x14ac:dyDescent="0.3">
      <c r="E39" s="37"/>
      <c r="AF39" s="38"/>
    </row>
    <row r="40" spans="5:32" x14ac:dyDescent="0.3">
      <c r="E40" s="37"/>
      <c r="AF40" s="38"/>
    </row>
    <row r="41" spans="5:32" x14ac:dyDescent="0.3">
      <c r="E41" s="37"/>
      <c r="AF41" s="38"/>
    </row>
    <row r="42" spans="5:32" x14ac:dyDescent="0.3">
      <c r="E42" s="37"/>
      <c r="AF42" s="38"/>
    </row>
    <row r="43" spans="5:32" x14ac:dyDescent="0.3">
      <c r="E43" s="37"/>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38"/>
    </row>
    <row r="44" spans="5:32" x14ac:dyDescent="0.3">
      <c r="E44" s="37"/>
      <c r="AF44" s="38"/>
    </row>
    <row r="45" spans="5:32" x14ac:dyDescent="0.3">
      <c r="E45" s="39"/>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1"/>
    </row>
    <row r="46" spans="5:32" x14ac:dyDescent="0.3"/>
    <row r="47" spans="5:32" x14ac:dyDescent="0.3"/>
  </sheetData>
  <mergeCells count="12">
    <mergeCell ref="E33:AF33"/>
    <mergeCell ref="F4:AE11"/>
    <mergeCell ref="X24:Y25"/>
    <mergeCell ref="F14:AE14"/>
    <mergeCell ref="F15:AE15"/>
    <mergeCell ref="F16:AE16"/>
    <mergeCell ref="F24:G24"/>
    <mergeCell ref="F13:I13"/>
    <mergeCell ref="F18:I18"/>
    <mergeCell ref="F19:AE19"/>
    <mergeCell ref="F20:AE20"/>
    <mergeCell ref="F21:AE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showGridLines="0" showRowColHeaders="0" topLeftCell="D1" workbookViewId="0">
      <pane ySplit="3" topLeftCell="A16" activePane="bottomLeft" state="frozen"/>
      <selection activeCell="D1" sqref="D1"/>
      <selection pane="bottomLeft" activeCell="G44" sqref="G44"/>
    </sheetView>
  </sheetViews>
  <sheetFormatPr defaultColWidth="0" defaultRowHeight="14.4" zeroHeight="1" x14ac:dyDescent="0.3"/>
  <cols>
    <col min="1" max="1" width="1.6640625" hidden="1" customWidth="1"/>
    <col min="2" max="3" width="8.88671875" hidden="1" customWidth="1"/>
    <col min="4" max="4" width="0.88671875" customWidth="1"/>
    <col min="5" max="5" width="4.77734375" customWidth="1"/>
    <col min="6" max="6" width="6" customWidth="1"/>
    <col min="7" max="7" width="8.88671875" customWidth="1"/>
    <col min="8" max="8" width="2.88671875" customWidth="1"/>
    <col min="9" max="9" width="12.5546875" customWidth="1"/>
    <col min="10" max="10" width="8.88671875" customWidth="1"/>
    <col min="11" max="11" width="19.77734375" customWidth="1"/>
    <col min="12" max="13" width="11.109375" customWidth="1"/>
    <col min="14" max="15" width="11.88671875" customWidth="1"/>
    <col min="16" max="18" width="8.88671875" customWidth="1"/>
    <col min="19" max="19" width="11.5546875" customWidth="1"/>
    <col min="20" max="20" width="11.44140625" customWidth="1"/>
    <col min="21" max="23" width="8.88671875" customWidth="1"/>
    <col min="24" max="24" width="11.33203125" customWidth="1"/>
    <col min="25" max="25" width="7.33203125" customWidth="1"/>
    <col min="26" max="26" width="1.6640625" hidden="1" customWidth="1"/>
    <col min="27" max="27" width="0.88671875" customWidth="1"/>
    <col min="28" max="16384" width="8.88671875" hidden="1"/>
  </cols>
  <sheetData>
    <row r="1" spans="5:25" ht="4.95" customHeight="1" x14ac:dyDescent="0.3"/>
    <row r="2" spans="5:25" ht="40.049999999999997" customHeight="1" x14ac:dyDescent="0.3">
      <c r="E2" s="50"/>
      <c r="F2" s="51"/>
      <c r="G2" s="51"/>
      <c r="H2" s="51"/>
      <c r="I2" s="51" t="s">
        <v>33</v>
      </c>
      <c r="J2" s="51"/>
      <c r="K2" s="51"/>
      <c r="L2" s="51"/>
      <c r="M2" s="51"/>
      <c r="N2" s="51"/>
      <c r="O2" s="51"/>
      <c r="P2" s="51"/>
      <c r="Q2" s="51"/>
      <c r="R2" s="51"/>
      <c r="S2" s="51"/>
      <c r="T2" s="51"/>
      <c r="U2" s="51"/>
      <c r="V2" s="51"/>
      <c r="W2" s="51"/>
      <c r="X2" s="51"/>
      <c r="Y2" s="52"/>
    </row>
    <row r="3" spans="5:25" ht="4.95" customHeight="1" x14ac:dyDescent="0.3">
      <c r="E3" s="53"/>
      <c r="F3" s="1"/>
      <c r="G3" s="1"/>
      <c r="H3" s="1"/>
      <c r="I3" s="1"/>
      <c r="J3" s="1"/>
      <c r="K3" s="1"/>
      <c r="L3" s="1"/>
      <c r="M3" s="1"/>
      <c r="N3" s="1"/>
      <c r="O3" s="1"/>
      <c r="P3" s="1"/>
      <c r="Q3" s="1"/>
      <c r="R3" s="1"/>
      <c r="S3" s="1"/>
      <c r="T3" s="1"/>
      <c r="U3" s="1"/>
      <c r="V3" s="1"/>
      <c r="W3" s="1"/>
      <c r="X3" s="1"/>
      <c r="Y3" s="54"/>
    </row>
    <row r="4" spans="5:25" ht="5.4" customHeight="1" x14ac:dyDescent="0.3">
      <c r="E4" s="53"/>
      <c r="F4" s="48"/>
      <c r="G4" s="48"/>
      <c r="H4" s="48"/>
      <c r="I4" s="48"/>
      <c r="J4" s="48"/>
      <c r="K4" s="48"/>
      <c r="L4" s="48"/>
      <c r="M4" s="48"/>
      <c r="N4" s="48"/>
      <c r="O4" s="48"/>
      <c r="P4" s="48"/>
      <c r="Q4" s="48"/>
      <c r="R4" s="48"/>
      <c r="S4" s="48"/>
      <c r="T4" s="48"/>
      <c r="U4" s="48"/>
      <c r="V4" s="48"/>
      <c r="W4" s="48"/>
      <c r="X4" s="48"/>
      <c r="Y4" s="54"/>
    </row>
    <row r="5" spans="5:25" ht="14.4" customHeight="1" x14ac:dyDescent="0.3">
      <c r="E5" s="53"/>
      <c r="F5" s="75" t="s">
        <v>36</v>
      </c>
      <c r="G5" s="75"/>
      <c r="H5" s="75"/>
      <c r="I5" s="75"/>
      <c r="J5" s="75"/>
      <c r="K5" s="75"/>
      <c r="L5" s="75"/>
      <c r="M5" s="75"/>
      <c r="N5" s="75"/>
      <c r="O5" s="75"/>
      <c r="P5" s="75"/>
      <c r="Q5" s="75"/>
      <c r="R5" s="75"/>
      <c r="S5" s="75"/>
      <c r="T5" s="75"/>
      <c r="U5" s="75"/>
      <c r="V5" s="75"/>
      <c r="W5" s="75"/>
      <c r="X5" s="75"/>
      <c r="Y5" s="54"/>
    </row>
    <row r="6" spans="5:25" x14ac:dyDescent="0.3">
      <c r="E6" s="53"/>
      <c r="F6" s="75"/>
      <c r="G6" s="75"/>
      <c r="H6" s="75"/>
      <c r="I6" s="75"/>
      <c r="J6" s="75"/>
      <c r="K6" s="75"/>
      <c r="L6" s="75"/>
      <c r="M6" s="75"/>
      <c r="N6" s="75"/>
      <c r="O6" s="75"/>
      <c r="P6" s="75"/>
      <c r="Q6" s="75"/>
      <c r="R6" s="75"/>
      <c r="S6" s="75"/>
      <c r="T6" s="75"/>
      <c r="U6" s="75"/>
      <c r="V6" s="75"/>
      <c r="W6" s="75"/>
      <c r="X6" s="75"/>
      <c r="Y6" s="54"/>
    </row>
    <row r="7" spans="5:25" x14ac:dyDescent="0.3">
      <c r="E7" s="53"/>
      <c r="F7" s="75"/>
      <c r="G7" s="75"/>
      <c r="H7" s="75"/>
      <c r="I7" s="75"/>
      <c r="J7" s="75"/>
      <c r="K7" s="75"/>
      <c r="L7" s="75"/>
      <c r="M7" s="75"/>
      <c r="N7" s="75"/>
      <c r="O7" s="75"/>
      <c r="P7" s="75"/>
      <c r="Q7" s="75"/>
      <c r="R7" s="75"/>
      <c r="S7" s="75"/>
      <c r="T7" s="75"/>
      <c r="U7" s="75"/>
      <c r="V7" s="75"/>
      <c r="W7" s="75"/>
      <c r="X7" s="75"/>
      <c r="Y7" s="54"/>
    </row>
    <row r="8" spans="5:25" x14ac:dyDescent="0.3">
      <c r="E8" s="53"/>
      <c r="F8" s="75"/>
      <c r="G8" s="75"/>
      <c r="H8" s="75"/>
      <c r="I8" s="75"/>
      <c r="J8" s="75"/>
      <c r="K8" s="75"/>
      <c r="L8" s="75"/>
      <c r="M8" s="75"/>
      <c r="N8" s="75"/>
      <c r="O8" s="75"/>
      <c r="P8" s="75"/>
      <c r="Q8" s="75"/>
      <c r="R8" s="75"/>
      <c r="S8" s="75"/>
      <c r="T8" s="75"/>
      <c r="U8" s="75"/>
      <c r="V8" s="75"/>
      <c r="W8" s="75"/>
      <c r="X8" s="75"/>
      <c r="Y8" s="54"/>
    </row>
    <row r="9" spans="5:25" x14ac:dyDescent="0.3">
      <c r="E9" s="53"/>
      <c r="F9" s="75"/>
      <c r="G9" s="75"/>
      <c r="H9" s="75"/>
      <c r="I9" s="75"/>
      <c r="J9" s="75"/>
      <c r="K9" s="75"/>
      <c r="L9" s="75"/>
      <c r="M9" s="75"/>
      <c r="N9" s="75"/>
      <c r="O9" s="75"/>
      <c r="P9" s="75"/>
      <c r="Q9" s="75"/>
      <c r="R9" s="75"/>
      <c r="S9" s="75"/>
      <c r="T9" s="75"/>
      <c r="U9" s="75"/>
      <c r="V9" s="75"/>
      <c r="W9" s="75"/>
      <c r="X9" s="75"/>
      <c r="Y9" s="54"/>
    </row>
    <row r="10" spans="5:25" x14ac:dyDescent="0.3">
      <c r="E10" s="53"/>
      <c r="F10" s="75"/>
      <c r="G10" s="75"/>
      <c r="H10" s="75"/>
      <c r="I10" s="75"/>
      <c r="J10" s="75"/>
      <c r="K10" s="75"/>
      <c r="L10" s="75"/>
      <c r="M10" s="75"/>
      <c r="N10" s="75"/>
      <c r="O10" s="75"/>
      <c r="P10" s="75"/>
      <c r="Q10" s="75"/>
      <c r="R10" s="75"/>
      <c r="S10" s="75"/>
      <c r="T10" s="75"/>
      <c r="U10" s="75"/>
      <c r="V10" s="75"/>
      <c r="W10" s="75"/>
      <c r="X10" s="75"/>
      <c r="Y10" s="54"/>
    </row>
    <row r="11" spans="5:25" x14ac:dyDescent="0.3">
      <c r="E11" s="53"/>
      <c r="F11" s="75"/>
      <c r="G11" s="75"/>
      <c r="H11" s="75"/>
      <c r="I11" s="75"/>
      <c r="J11" s="75"/>
      <c r="K11" s="75"/>
      <c r="L11" s="75"/>
      <c r="M11" s="75"/>
      <c r="N11" s="75"/>
      <c r="O11" s="75"/>
      <c r="P11" s="75"/>
      <c r="Q11" s="75"/>
      <c r="R11" s="75"/>
      <c r="S11" s="75"/>
      <c r="T11" s="75"/>
      <c r="U11" s="75"/>
      <c r="V11" s="75"/>
      <c r="W11" s="75"/>
      <c r="X11" s="75"/>
      <c r="Y11" s="54"/>
    </row>
    <row r="12" spans="5:25" x14ac:dyDescent="0.3">
      <c r="E12" s="53"/>
      <c r="F12" s="75"/>
      <c r="G12" s="75"/>
      <c r="H12" s="75"/>
      <c r="I12" s="75"/>
      <c r="J12" s="75"/>
      <c r="K12" s="75"/>
      <c r="L12" s="75"/>
      <c r="M12" s="75"/>
      <c r="N12" s="75"/>
      <c r="O12" s="75"/>
      <c r="P12" s="75"/>
      <c r="Q12" s="75"/>
      <c r="R12" s="75"/>
      <c r="S12" s="75"/>
      <c r="T12" s="75"/>
      <c r="U12" s="75"/>
      <c r="V12" s="75"/>
      <c r="W12" s="75"/>
      <c r="X12" s="75"/>
      <c r="Y12" s="54"/>
    </row>
    <row r="13" spans="5:25" x14ac:dyDescent="0.3">
      <c r="E13" s="53"/>
      <c r="F13" s="75"/>
      <c r="G13" s="75"/>
      <c r="H13" s="75"/>
      <c r="I13" s="75"/>
      <c r="J13" s="75"/>
      <c r="K13" s="75"/>
      <c r="L13" s="75"/>
      <c r="M13" s="75"/>
      <c r="N13" s="75"/>
      <c r="O13" s="75"/>
      <c r="P13" s="75"/>
      <c r="Q13" s="75"/>
      <c r="R13" s="75"/>
      <c r="S13" s="75"/>
      <c r="T13" s="75"/>
      <c r="U13" s="75"/>
      <c r="V13" s="75"/>
      <c r="W13" s="75"/>
      <c r="X13" s="75"/>
      <c r="Y13" s="54"/>
    </row>
    <row r="14" spans="5:25" x14ac:dyDescent="0.3">
      <c r="E14" s="53"/>
      <c r="F14" s="55"/>
      <c r="G14" s="55"/>
      <c r="H14" s="55"/>
      <c r="I14" s="55"/>
      <c r="J14" s="55"/>
      <c r="K14" s="55"/>
      <c r="L14" s="55"/>
      <c r="M14" s="55"/>
      <c r="N14" s="55"/>
      <c r="O14" s="55"/>
      <c r="P14" s="55"/>
      <c r="Q14" s="55"/>
      <c r="R14" s="55"/>
      <c r="S14" s="55"/>
      <c r="T14" s="55"/>
      <c r="U14" s="55"/>
      <c r="V14" s="55"/>
      <c r="W14" s="55"/>
      <c r="X14" s="55"/>
      <c r="Y14" s="54"/>
    </row>
    <row r="15" spans="5:25" x14ac:dyDescent="0.3">
      <c r="E15" s="53"/>
      <c r="F15" s="55"/>
      <c r="G15" s="55"/>
      <c r="H15" s="55"/>
      <c r="I15" s="55"/>
      <c r="J15" s="55"/>
      <c r="K15" s="55"/>
      <c r="L15" s="55"/>
      <c r="M15" s="55"/>
      <c r="N15" s="55"/>
      <c r="O15" s="55"/>
      <c r="P15" s="55"/>
      <c r="Q15" s="55"/>
      <c r="R15" s="55"/>
      <c r="S15" s="55"/>
      <c r="T15" s="55"/>
      <c r="U15" s="55"/>
      <c r="V15" s="55"/>
      <c r="W15" s="55"/>
      <c r="X15" s="55"/>
      <c r="Y15" s="54"/>
    </row>
    <row r="16" spans="5:25" x14ac:dyDescent="0.3">
      <c r="E16" s="53"/>
      <c r="F16" s="55"/>
      <c r="G16" s="55"/>
      <c r="H16" s="55"/>
      <c r="I16" s="55"/>
      <c r="J16" s="55"/>
      <c r="K16" s="55"/>
      <c r="L16" s="55"/>
      <c r="M16" s="55"/>
      <c r="N16" s="55"/>
      <c r="O16" s="55"/>
      <c r="P16" s="55"/>
      <c r="Q16" s="55"/>
      <c r="R16" s="55"/>
      <c r="S16" s="55"/>
      <c r="T16" s="55"/>
      <c r="U16" s="55"/>
      <c r="V16" s="55"/>
      <c r="W16" s="55"/>
      <c r="X16" s="55"/>
      <c r="Y16" s="54"/>
    </row>
    <row r="17" spans="4:25" x14ac:dyDescent="0.3">
      <c r="D17" s="44">
        <f>F20</f>
        <v>0</v>
      </c>
      <c r="E17" s="53"/>
      <c r="F17" s="1"/>
      <c r="G17" s="1"/>
      <c r="H17" s="1"/>
      <c r="I17" s="1"/>
      <c r="J17" s="1"/>
      <c r="K17" s="1"/>
      <c r="L17" s="1"/>
      <c r="M17" s="1"/>
      <c r="N17" s="1"/>
      <c r="O17" s="1"/>
      <c r="P17" s="1"/>
      <c r="Q17" s="1"/>
      <c r="R17" s="1"/>
      <c r="S17" s="1"/>
      <c r="T17" s="1"/>
      <c r="U17" s="1"/>
      <c r="V17" s="1"/>
      <c r="W17" s="1"/>
      <c r="X17" s="1"/>
      <c r="Y17" s="54"/>
    </row>
    <row r="18" spans="4:25" x14ac:dyDescent="0.3">
      <c r="E18" s="53"/>
      <c r="F18" s="1"/>
      <c r="G18" s="1"/>
      <c r="H18" s="1"/>
      <c r="I18" s="1"/>
      <c r="J18" s="1"/>
      <c r="K18" s="1"/>
      <c r="L18" s="1"/>
      <c r="M18" s="1"/>
      <c r="N18" s="1"/>
      <c r="O18" s="1"/>
      <c r="P18" s="1"/>
      <c r="Q18" s="1"/>
      <c r="R18" s="1"/>
      <c r="S18" s="1"/>
      <c r="T18" s="1"/>
      <c r="U18" s="1"/>
      <c r="V18" s="1"/>
      <c r="W18" s="1"/>
      <c r="X18" s="1"/>
      <c r="Y18" s="54"/>
    </row>
    <row r="19" spans="4:25" x14ac:dyDescent="0.3">
      <c r="E19" s="53"/>
      <c r="F19" s="1"/>
      <c r="G19" s="1"/>
      <c r="H19" s="1"/>
      <c r="I19" s="1"/>
      <c r="J19" s="74"/>
      <c r="K19" s="74"/>
      <c r="L19" s="74"/>
      <c r="M19" s="74"/>
      <c r="N19" s="74"/>
      <c r="O19" s="74"/>
      <c r="P19" s="74"/>
      <c r="Q19" s="74"/>
      <c r="R19" s="74"/>
      <c r="S19" s="74"/>
      <c r="T19" s="74"/>
      <c r="U19" s="1"/>
      <c r="V19" s="1"/>
      <c r="W19" s="1"/>
      <c r="X19" s="1"/>
      <c r="Y19" s="54"/>
    </row>
    <row r="20" spans="4:25" x14ac:dyDescent="0.3">
      <c r="E20" s="53"/>
      <c r="F20" s="1"/>
      <c r="G20" s="1"/>
      <c r="H20" s="1"/>
      <c r="I20" s="1"/>
      <c r="J20" s="1"/>
      <c r="K20" s="1"/>
      <c r="L20" s="1"/>
      <c r="M20" s="1"/>
      <c r="N20" s="1"/>
      <c r="O20" s="1"/>
      <c r="P20" s="1"/>
      <c r="Q20" s="1"/>
      <c r="R20" s="1"/>
      <c r="S20" s="1"/>
      <c r="T20" s="1"/>
      <c r="U20" s="1"/>
      <c r="V20" s="1"/>
      <c r="W20" s="1"/>
      <c r="X20" s="1"/>
      <c r="Y20" s="54"/>
    </row>
    <row r="21" spans="4:25" x14ac:dyDescent="0.3">
      <c r="E21" s="53"/>
      <c r="F21" s="1"/>
      <c r="G21" s="1"/>
      <c r="H21" s="1"/>
      <c r="I21" s="1"/>
      <c r="J21" s="1"/>
      <c r="K21" s="1"/>
      <c r="L21" s="1"/>
      <c r="M21" s="1"/>
      <c r="N21" s="1"/>
      <c r="O21" s="1"/>
      <c r="P21" s="1"/>
      <c r="Q21" s="1"/>
      <c r="R21" s="1"/>
      <c r="S21" s="1"/>
      <c r="T21" s="1"/>
      <c r="U21" s="1"/>
      <c r="V21" s="1"/>
      <c r="W21" s="1"/>
      <c r="X21" s="1"/>
      <c r="Y21" s="54"/>
    </row>
    <row r="22" spans="4:25" x14ac:dyDescent="0.3">
      <c r="E22" s="53"/>
      <c r="F22" s="1"/>
      <c r="G22" s="1"/>
      <c r="H22" s="1"/>
      <c r="I22" s="1"/>
      <c r="J22" s="1"/>
      <c r="K22" s="1"/>
      <c r="L22" s="1"/>
      <c r="M22" s="1"/>
      <c r="N22" s="1"/>
      <c r="O22" s="1"/>
      <c r="P22" s="1"/>
      <c r="Q22" s="1"/>
      <c r="R22" s="1"/>
      <c r="S22" s="1"/>
      <c r="T22" s="1"/>
      <c r="U22" s="1"/>
      <c r="V22" s="1"/>
      <c r="W22" s="1"/>
      <c r="X22" s="1"/>
      <c r="Y22" s="54"/>
    </row>
    <row r="23" spans="4:25" x14ac:dyDescent="0.3">
      <c r="E23" s="53"/>
      <c r="F23" s="1"/>
      <c r="G23" s="1"/>
      <c r="H23" s="1"/>
      <c r="I23" s="1"/>
      <c r="J23" s="1"/>
      <c r="K23" s="1"/>
      <c r="L23" s="1"/>
      <c r="M23" s="1"/>
      <c r="N23" s="1"/>
      <c r="O23" s="1"/>
      <c r="P23" s="1"/>
      <c r="Q23" s="1"/>
      <c r="R23" s="1"/>
      <c r="S23" s="1"/>
      <c r="T23" s="1"/>
      <c r="U23" s="1"/>
      <c r="V23" s="1"/>
      <c r="W23" s="1"/>
      <c r="X23" s="1"/>
      <c r="Y23" s="54"/>
    </row>
    <row r="24" spans="4:25" x14ac:dyDescent="0.3">
      <c r="E24" s="53"/>
      <c r="F24" s="1"/>
      <c r="G24" s="1"/>
      <c r="H24" s="1"/>
      <c r="I24" s="1"/>
      <c r="J24" s="1"/>
      <c r="K24" s="1"/>
      <c r="L24" s="1"/>
      <c r="M24" s="1"/>
      <c r="N24" s="1"/>
      <c r="O24" s="1"/>
      <c r="P24" s="1"/>
      <c r="Q24" s="1"/>
      <c r="R24" s="1"/>
      <c r="S24" s="1"/>
      <c r="T24" s="1"/>
      <c r="U24" s="1"/>
      <c r="V24" s="1"/>
      <c r="W24" s="1"/>
      <c r="X24" s="1"/>
      <c r="Y24" s="54"/>
    </row>
    <row r="25" spans="4:25" x14ac:dyDescent="0.3">
      <c r="E25" s="53"/>
      <c r="F25" s="1"/>
      <c r="G25" s="1"/>
      <c r="H25" s="1"/>
      <c r="I25" s="1"/>
      <c r="J25" s="1"/>
      <c r="K25" s="1"/>
      <c r="L25" s="1"/>
      <c r="M25" s="1"/>
      <c r="N25" s="1"/>
      <c r="O25" s="1"/>
      <c r="P25" s="1"/>
      <c r="Q25" s="1"/>
      <c r="R25" s="1"/>
      <c r="S25" s="1"/>
      <c r="T25" s="1"/>
      <c r="U25" s="1"/>
      <c r="V25" s="1"/>
      <c r="W25" s="1"/>
      <c r="X25" s="1"/>
      <c r="Y25" s="54"/>
    </row>
    <row r="26" spans="4:25" x14ac:dyDescent="0.3">
      <c r="E26" s="53"/>
      <c r="F26" s="1"/>
      <c r="G26" s="1"/>
      <c r="H26" s="1"/>
      <c r="I26" s="1"/>
      <c r="J26" s="1"/>
      <c r="K26" s="1"/>
      <c r="L26" s="1"/>
      <c r="M26" s="1"/>
      <c r="N26" s="1"/>
      <c r="O26" s="1"/>
      <c r="P26" s="1"/>
      <c r="Q26" s="1"/>
      <c r="R26" s="1"/>
      <c r="S26" s="1"/>
      <c r="T26" s="1"/>
      <c r="U26" s="1"/>
      <c r="V26" s="1"/>
      <c r="W26" s="1"/>
      <c r="X26" s="1"/>
      <c r="Y26" s="54"/>
    </row>
    <row r="27" spans="4:25" x14ac:dyDescent="0.3">
      <c r="E27" s="53"/>
      <c r="F27" s="1"/>
      <c r="G27" s="1"/>
      <c r="H27" s="1"/>
      <c r="I27" s="1"/>
      <c r="J27" s="1"/>
      <c r="K27" s="1"/>
      <c r="L27" s="1"/>
      <c r="M27" s="1"/>
      <c r="N27" s="1"/>
      <c r="O27" s="1"/>
      <c r="P27" s="1"/>
      <c r="Q27" s="1"/>
      <c r="R27" s="1"/>
      <c r="S27" s="1"/>
      <c r="T27" s="1"/>
      <c r="U27" s="1"/>
      <c r="V27" s="1"/>
      <c r="W27" s="1"/>
      <c r="X27" s="1"/>
      <c r="Y27" s="54"/>
    </row>
    <row r="28" spans="4:25" x14ac:dyDescent="0.3">
      <c r="E28" s="53"/>
      <c r="F28" s="1"/>
      <c r="G28" s="1"/>
      <c r="H28" s="1"/>
      <c r="I28" s="1"/>
      <c r="J28" s="1"/>
      <c r="K28" s="1"/>
      <c r="L28" s="1"/>
      <c r="M28" s="1"/>
      <c r="N28" s="1"/>
      <c r="O28" s="1"/>
      <c r="P28" s="1"/>
      <c r="Q28" s="1"/>
      <c r="R28" s="1"/>
      <c r="S28" s="1"/>
      <c r="T28" s="1"/>
      <c r="U28" s="1"/>
      <c r="V28" s="1"/>
      <c r="W28" s="1"/>
      <c r="X28" s="1"/>
      <c r="Y28" s="54"/>
    </row>
    <row r="29" spans="4:25" x14ac:dyDescent="0.3">
      <c r="E29" s="53"/>
      <c r="F29" s="1"/>
      <c r="G29" s="1"/>
      <c r="H29" s="1"/>
      <c r="I29" s="1"/>
      <c r="J29" s="1"/>
      <c r="K29" s="1"/>
      <c r="L29" s="1"/>
      <c r="M29" s="1"/>
      <c r="N29" s="1"/>
      <c r="O29" s="1"/>
      <c r="P29" s="1"/>
      <c r="Q29" s="1"/>
      <c r="R29" s="1"/>
      <c r="S29" s="1"/>
      <c r="T29" s="1"/>
      <c r="U29" s="1"/>
      <c r="V29" s="1"/>
      <c r="W29" s="1"/>
      <c r="X29" s="1"/>
      <c r="Y29" s="54"/>
    </row>
    <row r="30" spans="4:25" x14ac:dyDescent="0.3">
      <c r="E30" s="53"/>
      <c r="F30" s="1"/>
      <c r="G30" s="1"/>
      <c r="H30" s="1"/>
      <c r="I30" s="1"/>
      <c r="J30" s="1"/>
      <c r="K30" s="1"/>
      <c r="L30" s="1"/>
      <c r="M30" s="1"/>
      <c r="N30" s="1"/>
      <c r="O30" s="1"/>
      <c r="P30" s="1"/>
      <c r="Q30" s="1"/>
      <c r="R30" s="1"/>
      <c r="S30" s="1"/>
      <c r="T30" s="1"/>
      <c r="U30" s="1"/>
      <c r="V30" s="1"/>
      <c r="W30" s="1"/>
      <c r="X30" s="1"/>
      <c r="Y30" s="54"/>
    </row>
    <row r="31" spans="4:25" x14ac:dyDescent="0.3">
      <c r="E31" s="53"/>
      <c r="F31" s="1"/>
      <c r="G31" s="1"/>
      <c r="H31" s="1"/>
      <c r="I31" s="1"/>
      <c r="J31" s="1"/>
      <c r="K31" s="1"/>
      <c r="L31" s="1"/>
      <c r="M31" s="1"/>
      <c r="N31" s="1"/>
      <c r="O31" s="1"/>
      <c r="P31" s="1"/>
      <c r="Q31" s="1"/>
      <c r="R31" s="1"/>
      <c r="S31" s="1"/>
      <c r="T31" s="1"/>
      <c r="U31" s="1"/>
      <c r="V31" s="1"/>
      <c r="W31" s="1"/>
      <c r="X31" s="1"/>
      <c r="Y31" s="54"/>
    </row>
    <row r="32" spans="4:25" x14ac:dyDescent="0.3">
      <c r="E32" s="53"/>
      <c r="F32" s="1"/>
      <c r="G32" s="1"/>
      <c r="H32" s="1"/>
      <c r="I32" s="1"/>
      <c r="J32" s="1"/>
      <c r="K32" s="1"/>
      <c r="L32" s="1"/>
      <c r="M32" s="1"/>
      <c r="N32" s="1"/>
      <c r="O32" s="1"/>
      <c r="P32" s="1"/>
      <c r="Q32" s="1"/>
      <c r="R32" s="1"/>
      <c r="S32" s="1"/>
      <c r="T32" s="1"/>
      <c r="U32" s="1"/>
      <c r="V32" s="1"/>
      <c r="W32" s="1"/>
      <c r="X32" s="1"/>
      <c r="Y32" s="54"/>
    </row>
    <row r="33" spans="5:25" x14ac:dyDescent="0.3">
      <c r="E33" s="53"/>
      <c r="F33" s="1"/>
      <c r="G33" s="1"/>
      <c r="H33" s="1"/>
      <c r="I33" s="1"/>
      <c r="J33" s="1"/>
      <c r="K33" s="1"/>
      <c r="L33" s="1"/>
      <c r="M33" s="1"/>
      <c r="N33" s="56"/>
      <c r="O33" s="1"/>
      <c r="P33" s="1"/>
      <c r="Q33" s="1"/>
      <c r="R33" s="1"/>
      <c r="S33" s="1"/>
      <c r="T33" s="1"/>
      <c r="U33" s="1"/>
      <c r="V33" s="1"/>
      <c r="W33" s="1"/>
      <c r="X33" s="1"/>
      <c r="Y33" s="54"/>
    </row>
    <row r="34" spans="5:25" ht="10.8" customHeight="1" x14ac:dyDescent="0.3">
      <c r="E34" s="53"/>
      <c r="F34" s="1"/>
      <c r="G34" s="1"/>
      <c r="H34" s="1"/>
      <c r="I34" s="1"/>
      <c r="J34" s="1"/>
      <c r="K34" s="1"/>
      <c r="L34" s="1"/>
      <c r="M34" s="1"/>
      <c r="N34" s="1"/>
      <c r="O34" s="1"/>
      <c r="P34" s="1"/>
      <c r="Q34" s="1"/>
      <c r="R34" s="1"/>
      <c r="S34" s="1"/>
      <c r="T34" s="1"/>
      <c r="U34" s="1"/>
      <c r="V34" s="1"/>
      <c r="W34" s="1"/>
      <c r="X34" s="1"/>
      <c r="Y34" s="54"/>
    </row>
    <row r="35" spans="5:25" x14ac:dyDescent="0.3">
      <c r="E35" s="53"/>
      <c r="F35" s="1"/>
      <c r="G35" s="1"/>
      <c r="H35" s="1"/>
      <c r="I35" s="1"/>
      <c r="J35" s="1"/>
      <c r="K35" s="1"/>
      <c r="L35" s="1"/>
      <c r="M35" s="1"/>
      <c r="N35" s="1"/>
      <c r="O35" s="1"/>
      <c r="P35" s="1"/>
      <c r="Q35" s="1"/>
      <c r="R35" s="1"/>
      <c r="S35" s="1"/>
      <c r="T35" s="1"/>
      <c r="U35" s="1"/>
      <c r="V35" s="1"/>
      <c r="W35" s="1"/>
      <c r="X35" s="1"/>
      <c r="Y35" s="54"/>
    </row>
    <row r="36" spans="5:25" x14ac:dyDescent="0.3">
      <c r="E36" s="53"/>
      <c r="F36" s="1"/>
      <c r="G36" s="1"/>
      <c r="H36" s="1"/>
      <c r="I36" s="1"/>
      <c r="J36" s="1"/>
      <c r="K36" s="1"/>
      <c r="L36" s="1"/>
      <c r="M36" s="1"/>
      <c r="N36" s="1"/>
      <c r="O36" s="1"/>
      <c r="P36" s="1"/>
      <c r="Q36" s="1"/>
      <c r="R36" s="1"/>
      <c r="S36" s="1"/>
      <c r="T36" s="1"/>
      <c r="U36" s="1"/>
      <c r="V36" s="1"/>
      <c r="W36" s="1"/>
      <c r="X36" s="1"/>
      <c r="Y36" s="54"/>
    </row>
    <row r="37" spans="5:25" x14ac:dyDescent="0.3">
      <c r="E37" s="53"/>
      <c r="F37" s="1"/>
      <c r="G37" s="1"/>
      <c r="H37" s="1"/>
      <c r="I37" s="1"/>
      <c r="J37" s="1"/>
      <c r="K37" s="1"/>
      <c r="L37" s="1"/>
      <c r="M37" s="1"/>
      <c r="N37" s="1"/>
      <c r="O37" s="1"/>
      <c r="P37" s="1"/>
      <c r="Q37" s="1"/>
      <c r="R37" s="1"/>
      <c r="S37" s="1"/>
      <c r="T37" s="1"/>
      <c r="U37" s="1"/>
      <c r="V37" s="1"/>
      <c r="W37" s="1"/>
      <c r="X37" s="1"/>
      <c r="Y37" s="54"/>
    </row>
    <row r="38" spans="5:25" x14ac:dyDescent="0.3">
      <c r="E38" s="53"/>
      <c r="F38" s="1"/>
      <c r="G38" s="1"/>
      <c r="H38" s="1"/>
      <c r="I38" s="1"/>
      <c r="J38" s="1"/>
      <c r="K38" s="1"/>
      <c r="L38" s="1"/>
      <c r="M38" s="1"/>
      <c r="N38" s="1"/>
      <c r="O38" s="1"/>
      <c r="P38" s="1"/>
      <c r="Q38" s="1"/>
      <c r="R38" s="1"/>
      <c r="S38" s="1"/>
      <c r="T38" s="1"/>
      <c r="U38" s="1"/>
      <c r="V38" s="1"/>
      <c r="W38" s="1"/>
      <c r="X38" s="1"/>
      <c r="Y38" s="54"/>
    </row>
    <row r="39" spans="5:25" x14ac:dyDescent="0.3">
      <c r="E39" s="53"/>
      <c r="F39" s="1"/>
      <c r="G39" s="1"/>
      <c r="H39" s="1"/>
      <c r="I39" s="1"/>
      <c r="J39" s="1"/>
      <c r="K39" s="1"/>
      <c r="L39" s="1"/>
      <c r="M39" s="1"/>
      <c r="N39" s="1"/>
      <c r="O39" s="1"/>
      <c r="P39" s="1"/>
      <c r="Q39" s="1"/>
      <c r="R39" s="1"/>
      <c r="S39" s="1"/>
      <c r="T39" s="1"/>
      <c r="U39" s="1"/>
      <c r="V39" s="1"/>
      <c r="W39" s="1"/>
      <c r="X39" s="1"/>
      <c r="Y39" s="54"/>
    </row>
    <row r="40" spans="5:25" x14ac:dyDescent="0.3">
      <c r="E40" s="53"/>
      <c r="F40" s="1"/>
      <c r="G40" s="1"/>
      <c r="H40" s="1"/>
      <c r="I40" s="1"/>
      <c r="J40" s="1"/>
      <c r="K40" s="1"/>
      <c r="L40" s="1"/>
      <c r="M40" s="1"/>
      <c r="N40" s="1"/>
      <c r="O40" s="1"/>
      <c r="P40" s="1"/>
      <c r="Q40" s="1"/>
      <c r="R40" s="1"/>
      <c r="S40" s="1"/>
      <c r="T40" s="1"/>
      <c r="U40" s="1"/>
      <c r="V40" s="1"/>
      <c r="W40" s="1"/>
      <c r="X40" s="1"/>
      <c r="Y40" s="54"/>
    </row>
    <row r="41" spans="5:25" x14ac:dyDescent="0.3">
      <c r="E41" s="53"/>
      <c r="F41" s="1"/>
      <c r="G41" s="1"/>
      <c r="H41" s="1"/>
      <c r="I41" s="1"/>
      <c r="J41" s="1"/>
      <c r="K41" s="1"/>
      <c r="L41" s="1"/>
      <c r="M41" s="1"/>
      <c r="N41" s="1"/>
      <c r="O41" s="1"/>
      <c r="P41" s="1"/>
      <c r="Q41" s="1"/>
      <c r="R41" s="1"/>
      <c r="S41" s="1"/>
      <c r="T41" s="1"/>
      <c r="U41" s="1"/>
      <c r="V41" s="1"/>
      <c r="W41" s="1"/>
      <c r="X41" s="1"/>
      <c r="Y41" s="54"/>
    </row>
    <row r="42" spans="5:25" x14ac:dyDescent="0.3">
      <c r="E42" s="53"/>
      <c r="F42" s="1"/>
      <c r="G42" s="1"/>
      <c r="H42" s="1"/>
      <c r="I42" s="1"/>
      <c r="J42" s="1"/>
      <c r="K42" s="1"/>
      <c r="L42" s="1"/>
      <c r="M42" s="1"/>
      <c r="N42" s="1"/>
      <c r="O42" s="1"/>
      <c r="P42" s="1"/>
      <c r="Q42" s="1"/>
      <c r="R42" s="1"/>
      <c r="S42" s="1"/>
      <c r="T42" s="1"/>
      <c r="U42" s="1"/>
      <c r="V42" s="1"/>
      <c r="W42" s="1"/>
      <c r="X42" s="1"/>
      <c r="Y42" s="54"/>
    </row>
    <row r="43" spans="5:25" x14ac:dyDescent="0.3">
      <c r="E43" s="53"/>
      <c r="F43" s="1"/>
      <c r="G43" s="1"/>
      <c r="H43" s="1"/>
      <c r="I43" s="1"/>
      <c r="J43" s="1"/>
      <c r="K43" s="1"/>
      <c r="L43" s="1"/>
      <c r="M43" s="1"/>
      <c r="N43" s="1"/>
      <c r="O43" s="1"/>
      <c r="P43" s="1"/>
      <c r="Q43" s="1"/>
      <c r="R43" s="1"/>
      <c r="S43" s="1"/>
      <c r="T43" s="1"/>
      <c r="U43" s="1"/>
      <c r="V43" s="1"/>
      <c r="W43" s="1"/>
      <c r="X43" s="1"/>
      <c r="Y43" s="54"/>
    </row>
    <row r="44" spans="5:25" ht="79.8" customHeight="1" x14ac:dyDescent="0.3">
      <c r="E44" s="57"/>
      <c r="F44" s="58"/>
      <c r="G44" s="58"/>
      <c r="H44" s="58"/>
      <c r="I44" s="58"/>
      <c r="J44" s="58"/>
      <c r="K44" s="58"/>
      <c r="L44" s="58"/>
      <c r="M44" s="58"/>
      <c r="N44" s="58"/>
      <c r="O44" s="58"/>
      <c r="P44" s="58"/>
      <c r="Q44" s="58"/>
      <c r="R44" s="58"/>
      <c r="S44" s="58"/>
      <c r="T44" s="58"/>
      <c r="U44" s="58"/>
      <c r="V44" s="58"/>
      <c r="W44" s="58"/>
      <c r="X44" s="58"/>
      <c r="Y44" s="59"/>
    </row>
    <row r="45" spans="5:25" ht="8.4" customHeight="1" x14ac:dyDescent="0.3"/>
    <row r="46" spans="5:25" ht="7.2" hidden="1" customHeight="1" x14ac:dyDescent="0.3"/>
    <row r="47" spans="5:25" ht="11.4" customHeight="1" x14ac:dyDescent="0.3"/>
  </sheetData>
  <mergeCells count="2">
    <mergeCell ref="J19:T19"/>
    <mergeCell ref="F5:X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showGridLines="0" showRowColHeaders="0" topLeftCell="D1" workbookViewId="0">
      <pane ySplit="3" topLeftCell="A16" activePane="bottomLeft" state="frozen"/>
      <selection pane="bottomLeft" activeCell="I41" sqref="I41"/>
    </sheetView>
  </sheetViews>
  <sheetFormatPr defaultColWidth="0" defaultRowHeight="14.4" customHeight="1" zeroHeight="1" x14ac:dyDescent="0.3"/>
  <cols>
    <col min="1" max="1" width="1.6640625" hidden="1" customWidth="1"/>
    <col min="2" max="3" width="8.88671875" hidden="1" customWidth="1"/>
    <col min="4" max="4" width="0.88671875" customWidth="1"/>
    <col min="5" max="5" width="4.77734375" customWidth="1"/>
    <col min="6" max="6" width="6" customWidth="1"/>
    <col min="7" max="7" width="8.88671875" customWidth="1"/>
    <col min="8" max="8" width="2.88671875" customWidth="1"/>
    <col min="9" max="9" width="12.5546875" customWidth="1"/>
    <col min="10" max="10" width="8.88671875" customWidth="1"/>
    <col min="11" max="11" width="19.77734375" customWidth="1"/>
    <col min="12" max="13" width="11.109375" customWidth="1"/>
    <col min="14" max="15" width="11.88671875" customWidth="1"/>
    <col min="16" max="18" width="8.88671875" customWidth="1"/>
    <col min="19" max="19" width="11.5546875" customWidth="1"/>
    <col min="20" max="20" width="11.44140625" customWidth="1"/>
    <col min="21" max="23" width="8.88671875" customWidth="1"/>
    <col min="24" max="24" width="11.33203125" customWidth="1"/>
    <col min="25" max="25" width="7.33203125" customWidth="1"/>
    <col min="26" max="26" width="1.6640625" hidden="1" customWidth="1"/>
    <col min="27" max="27" width="0.88671875" customWidth="1"/>
    <col min="28" max="16384" width="8.88671875" hidden="1"/>
  </cols>
  <sheetData>
    <row r="1" spans="4:25" ht="4.95" customHeight="1" x14ac:dyDescent="0.3"/>
    <row r="2" spans="4:25" ht="40.049999999999997" customHeight="1" x14ac:dyDescent="0.3">
      <c r="E2" s="50"/>
      <c r="F2" s="51"/>
      <c r="G2" s="51"/>
      <c r="H2" s="51"/>
      <c r="I2" s="51" t="s">
        <v>62</v>
      </c>
      <c r="J2" s="51"/>
      <c r="K2" s="51"/>
      <c r="L2" s="51"/>
      <c r="M2" s="51"/>
      <c r="N2" s="51"/>
      <c r="O2" s="51"/>
      <c r="P2" s="51"/>
      <c r="Q2" s="51"/>
      <c r="R2" s="51"/>
      <c r="S2" s="51"/>
      <c r="T2" s="51"/>
      <c r="U2" s="51"/>
      <c r="V2" s="51"/>
      <c r="W2" s="51"/>
      <c r="X2" s="51"/>
      <c r="Y2" s="52"/>
    </row>
    <row r="3" spans="4:25" ht="4.95" customHeight="1" x14ac:dyDescent="0.3">
      <c r="E3" s="53"/>
      <c r="F3" s="1"/>
      <c r="G3" s="1"/>
      <c r="H3" s="1"/>
      <c r="I3" s="1"/>
      <c r="J3" s="1"/>
      <c r="K3" s="1"/>
      <c r="L3" s="1"/>
      <c r="M3" s="1"/>
      <c r="N3" s="1"/>
      <c r="O3" s="1"/>
      <c r="P3" s="1"/>
      <c r="Q3" s="1"/>
      <c r="R3" s="1"/>
      <c r="S3" s="1"/>
      <c r="T3" s="1"/>
      <c r="U3" s="1"/>
      <c r="V3" s="1"/>
      <c r="W3" s="1"/>
      <c r="X3" s="1"/>
      <c r="Y3" s="54"/>
    </row>
    <row r="4" spans="4:25" ht="5.4" customHeight="1" x14ac:dyDescent="0.3">
      <c r="E4" s="53"/>
      <c r="F4" s="48"/>
      <c r="G4" s="48"/>
      <c r="H4" s="48"/>
      <c r="I4" s="48"/>
      <c r="J4" s="48"/>
      <c r="K4" s="48"/>
      <c r="L4" s="48"/>
      <c r="M4" s="48"/>
      <c r="N4" s="48"/>
      <c r="O4" s="48"/>
      <c r="P4" s="48"/>
      <c r="Q4" s="48"/>
      <c r="R4" s="48"/>
      <c r="S4" s="48"/>
      <c r="T4" s="48"/>
      <c r="U4" s="48"/>
      <c r="V4" s="48"/>
      <c r="W4" s="48"/>
      <c r="X4" s="48"/>
      <c r="Y4" s="54"/>
    </row>
    <row r="5" spans="4:25" ht="14.4" customHeight="1" x14ac:dyDescent="0.3">
      <c r="E5" s="53"/>
      <c r="F5" s="75" t="s">
        <v>61</v>
      </c>
      <c r="G5" s="75"/>
      <c r="H5" s="75"/>
      <c r="I5" s="75"/>
      <c r="J5" s="75"/>
      <c r="K5" s="75"/>
      <c r="L5" s="75"/>
      <c r="M5" s="75"/>
      <c r="N5" s="75"/>
      <c r="O5" s="75"/>
      <c r="P5" s="75"/>
      <c r="Q5" s="75"/>
      <c r="R5" s="75"/>
      <c r="S5" s="75"/>
      <c r="T5" s="75"/>
      <c r="U5" s="75"/>
      <c r="V5" s="75"/>
      <c r="W5" s="75"/>
      <c r="X5" s="75"/>
      <c r="Y5" s="54"/>
    </row>
    <row r="6" spans="4:25" x14ac:dyDescent="0.3">
      <c r="E6" s="53"/>
      <c r="F6" s="75"/>
      <c r="G6" s="75"/>
      <c r="H6" s="75"/>
      <c r="I6" s="75"/>
      <c r="J6" s="75"/>
      <c r="K6" s="75"/>
      <c r="L6" s="75"/>
      <c r="M6" s="75"/>
      <c r="N6" s="75"/>
      <c r="O6" s="75"/>
      <c r="P6" s="75"/>
      <c r="Q6" s="75"/>
      <c r="R6" s="75"/>
      <c r="S6" s="75"/>
      <c r="T6" s="75"/>
      <c r="U6" s="75"/>
      <c r="V6" s="75"/>
      <c r="W6" s="75"/>
      <c r="X6" s="75"/>
      <c r="Y6" s="54"/>
    </row>
    <row r="7" spans="4:25" x14ac:dyDescent="0.3">
      <c r="E7" s="53"/>
      <c r="F7" s="75"/>
      <c r="G7" s="75"/>
      <c r="H7" s="75"/>
      <c r="I7" s="75"/>
      <c r="J7" s="75"/>
      <c r="K7" s="75"/>
      <c r="L7" s="75"/>
      <c r="M7" s="75"/>
      <c r="N7" s="75"/>
      <c r="O7" s="75"/>
      <c r="P7" s="75"/>
      <c r="Q7" s="75"/>
      <c r="R7" s="75"/>
      <c r="S7" s="75"/>
      <c r="T7" s="75"/>
      <c r="U7" s="75"/>
      <c r="V7" s="75"/>
      <c r="W7" s="75"/>
      <c r="X7" s="75"/>
      <c r="Y7" s="54"/>
    </row>
    <row r="8" spans="4:25" x14ac:dyDescent="0.3">
      <c r="E8" s="53"/>
      <c r="F8" s="75"/>
      <c r="G8" s="75"/>
      <c r="H8" s="75"/>
      <c r="I8" s="75"/>
      <c r="J8" s="75"/>
      <c r="K8" s="75"/>
      <c r="L8" s="75"/>
      <c r="M8" s="75"/>
      <c r="N8" s="75"/>
      <c r="O8" s="75"/>
      <c r="P8" s="75"/>
      <c r="Q8" s="75"/>
      <c r="R8" s="75"/>
      <c r="S8" s="75"/>
      <c r="T8" s="75"/>
      <c r="U8" s="75"/>
      <c r="V8" s="75"/>
      <c r="W8" s="75"/>
      <c r="X8" s="75"/>
      <c r="Y8" s="54"/>
    </row>
    <row r="9" spans="4:25" x14ac:dyDescent="0.3">
      <c r="E9" s="53"/>
      <c r="F9" s="75"/>
      <c r="G9" s="75"/>
      <c r="H9" s="75"/>
      <c r="I9" s="75"/>
      <c r="J9" s="75"/>
      <c r="K9" s="75"/>
      <c r="L9" s="75"/>
      <c r="M9" s="75"/>
      <c r="N9" s="75"/>
      <c r="O9" s="75"/>
      <c r="P9" s="75"/>
      <c r="Q9" s="75"/>
      <c r="R9" s="75"/>
      <c r="S9" s="75"/>
      <c r="T9" s="75"/>
      <c r="U9" s="75"/>
      <c r="V9" s="75"/>
      <c r="W9" s="75"/>
      <c r="X9" s="75"/>
      <c r="Y9" s="54"/>
    </row>
    <row r="10" spans="4:25" x14ac:dyDescent="0.3">
      <c r="E10" s="53"/>
      <c r="F10" s="75"/>
      <c r="G10" s="75"/>
      <c r="H10" s="75"/>
      <c r="I10" s="75"/>
      <c r="J10" s="75"/>
      <c r="K10" s="75"/>
      <c r="L10" s="75"/>
      <c r="M10" s="75"/>
      <c r="N10" s="75"/>
      <c r="O10" s="75"/>
      <c r="P10" s="75"/>
      <c r="Q10" s="75"/>
      <c r="R10" s="75"/>
      <c r="S10" s="75"/>
      <c r="T10" s="75"/>
      <c r="U10" s="75"/>
      <c r="V10" s="75"/>
      <c r="W10" s="75"/>
      <c r="X10" s="75"/>
      <c r="Y10" s="54"/>
    </row>
    <row r="11" spans="4:25" x14ac:dyDescent="0.3">
      <c r="E11" s="53"/>
      <c r="F11" s="55"/>
      <c r="G11" s="55"/>
      <c r="H11" s="55"/>
      <c r="I11" s="55"/>
      <c r="J11" s="55"/>
      <c r="K11" s="55"/>
      <c r="L11" s="55"/>
      <c r="M11" s="55"/>
      <c r="N11" s="55"/>
      <c r="O11" s="55"/>
      <c r="P11" s="55"/>
      <c r="Q11" s="55"/>
      <c r="R11" s="55"/>
      <c r="S11" s="55"/>
      <c r="T11" s="55"/>
      <c r="U11" s="55"/>
      <c r="V11" s="55"/>
      <c r="W11" s="55"/>
      <c r="X11" s="55"/>
      <c r="Y11" s="54"/>
    </row>
    <row r="12" spans="4:25" x14ac:dyDescent="0.3">
      <c r="E12" s="53"/>
      <c r="F12" s="55"/>
      <c r="G12" s="55"/>
      <c r="H12" s="55"/>
      <c r="I12" s="55"/>
      <c r="J12" s="55"/>
      <c r="K12" s="55"/>
      <c r="L12" s="55"/>
      <c r="M12" s="55"/>
      <c r="N12" s="55"/>
      <c r="O12" s="55"/>
      <c r="P12" s="55"/>
      <c r="Q12" s="55"/>
      <c r="R12" s="55"/>
      <c r="S12" s="55"/>
      <c r="T12" s="55"/>
      <c r="U12" s="55"/>
      <c r="V12" s="55"/>
      <c r="W12" s="55"/>
      <c r="X12" s="55"/>
      <c r="Y12" s="54"/>
    </row>
    <row r="13" spans="4:25" x14ac:dyDescent="0.3">
      <c r="E13" s="53"/>
      <c r="F13" s="55"/>
      <c r="G13" s="55"/>
      <c r="H13" s="55"/>
      <c r="I13" s="55"/>
      <c r="J13" s="55"/>
      <c r="K13" s="55"/>
      <c r="L13" s="55"/>
      <c r="M13" s="55"/>
      <c r="N13" s="55"/>
      <c r="O13" s="55"/>
      <c r="P13" s="55"/>
      <c r="Q13" s="55"/>
      <c r="R13" s="55"/>
      <c r="S13" s="55"/>
      <c r="T13" s="55"/>
      <c r="U13" s="55"/>
      <c r="V13" s="55"/>
      <c r="W13" s="55"/>
      <c r="X13" s="55"/>
      <c r="Y13" s="54"/>
    </row>
    <row r="14" spans="4:25" x14ac:dyDescent="0.3">
      <c r="D14" s="44">
        <f>F17</f>
        <v>0</v>
      </c>
      <c r="E14" s="53"/>
      <c r="F14" s="1"/>
      <c r="G14" s="1"/>
      <c r="H14" s="1"/>
      <c r="I14" s="1"/>
      <c r="J14" s="1"/>
      <c r="K14" s="1"/>
      <c r="L14" s="1"/>
      <c r="M14" s="1"/>
      <c r="N14" s="1"/>
      <c r="O14" s="1"/>
      <c r="P14" s="1"/>
      <c r="Q14" s="1"/>
      <c r="R14" s="1"/>
      <c r="S14" s="1"/>
      <c r="T14" s="1"/>
      <c r="U14" s="1"/>
      <c r="V14" s="1"/>
      <c r="W14" s="1"/>
      <c r="X14" s="1"/>
      <c r="Y14" s="54"/>
    </row>
    <row r="15" spans="4:25" x14ac:dyDescent="0.3">
      <c r="E15" s="53"/>
      <c r="F15" s="1"/>
      <c r="G15" s="1"/>
      <c r="H15" s="1"/>
      <c r="I15" s="1"/>
      <c r="J15" s="1"/>
      <c r="K15" s="1"/>
      <c r="L15" s="1"/>
      <c r="M15" s="1"/>
      <c r="N15" s="1"/>
      <c r="O15" s="1"/>
      <c r="P15" s="1"/>
      <c r="Q15" s="1"/>
      <c r="R15" s="1"/>
      <c r="S15" s="1"/>
      <c r="T15" s="1"/>
      <c r="U15" s="1"/>
      <c r="V15" s="1"/>
      <c r="W15" s="1"/>
      <c r="X15" s="1"/>
      <c r="Y15" s="54"/>
    </row>
    <row r="16" spans="4:25" x14ac:dyDescent="0.3">
      <c r="E16" s="53"/>
      <c r="F16" s="1"/>
      <c r="G16" s="1"/>
      <c r="H16" s="1"/>
      <c r="I16" s="1"/>
      <c r="J16" s="74"/>
      <c r="K16" s="74"/>
      <c r="L16" s="74"/>
      <c r="M16" s="74"/>
      <c r="N16" s="74"/>
      <c r="O16" s="74"/>
      <c r="P16" s="74"/>
      <c r="Q16" s="74"/>
      <c r="R16" s="74"/>
      <c r="S16" s="74"/>
      <c r="T16" s="74"/>
      <c r="U16" s="1"/>
      <c r="V16" s="1"/>
      <c r="W16" s="1"/>
      <c r="X16" s="1"/>
      <c r="Y16" s="54"/>
    </row>
    <row r="17" spans="5:25" x14ac:dyDescent="0.3">
      <c r="E17" s="53"/>
      <c r="F17" s="1"/>
      <c r="G17" s="1"/>
      <c r="H17" s="1"/>
      <c r="I17" s="1"/>
      <c r="J17" s="1"/>
      <c r="K17" s="1"/>
      <c r="L17" s="1"/>
      <c r="M17" s="1"/>
      <c r="N17" s="1"/>
      <c r="O17" s="1"/>
      <c r="P17" s="1"/>
      <c r="Q17" s="1"/>
      <c r="R17" s="1"/>
      <c r="S17" s="1"/>
      <c r="T17" s="1"/>
      <c r="U17" s="1"/>
      <c r="V17" s="1"/>
      <c r="W17" s="1"/>
      <c r="X17" s="1"/>
      <c r="Y17" s="54"/>
    </row>
    <row r="18" spans="5:25" x14ac:dyDescent="0.3">
      <c r="E18" s="53"/>
      <c r="F18" s="1"/>
      <c r="G18" s="1"/>
      <c r="H18" s="1"/>
      <c r="I18" s="1"/>
      <c r="J18" s="1"/>
      <c r="K18" s="1"/>
      <c r="L18" s="1"/>
      <c r="M18" s="1"/>
      <c r="N18" s="1"/>
      <c r="O18" s="1"/>
      <c r="P18" s="1"/>
      <c r="Q18" s="1"/>
      <c r="R18" s="1"/>
      <c r="S18" s="1"/>
      <c r="T18" s="1"/>
      <c r="U18" s="1"/>
      <c r="V18" s="1"/>
      <c r="W18" s="1"/>
      <c r="X18" s="1"/>
      <c r="Y18" s="54"/>
    </row>
    <row r="19" spans="5:25" x14ac:dyDescent="0.3">
      <c r="E19" s="53"/>
      <c r="F19" s="1"/>
      <c r="G19" s="1"/>
      <c r="H19" s="1"/>
      <c r="I19" s="1"/>
      <c r="J19" s="1"/>
      <c r="K19" s="1"/>
      <c r="L19" s="1"/>
      <c r="M19" s="1"/>
      <c r="N19" s="1"/>
      <c r="O19" s="1"/>
      <c r="P19" s="1"/>
      <c r="Q19" s="1"/>
      <c r="R19" s="1"/>
      <c r="S19" s="1"/>
      <c r="T19" s="1"/>
      <c r="U19" s="1"/>
      <c r="V19" s="1"/>
      <c r="W19" s="1"/>
      <c r="X19" s="1"/>
      <c r="Y19" s="54"/>
    </row>
    <row r="20" spans="5:25" x14ac:dyDescent="0.3">
      <c r="E20" s="53"/>
      <c r="F20" s="1"/>
      <c r="G20" s="1"/>
      <c r="H20" s="1"/>
      <c r="I20" s="1"/>
      <c r="J20" s="1"/>
      <c r="K20" s="1"/>
      <c r="L20" s="1"/>
      <c r="M20" s="1"/>
      <c r="N20" s="1"/>
      <c r="O20" s="1"/>
      <c r="P20" s="1"/>
      <c r="Q20" s="1"/>
      <c r="R20" s="1"/>
      <c r="S20" s="1"/>
      <c r="T20" s="1"/>
      <c r="U20" s="1"/>
      <c r="V20" s="1"/>
      <c r="W20" s="1"/>
      <c r="X20" s="1"/>
      <c r="Y20" s="54"/>
    </row>
    <row r="21" spans="5:25" x14ac:dyDescent="0.3">
      <c r="E21" s="53"/>
      <c r="F21" s="1"/>
      <c r="G21" s="1"/>
      <c r="H21" s="1"/>
      <c r="I21" s="1"/>
      <c r="J21" s="1"/>
      <c r="K21" s="1"/>
      <c r="L21" s="1"/>
      <c r="M21" s="1"/>
      <c r="N21" s="1"/>
      <c r="O21" s="1"/>
      <c r="P21" s="1"/>
      <c r="Q21" s="1"/>
      <c r="R21" s="1"/>
      <c r="S21" s="1"/>
      <c r="T21" s="1"/>
      <c r="U21" s="1"/>
      <c r="V21" s="1"/>
      <c r="W21" s="1"/>
      <c r="X21" s="1"/>
      <c r="Y21" s="54"/>
    </row>
    <row r="22" spans="5:25" x14ac:dyDescent="0.3">
      <c r="E22" s="53"/>
      <c r="F22" s="1"/>
      <c r="G22" s="1"/>
      <c r="H22" s="1"/>
      <c r="I22" s="1"/>
      <c r="J22" s="1"/>
      <c r="K22" s="1"/>
      <c r="L22" s="1"/>
      <c r="M22" s="1"/>
      <c r="N22" s="1"/>
      <c r="O22" s="1"/>
      <c r="P22" s="1"/>
      <c r="Q22" s="1"/>
      <c r="R22" s="1"/>
      <c r="S22" s="1"/>
      <c r="T22" s="1"/>
      <c r="U22" s="1"/>
      <c r="V22" s="1"/>
      <c r="W22" s="1"/>
      <c r="X22" s="1"/>
      <c r="Y22" s="54"/>
    </row>
    <row r="23" spans="5:25" x14ac:dyDescent="0.3">
      <c r="E23" s="53"/>
      <c r="F23" s="1"/>
      <c r="G23" s="1"/>
      <c r="H23" s="1"/>
      <c r="I23" s="1"/>
      <c r="J23" s="1"/>
      <c r="K23" s="1"/>
      <c r="L23" s="1"/>
      <c r="M23" s="1"/>
      <c r="N23" s="1"/>
      <c r="O23" s="1"/>
      <c r="P23" s="1"/>
      <c r="Q23" s="1"/>
      <c r="R23" s="1"/>
      <c r="S23" s="1"/>
      <c r="T23" s="1"/>
      <c r="U23" s="1"/>
      <c r="V23" s="1"/>
      <c r="W23" s="1"/>
      <c r="X23" s="1"/>
      <c r="Y23" s="54"/>
    </row>
    <row r="24" spans="5:25" x14ac:dyDescent="0.3">
      <c r="E24" s="53"/>
      <c r="F24" s="1"/>
      <c r="G24" s="1"/>
      <c r="H24" s="1"/>
      <c r="I24" s="1"/>
      <c r="J24" s="1"/>
      <c r="K24" s="1"/>
      <c r="L24" s="1"/>
      <c r="M24" s="1"/>
      <c r="N24" s="1"/>
      <c r="O24" s="1"/>
      <c r="P24" s="1"/>
      <c r="Q24" s="1"/>
      <c r="R24" s="1"/>
      <c r="S24" s="1"/>
      <c r="T24" s="1"/>
      <c r="U24" s="1"/>
      <c r="V24" s="1"/>
      <c r="W24" s="1"/>
      <c r="X24" s="1"/>
      <c r="Y24" s="54"/>
    </row>
    <row r="25" spans="5:25" x14ac:dyDescent="0.3">
      <c r="E25" s="53"/>
      <c r="F25" s="1"/>
      <c r="G25" s="1"/>
      <c r="H25" s="1"/>
      <c r="I25" s="1"/>
      <c r="J25" s="1"/>
      <c r="K25" s="1"/>
      <c r="L25" s="1"/>
      <c r="M25" s="1"/>
      <c r="N25" s="1"/>
      <c r="O25" s="1"/>
      <c r="P25" s="1"/>
      <c r="Q25" s="1"/>
      <c r="R25" s="1"/>
      <c r="S25" s="1"/>
      <c r="T25" s="1"/>
      <c r="U25" s="1"/>
      <c r="V25" s="1"/>
      <c r="W25" s="1"/>
      <c r="X25" s="1"/>
      <c r="Y25" s="54"/>
    </row>
    <row r="26" spans="5:25" x14ac:dyDescent="0.3">
      <c r="E26" s="53"/>
      <c r="F26" s="1"/>
      <c r="G26" s="1"/>
      <c r="H26" s="1"/>
      <c r="I26" s="1"/>
      <c r="J26" s="1"/>
      <c r="K26" s="1"/>
      <c r="L26" s="1"/>
      <c r="M26" s="1"/>
      <c r="N26" s="1"/>
      <c r="O26" s="1"/>
      <c r="P26" s="1"/>
      <c r="Q26" s="1"/>
      <c r="R26" s="1"/>
      <c r="S26" s="1"/>
      <c r="T26" s="1"/>
      <c r="U26" s="1"/>
      <c r="V26" s="1"/>
      <c r="W26" s="1"/>
      <c r="X26" s="1"/>
      <c r="Y26" s="54"/>
    </row>
    <row r="27" spans="5:25" x14ac:dyDescent="0.3">
      <c r="E27" s="53"/>
      <c r="F27" s="1"/>
      <c r="G27" s="1"/>
      <c r="H27" s="1"/>
      <c r="I27" s="1"/>
      <c r="J27" s="1"/>
      <c r="K27" s="1"/>
      <c r="L27" s="1"/>
      <c r="M27" s="1"/>
      <c r="N27" s="1"/>
      <c r="O27" s="1"/>
      <c r="P27" s="1"/>
      <c r="Q27" s="1"/>
      <c r="R27" s="1"/>
      <c r="S27" s="1"/>
      <c r="T27" s="1"/>
      <c r="U27" s="1"/>
      <c r="V27" s="1"/>
      <c r="W27" s="1"/>
      <c r="X27" s="1"/>
      <c r="Y27" s="54"/>
    </row>
    <row r="28" spans="5:25" x14ac:dyDescent="0.3">
      <c r="E28" s="53"/>
      <c r="F28" s="1"/>
      <c r="G28" s="1"/>
      <c r="H28" s="1"/>
      <c r="I28" s="1"/>
      <c r="J28" s="1"/>
      <c r="K28" s="1"/>
      <c r="L28" s="1"/>
      <c r="M28" s="1"/>
      <c r="N28" s="1"/>
      <c r="O28" s="1"/>
      <c r="P28" s="1"/>
      <c r="Q28" s="1"/>
      <c r="R28" s="1"/>
      <c r="S28" s="1"/>
      <c r="T28" s="1"/>
      <c r="U28" s="1"/>
      <c r="V28" s="1"/>
      <c r="W28" s="1"/>
      <c r="X28" s="1"/>
      <c r="Y28" s="54"/>
    </row>
    <row r="29" spans="5:25" x14ac:dyDescent="0.3">
      <c r="E29" s="53"/>
      <c r="F29" s="1"/>
      <c r="G29" s="1"/>
      <c r="H29" s="1"/>
      <c r="I29" s="1"/>
      <c r="J29" s="1"/>
      <c r="K29" s="1"/>
      <c r="L29" s="1"/>
      <c r="M29" s="1"/>
      <c r="N29" s="1"/>
      <c r="O29" s="1"/>
      <c r="P29" s="1"/>
      <c r="Q29" s="1"/>
      <c r="R29" s="1"/>
      <c r="S29" s="1"/>
      <c r="T29" s="1"/>
      <c r="U29" s="1"/>
      <c r="V29" s="1"/>
      <c r="W29" s="1"/>
      <c r="X29" s="1"/>
      <c r="Y29" s="54"/>
    </row>
    <row r="30" spans="5:25" x14ac:dyDescent="0.3">
      <c r="E30" s="53"/>
      <c r="F30" s="1"/>
      <c r="G30" s="1"/>
      <c r="H30" s="1"/>
      <c r="I30" s="1"/>
      <c r="J30" s="1"/>
      <c r="K30" s="1"/>
      <c r="L30" s="1"/>
      <c r="M30" s="1"/>
      <c r="N30" s="56"/>
      <c r="O30" s="1"/>
      <c r="P30" s="1"/>
      <c r="Q30" s="1"/>
      <c r="R30" s="1"/>
      <c r="S30" s="1"/>
      <c r="T30" s="1"/>
      <c r="U30" s="1"/>
      <c r="V30" s="1"/>
      <c r="W30" s="1"/>
      <c r="X30" s="1"/>
      <c r="Y30" s="54"/>
    </row>
    <row r="31" spans="5:25" ht="10.8" customHeight="1" x14ac:dyDescent="0.3">
      <c r="E31" s="53"/>
      <c r="F31" s="1"/>
      <c r="G31" s="1"/>
      <c r="H31" s="1"/>
      <c r="I31" s="1"/>
      <c r="J31" s="1"/>
      <c r="K31" s="1"/>
      <c r="L31" s="1"/>
      <c r="M31" s="1"/>
      <c r="N31" s="1"/>
      <c r="O31" s="1"/>
      <c r="P31" s="1"/>
      <c r="Q31" s="1"/>
      <c r="R31" s="1"/>
      <c r="S31" s="1"/>
      <c r="T31" s="1"/>
      <c r="U31" s="1"/>
      <c r="V31" s="1"/>
      <c r="W31" s="1"/>
      <c r="X31" s="1"/>
      <c r="Y31" s="54"/>
    </row>
    <row r="32" spans="5:25" x14ac:dyDescent="0.3">
      <c r="E32" s="53"/>
      <c r="F32" s="1"/>
      <c r="G32" s="1"/>
      <c r="H32" s="1"/>
      <c r="I32" s="1"/>
      <c r="J32" s="1"/>
      <c r="K32" s="1"/>
      <c r="L32" s="1"/>
      <c r="M32" s="1"/>
      <c r="N32" s="1"/>
      <c r="O32" s="1"/>
      <c r="P32" s="1"/>
      <c r="Q32" s="1"/>
      <c r="R32" s="1"/>
      <c r="S32" s="1"/>
      <c r="T32" s="1"/>
      <c r="U32" s="1"/>
      <c r="V32" s="1"/>
      <c r="W32" s="1"/>
      <c r="X32" s="1"/>
      <c r="Y32" s="54"/>
    </row>
    <row r="33" spans="5:25" x14ac:dyDescent="0.3">
      <c r="E33" s="53"/>
      <c r="F33" s="1"/>
      <c r="G33" s="1"/>
      <c r="H33" s="1"/>
      <c r="I33" s="1"/>
      <c r="J33" s="1"/>
      <c r="K33" s="1"/>
      <c r="L33" s="1"/>
      <c r="M33" s="1"/>
      <c r="N33" s="1"/>
      <c r="O33" s="1"/>
      <c r="P33" s="1"/>
      <c r="Q33" s="1"/>
      <c r="R33" s="1"/>
      <c r="S33" s="1"/>
      <c r="T33" s="1"/>
      <c r="U33" s="1"/>
      <c r="V33" s="1"/>
      <c r="W33" s="1"/>
      <c r="X33" s="1"/>
      <c r="Y33" s="54"/>
    </row>
    <row r="34" spans="5:25" x14ac:dyDescent="0.3">
      <c r="E34" s="53"/>
      <c r="F34" s="1"/>
      <c r="G34" s="1"/>
      <c r="H34" s="1"/>
      <c r="I34" s="1"/>
      <c r="J34" s="1"/>
      <c r="K34" s="1"/>
      <c r="L34" s="1"/>
      <c r="M34" s="1"/>
      <c r="N34" s="1"/>
      <c r="O34" s="1"/>
      <c r="P34" s="1"/>
      <c r="Q34" s="1"/>
      <c r="R34" s="1"/>
      <c r="S34" s="1"/>
      <c r="T34" s="1"/>
      <c r="U34" s="1"/>
      <c r="V34" s="1"/>
      <c r="W34" s="1"/>
      <c r="X34" s="1"/>
      <c r="Y34" s="54"/>
    </row>
    <row r="35" spans="5:25" x14ac:dyDescent="0.3">
      <c r="E35" s="53"/>
      <c r="F35" s="1"/>
      <c r="G35" s="1"/>
      <c r="H35" s="1"/>
      <c r="I35" s="1"/>
      <c r="J35" s="1"/>
      <c r="K35" s="1"/>
      <c r="L35" s="1"/>
      <c r="M35" s="1"/>
      <c r="N35" s="1"/>
      <c r="O35" s="1"/>
      <c r="P35" s="1"/>
      <c r="Q35" s="1"/>
      <c r="R35" s="1"/>
      <c r="S35" s="1"/>
      <c r="T35" s="1"/>
      <c r="U35" s="1"/>
      <c r="V35" s="1"/>
      <c r="W35" s="1"/>
      <c r="X35" s="1"/>
      <c r="Y35" s="54"/>
    </row>
    <row r="36" spans="5:25" x14ac:dyDescent="0.3">
      <c r="E36" s="53"/>
      <c r="F36" s="1"/>
      <c r="G36" s="1"/>
      <c r="H36" s="1"/>
      <c r="I36" s="1"/>
      <c r="J36" s="1"/>
      <c r="K36" s="1"/>
      <c r="L36" s="1"/>
      <c r="M36" s="1"/>
      <c r="N36" s="1"/>
      <c r="O36" s="1"/>
      <c r="P36" s="1"/>
      <c r="Q36" s="1"/>
      <c r="R36" s="1"/>
      <c r="S36" s="1"/>
      <c r="T36" s="1"/>
      <c r="U36" s="1"/>
      <c r="V36" s="1"/>
      <c r="W36" s="1"/>
      <c r="X36" s="1"/>
      <c r="Y36" s="54"/>
    </row>
    <row r="37" spans="5:25" x14ac:dyDescent="0.3">
      <c r="E37" s="53"/>
      <c r="F37" s="1"/>
      <c r="G37" s="1"/>
      <c r="H37" s="1"/>
      <c r="I37" s="1"/>
      <c r="J37" s="1"/>
      <c r="K37" s="1"/>
      <c r="L37" s="1"/>
      <c r="M37" s="1"/>
      <c r="N37" s="1"/>
      <c r="O37" s="1"/>
      <c r="P37" s="1"/>
      <c r="Q37" s="1"/>
      <c r="R37" s="1"/>
      <c r="S37" s="1"/>
      <c r="T37" s="1"/>
      <c r="U37" s="1"/>
      <c r="V37" s="1"/>
      <c r="W37" s="1"/>
      <c r="X37" s="1"/>
      <c r="Y37" s="54"/>
    </row>
    <row r="38" spans="5:25" x14ac:dyDescent="0.3">
      <c r="E38" s="53"/>
      <c r="F38" s="1"/>
      <c r="G38" s="1"/>
      <c r="H38" s="1"/>
      <c r="I38" s="1"/>
      <c r="J38" s="1"/>
      <c r="K38" s="1"/>
      <c r="L38" s="1"/>
      <c r="M38" s="1"/>
      <c r="N38" s="1"/>
      <c r="O38" s="1"/>
      <c r="P38" s="1"/>
      <c r="Q38" s="1"/>
      <c r="R38" s="1"/>
      <c r="S38" s="1"/>
      <c r="T38" s="1"/>
      <c r="U38" s="1"/>
      <c r="V38" s="1"/>
      <c r="W38" s="1"/>
      <c r="X38" s="1"/>
      <c r="Y38" s="54"/>
    </row>
    <row r="39" spans="5:25" x14ac:dyDescent="0.3">
      <c r="E39" s="53"/>
      <c r="F39" s="1"/>
      <c r="G39" s="1"/>
      <c r="H39" s="1"/>
      <c r="I39" s="1"/>
      <c r="J39" s="1"/>
      <c r="K39" s="1"/>
      <c r="L39" s="1"/>
      <c r="M39" s="1"/>
      <c r="N39" s="1"/>
      <c r="O39" s="1"/>
      <c r="P39" s="1"/>
      <c r="Q39" s="1"/>
      <c r="R39" s="1"/>
      <c r="S39" s="1"/>
      <c r="T39" s="1"/>
      <c r="U39" s="1"/>
      <c r="V39" s="1"/>
      <c r="W39" s="1"/>
      <c r="X39" s="1"/>
      <c r="Y39" s="54"/>
    </row>
    <row r="40" spans="5:25" x14ac:dyDescent="0.3">
      <c r="E40" s="53"/>
      <c r="F40" s="1"/>
      <c r="G40" s="1"/>
      <c r="H40" s="1"/>
      <c r="I40" s="1"/>
      <c r="J40" s="1"/>
      <c r="K40" s="1"/>
      <c r="L40" s="1"/>
      <c r="M40" s="1"/>
      <c r="N40" s="1"/>
      <c r="O40" s="1"/>
      <c r="P40" s="1"/>
      <c r="Q40" s="1"/>
      <c r="R40" s="1"/>
      <c r="S40" s="1"/>
      <c r="T40" s="1"/>
      <c r="U40" s="1"/>
      <c r="V40" s="1"/>
      <c r="W40" s="1"/>
      <c r="X40" s="1"/>
      <c r="Y40" s="54"/>
    </row>
    <row r="41" spans="5:25" ht="79.8" customHeight="1" x14ac:dyDescent="0.3">
      <c r="E41" s="57"/>
      <c r="F41" s="58"/>
      <c r="G41" s="58"/>
      <c r="H41" s="58"/>
      <c r="I41" s="58"/>
      <c r="J41" s="58"/>
      <c r="K41" s="58"/>
      <c r="L41" s="58"/>
      <c r="M41" s="58"/>
      <c r="N41" s="58"/>
      <c r="O41" s="58"/>
      <c r="P41" s="58"/>
      <c r="Q41" s="58"/>
      <c r="R41" s="58"/>
      <c r="S41" s="58"/>
      <c r="T41" s="58"/>
      <c r="U41" s="58"/>
      <c r="V41" s="58"/>
      <c r="W41" s="58"/>
      <c r="X41" s="58"/>
      <c r="Y41" s="59"/>
    </row>
    <row r="42" spans="5:25" ht="8.4" customHeight="1" x14ac:dyDescent="0.3"/>
    <row r="43" spans="5:25" ht="7.2" hidden="1" customHeight="1" x14ac:dyDescent="0.3"/>
    <row r="44" spans="5:25" x14ac:dyDescent="0.3"/>
    <row r="45" spans="5:25" ht="14.4" hidden="1" customHeight="1" x14ac:dyDescent="0.3"/>
    <row r="46" spans="5:25" ht="14.4" hidden="1" customHeight="1" x14ac:dyDescent="0.3"/>
    <row r="47" spans="5:25" ht="14.4" hidden="1" customHeight="1" x14ac:dyDescent="0.3"/>
  </sheetData>
  <mergeCells count="2">
    <mergeCell ref="F5:X10"/>
    <mergeCell ref="J16:T1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showGridLines="0" showRowColHeaders="0" tabSelected="1" topLeftCell="D1" workbookViewId="0">
      <pane ySplit="3" topLeftCell="A19" activePane="bottomLeft" state="frozen"/>
      <selection pane="bottomLeft" activeCell="G45" sqref="G45"/>
    </sheetView>
  </sheetViews>
  <sheetFormatPr defaultColWidth="0" defaultRowHeight="14.4" customHeight="1" zeroHeight="1" x14ac:dyDescent="0.3"/>
  <cols>
    <col min="1" max="1" width="1.6640625" hidden="1" customWidth="1"/>
    <col min="2" max="3" width="8.88671875" hidden="1" customWidth="1"/>
    <col min="4" max="4" width="0.88671875" customWidth="1"/>
    <col min="5" max="5" width="4.77734375" customWidth="1"/>
    <col min="6" max="6" width="6" customWidth="1"/>
    <col min="7" max="7" width="8.88671875" customWidth="1"/>
    <col min="8" max="8" width="2.88671875" customWidth="1"/>
    <col min="9" max="9" width="12.5546875" customWidth="1"/>
    <col min="10" max="10" width="8.88671875" customWidth="1"/>
    <col min="11" max="11" width="19.77734375" customWidth="1"/>
    <col min="12" max="13" width="11.109375" customWidth="1"/>
    <col min="14" max="15" width="11.88671875" customWidth="1"/>
    <col min="16" max="18" width="8.88671875" customWidth="1"/>
    <col min="19" max="19" width="11.5546875" customWidth="1"/>
    <col min="20" max="20" width="11.44140625" customWidth="1"/>
    <col min="21" max="23" width="8.88671875" customWidth="1"/>
    <col min="24" max="24" width="11.33203125" customWidth="1"/>
    <col min="25" max="25" width="7.33203125" customWidth="1"/>
    <col min="26" max="26" width="1.6640625" hidden="1" customWidth="1"/>
    <col min="27" max="27" width="0.88671875" customWidth="1"/>
    <col min="28" max="16384" width="8.88671875" hidden="1"/>
  </cols>
  <sheetData>
    <row r="1" spans="5:25" ht="4.95" customHeight="1" x14ac:dyDescent="0.3"/>
    <row r="2" spans="5:25" ht="40.049999999999997" customHeight="1" x14ac:dyDescent="0.3">
      <c r="E2" s="50"/>
      <c r="F2" s="51"/>
      <c r="G2" s="51"/>
      <c r="H2" s="51"/>
      <c r="I2" s="51" t="s">
        <v>64</v>
      </c>
      <c r="J2" s="51"/>
      <c r="K2" s="51"/>
      <c r="L2" s="51"/>
      <c r="M2" s="51"/>
      <c r="N2" s="51"/>
      <c r="O2" s="51"/>
      <c r="P2" s="51"/>
      <c r="Q2" s="51"/>
      <c r="R2" s="51"/>
      <c r="S2" s="51"/>
      <c r="T2" s="51"/>
      <c r="U2" s="51"/>
      <c r="V2" s="51"/>
      <c r="W2" s="51"/>
      <c r="X2" s="51"/>
      <c r="Y2" s="52"/>
    </row>
    <row r="3" spans="5:25" ht="4.95" customHeight="1" x14ac:dyDescent="0.3">
      <c r="E3" s="53"/>
      <c r="F3" s="1"/>
      <c r="G3" s="1"/>
      <c r="H3" s="1"/>
      <c r="I3" s="1"/>
      <c r="J3" s="1"/>
      <c r="K3" s="1"/>
      <c r="L3" s="1"/>
      <c r="M3" s="1"/>
      <c r="N3" s="1"/>
      <c r="O3" s="1"/>
      <c r="P3" s="1"/>
      <c r="Q3" s="1"/>
      <c r="R3" s="1"/>
      <c r="S3" s="1"/>
      <c r="T3" s="1"/>
      <c r="U3" s="1"/>
      <c r="V3" s="1"/>
      <c r="W3" s="1"/>
      <c r="X3" s="1"/>
      <c r="Y3" s="54"/>
    </row>
    <row r="4" spans="5:25" ht="5.4" customHeight="1" x14ac:dyDescent="0.3">
      <c r="E4" s="53"/>
      <c r="F4" s="48"/>
      <c r="G4" s="48"/>
      <c r="H4" s="48"/>
      <c r="I4" s="48"/>
      <c r="J4" s="48"/>
      <c r="K4" s="48"/>
      <c r="L4" s="48"/>
      <c r="M4" s="48"/>
      <c r="N4" s="48"/>
      <c r="O4" s="48"/>
      <c r="P4" s="48"/>
      <c r="Q4" s="48"/>
      <c r="R4" s="48"/>
      <c r="S4" s="48"/>
      <c r="T4" s="48"/>
      <c r="U4" s="48"/>
      <c r="V4" s="48"/>
      <c r="W4" s="48"/>
      <c r="X4" s="48"/>
      <c r="Y4" s="54"/>
    </row>
    <row r="5" spans="5:25" ht="14.4" customHeight="1" x14ac:dyDescent="0.3">
      <c r="E5" s="53"/>
      <c r="F5" s="75" t="s">
        <v>63</v>
      </c>
      <c r="G5" s="75"/>
      <c r="H5" s="75"/>
      <c r="I5" s="75"/>
      <c r="J5" s="75"/>
      <c r="K5" s="75"/>
      <c r="L5" s="75"/>
      <c r="M5" s="75"/>
      <c r="N5" s="75"/>
      <c r="O5" s="75"/>
      <c r="P5" s="75"/>
      <c r="Q5" s="75"/>
      <c r="R5" s="75"/>
      <c r="S5" s="75"/>
      <c r="T5" s="75"/>
      <c r="U5" s="75"/>
      <c r="V5" s="75"/>
      <c r="W5" s="75"/>
      <c r="X5" s="75"/>
      <c r="Y5" s="54"/>
    </row>
    <row r="6" spans="5:25" x14ac:dyDescent="0.3">
      <c r="E6" s="53"/>
      <c r="F6" s="75"/>
      <c r="G6" s="75"/>
      <c r="H6" s="75"/>
      <c r="I6" s="75"/>
      <c r="J6" s="75"/>
      <c r="K6" s="75"/>
      <c r="L6" s="75"/>
      <c r="M6" s="75"/>
      <c r="N6" s="75"/>
      <c r="O6" s="75"/>
      <c r="P6" s="75"/>
      <c r="Q6" s="75"/>
      <c r="R6" s="75"/>
      <c r="S6" s="75"/>
      <c r="T6" s="75"/>
      <c r="U6" s="75"/>
      <c r="V6" s="75"/>
      <c r="W6" s="75"/>
      <c r="X6" s="75"/>
      <c r="Y6" s="54"/>
    </row>
    <row r="7" spans="5:25" x14ac:dyDescent="0.3">
      <c r="E7" s="53"/>
      <c r="F7" s="75"/>
      <c r="G7" s="75"/>
      <c r="H7" s="75"/>
      <c r="I7" s="75"/>
      <c r="J7" s="75"/>
      <c r="K7" s="75"/>
      <c r="L7" s="75"/>
      <c r="M7" s="75"/>
      <c r="N7" s="75"/>
      <c r="O7" s="75"/>
      <c r="P7" s="75"/>
      <c r="Q7" s="75"/>
      <c r="R7" s="75"/>
      <c r="S7" s="75"/>
      <c r="T7" s="75"/>
      <c r="U7" s="75"/>
      <c r="V7" s="75"/>
      <c r="W7" s="75"/>
      <c r="X7" s="75"/>
      <c r="Y7" s="54"/>
    </row>
    <row r="8" spans="5:25" x14ac:dyDescent="0.3">
      <c r="E8" s="53"/>
      <c r="F8" s="75"/>
      <c r="G8" s="75"/>
      <c r="H8" s="75"/>
      <c r="I8" s="75"/>
      <c r="J8" s="75"/>
      <c r="K8" s="75"/>
      <c r="L8" s="75"/>
      <c r="M8" s="75"/>
      <c r="N8" s="75"/>
      <c r="O8" s="75"/>
      <c r="P8" s="75"/>
      <c r="Q8" s="75"/>
      <c r="R8" s="75"/>
      <c r="S8" s="75"/>
      <c r="T8" s="75"/>
      <c r="U8" s="75"/>
      <c r="V8" s="75"/>
      <c r="W8" s="75"/>
      <c r="X8" s="75"/>
      <c r="Y8" s="54"/>
    </row>
    <row r="9" spans="5:25" x14ac:dyDescent="0.3">
      <c r="E9" s="53"/>
      <c r="F9" s="75"/>
      <c r="G9" s="75"/>
      <c r="H9" s="75"/>
      <c r="I9" s="75"/>
      <c r="J9" s="75"/>
      <c r="K9" s="75"/>
      <c r="L9" s="75"/>
      <c r="M9" s="75"/>
      <c r="N9" s="75"/>
      <c r="O9" s="75"/>
      <c r="P9" s="75"/>
      <c r="Q9" s="75"/>
      <c r="R9" s="75"/>
      <c r="S9" s="75"/>
      <c r="T9" s="75"/>
      <c r="U9" s="75"/>
      <c r="V9" s="75"/>
      <c r="W9" s="75"/>
      <c r="X9" s="75"/>
      <c r="Y9" s="54"/>
    </row>
    <row r="10" spans="5:25" x14ac:dyDescent="0.3">
      <c r="E10" s="53"/>
      <c r="F10" s="75"/>
      <c r="G10" s="75"/>
      <c r="H10" s="75"/>
      <c r="I10" s="75"/>
      <c r="J10" s="75"/>
      <c r="K10" s="75"/>
      <c r="L10" s="75"/>
      <c r="M10" s="75"/>
      <c r="N10" s="75"/>
      <c r="O10" s="75"/>
      <c r="P10" s="75"/>
      <c r="Q10" s="75"/>
      <c r="R10" s="75"/>
      <c r="S10" s="75"/>
      <c r="T10" s="75"/>
      <c r="U10" s="75"/>
      <c r="V10" s="75"/>
      <c r="W10" s="75"/>
      <c r="X10" s="75"/>
      <c r="Y10" s="54"/>
    </row>
    <row r="11" spans="5:25" x14ac:dyDescent="0.3">
      <c r="E11" s="53"/>
      <c r="F11" s="75"/>
      <c r="G11" s="75"/>
      <c r="H11" s="75"/>
      <c r="I11" s="75"/>
      <c r="J11" s="75"/>
      <c r="K11" s="75"/>
      <c r="L11" s="75"/>
      <c r="M11" s="75"/>
      <c r="N11" s="75"/>
      <c r="O11" s="75"/>
      <c r="P11" s="75"/>
      <c r="Q11" s="75"/>
      <c r="R11" s="75"/>
      <c r="S11" s="75"/>
      <c r="T11" s="75"/>
      <c r="U11" s="75"/>
      <c r="V11" s="75"/>
      <c r="W11" s="75"/>
      <c r="X11" s="75"/>
      <c r="Y11" s="54"/>
    </row>
    <row r="12" spans="5:25" x14ac:dyDescent="0.3">
      <c r="E12" s="53"/>
      <c r="F12" s="75"/>
      <c r="G12" s="75"/>
      <c r="H12" s="75"/>
      <c r="I12" s="75"/>
      <c r="J12" s="75"/>
      <c r="K12" s="75"/>
      <c r="L12" s="75"/>
      <c r="M12" s="75"/>
      <c r="N12" s="75"/>
      <c r="O12" s="75"/>
      <c r="P12" s="75"/>
      <c r="Q12" s="75"/>
      <c r="R12" s="75"/>
      <c r="S12" s="75"/>
      <c r="T12" s="75"/>
      <c r="U12" s="75"/>
      <c r="V12" s="75"/>
      <c r="W12" s="75"/>
      <c r="X12" s="75"/>
      <c r="Y12" s="54"/>
    </row>
    <row r="13" spans="5:25" x14ac:dyDescent="0.3">
      <c r="E13" s="53"/>
      <c r="F13" s="75"/>
      <c r="G13" s="75"/>
      <c r="H13" s="75"/>
      <c r="I13" s="75"/>
      <c r="J13" s="75"/>
      <c r="K13" s="75"/>
      <c r="L13" s="75"/>
      <c r="M13" s="75"/>
      <c r="N13" s="75"/>
      <c r="O13" s="75"/>
      <c r="P13" s="75"/>
      <c r="Q13" s="75"/>
      <c r="R13" s="75"/>
      <c r="S13" s="75"/>
      <c r="T13" s="75"/>
      <c r="U13" s="75"/>
      <c r="V13" s="75"/>
      <c r="W13" s="75"/>
      <c r="X13" s="75"/>
      <c r="Y13" s="54"/>
    </row>
    <row r="14" spans="5:25" x14ac:dyDescent="0.3">
      <c r="E14" s="53"/>
      <c r="F14" s="75"/>
      <c r="G14" s="75"/>
      <c r="H14" s="75"/>
      <c r="I14" s="75"/>
      <c r="J14" s="75"/>
      <c r="K14" s="75"/>
      <c r="L14" s="75"/>
      <c r="M14" s="75"/>
      <c r="N14" s="75"/>
      <c r="O14" s="75"/>
      <c r="P14" s="75"/>
      <c r="Q14" s="75"/>
      <c r="R14" s="75"/>
      <c r="S14" s="75"/>
      <c r="T14" s="75"/>
      <c r="U14" s="75"/>
      <c r="V14" s="75"/>
      <c r="W14" s="75"/>
      <c r="X14" s="75"/>
      <c r="Y14" s="54"/>
    </row>
    <row r="15" spans="5:25" x14ac:dyDescent="0.3">
      <c r="E15" s="53"/>
      <c r="F15" s="75"/>
      <c r="G15" s="75"/>
      <c r="H15" s="75"/>
      <c r="I15" s="75"/>
      <c r="J15" s="75"/>
      <c r="K15" s="75"/>
      <c r="L15" s="75"/>
      <c r="M15" s="75"/>
      <c r="N15" s="75"/>
      <c r="O15" s="75"/>
      <c r="P15" s="75"/>
      <c r="Q15" s="75"/>
      <c r="R15" s="75"/>
      <c r="S15" s="75"/>
      <c r="T15" s="75"/>
      <c r="U15" s="75"/>
      <c r="V15" s="75"/>
      <c r="W15" s="75"/>
      <c r="X15" s="75"/>
      <c r="Y15" s="54"/>
    </row>
    <row r="16" spans="5:25" x14ac:dyDescent="0.3">
      <c r="E16" s="53"/>
      <c r="F16" s="75"/>
      <c r="G16" s="75"/>
      <c r="H16" s="75"/>
      <c r="I16" s="75"/>
      <c r="J16" s="75"/>
      <c r="K16" s="75"/>
      <c r="L16" s="75"/>
      <c r="M16" s="75"/>
      <c r="N16" s="75"/>
      <c r="O16" s="75"/>
      <c r="P16" s="75"/>
      <c r="Q16" s="75"/>
      <c r="R16" s="75"/>
      <c r="S16" s="75"/>
      <c r="T16" s="75"/>
      <c r="U16" s="75"/>
      <c r="V16" s="75"/>
      <c r="W16" s="75"/>
      <c r="X16" s="75"/>
      <c r="Y16" s="54"/>
    </row>
    <row r="17" spans="4:25" x14ac:dyDescent="0.3">
      <c r="E17" s="53"/>
      <c r="F17" s="75"/>
      <c r="G17" s="75"/>
      <c r="H17" s="75"/>
      <c r="I17" s="75"/>
      <c r="J17" s="75"/>
      <c r="K17" s="75"/>
      <c r="L17" s="75"/>
      <c r="M17" s="75"/>
      <c r="N17" s="75"/>
      <c r="O17" s="75"/>
      <c r="P17" s="75"/>
      <c r="Q17" s="75"/>
      <c r="R17" s="75"/>
      <c r="S17" s="75"/>
      <c r="T17" s="75"/>
      <c r="U17" s="75"/>
      <c r="V17" s="75"/>
      <c r="W17" s="75"/>
      <c r="X17" s="75"/>
      <c r="Y17" s="54"/>
    </row>
    <row r="18" spans="4:25" x14ac:dyDescent="0.3">
      <c r="E18" s="53"/>
      <c r="F18" s="75"/>
      <c r="G18" s="75"/>
      <c r="H18" s="75"/>
      <c r="I18" s="75"/>
      <c r="J18" s="75"/>
      <c r="K18" s="75"/>
      <c r="L18" s="75"/>
      <c r="M18" s="75"/>
      <c r="N18" s="75"/>
      <c r="O18" s="75"/>
      <c r="P18" s="75"/>
      <c r="Q18" s="75"/>
      <c r="R18" s="75"/>
      <c r="S18" s="75"/>
      <c r="T18" s="75"/>
      <c r="U18" s="75"/>
      <c r="V18" s="75"/>
      <c r="W18" s="75"/>
      <c r="X18" s="75"/>
      <c r="Y18" s="54"/>
    </row>
    <row r="19" spans="4:25" x14ac:dyDescent="0.3">
      <c r="E19" s="53"/>
      <c r="F19" s="75"/>
      <c r="G19" s="75"/>
      <c r="H19" s="75"/>
      <c r="I19" s="75"/>
      <c r="J19" s="75"/>
      <c r="K19" s="75"/>
      <c r="L19" s="75"/>
      <c r="M19" s="75"/>
      <c r="N19" s="75"/>
      <c r="O19" s="75"/>
      <c r="P19" s="75"/>
      <c r="Q19" s="75"/>
      <c r="R19" s="75"/>
      <c r="S19" s="75"/>
      <c r="T19" s="75"/>
      <c r="U19" s="75"/>
      <c r="V19" s="75"/>
      <c r="W19" s="75"/>
      <c r="X19" s="75"/>
      <c r="Y19" s="54"/>
    </row>
    <row r="20" spans="4:25" x14ac:dyDescent="0.3">
      <c r="E20" s="53"/>
      <c r="F20" s="55"/>
      <c r="G20" s="55"/>
      <c r="H20" s="55"/>
      <c r="I20" s="55"/>
      <c r="J20" s="55"/>
      <c r="K20" s="55"/>
      <c r="L20" s="55"/>
      <c r="M20" s="55"/>
      <c r="N20" s="55"/>
      <c r="O20" s="55"/>
      <c r="P20" s="55"/>
      <c r="Q20" s="55"/>
      <c r="R20" s="55"/>
      <c r="S20" s="55"/>
      <c r="T20" s="55"/>
      <c r="U20" s="55"/>
      <c r="V20" s="55"/>
      <c r="W20" s="55"/>
      <c r="X20" s="55"/>
      <c r="Y20" s="54"/>
    </row>
    <row r="21" spans="4:25" x14ac:dyDescent="0.3">
      <c r="E21" s="53"/>
      <c r="F21" s="55"/>
      <c r="G21" s="55"/>
      <c r="H21" s="55"/>
      <c r="I21" s="55"/>
      <c r="J21" s="55"/>
      <c r="K21" s="55"/>
      <c r="L21" s="55"/>
      <c r="M21" s="55"/>
      <c r="N21" s="55"/>
      <c r="O21" s="55"/>
      <c r="P21" s="55"/>
      <c r="Q21" s="55"/>
      <c r="R21" s="55"/>
      <c r="S21" s="55"/>
      <c r="T21" s="55"/>
      <c r="U21" s="55"/>
      <c r="V21" s="55"/>
      <c r="W21" s="55"/>
      <c r="X21" s="55"/>
      <c r="Y21" s="54"/>
    </row>
    <row r="22" spans="4:25" x14ac:dyDescent="0.3">
      <c r="E22" s="53"/>
      <c r="F22" s="55"/>
      <c r="G22" s="55"/>
      <c r="H22" s="55"/>
      <c r="I22" s="55"/>
      <c r="J22" s="55"/>
      <c r="K22" s="55"/>
      <c r="L22" s="55"/>
      <c r="M22" s="55"/>
      <c r="N22" s="55"/>
      <c r="O22" s="55"/>
      <c r="P22" s="55"/>
      <c r="Q22" s="55"/>
      <c r="R22" s="55"/>
      <c r="S22" s="55"/>
      <c r="T22" s="55"/>
      <c r="U22" s="55"/>
      <c r="V22" s="55"/>
      <c r="W22" s="55"/>
      <c r="X22" s="55"/>
      <c r="Y22" s="54"/>
    </row>
    <row r="23" spans="4:25" x14ac:dyDescent="0.3">
      <c r="D23" s="44">
        <f>F26</f>
        <v>0</v>
      </c>
      <c r="E23" s="53"/>
      <c r="F23" s="1"/>
      <c r="G23" s="1"/>
      <c r="H23" s="1"/>
      <c r="I23" s="1"/>
      <c r="J23" s="1"/>
      <c r="K23" s="1"/>
      <c r="L23" s="1"/>
      <c r="M23" s="1"/>
      <c r="N23" s="1"/>
      <c r="O23" s="1"/>
      <c r="P23" s="1"/>
      <c r="Q23" s="1"/>
      <c r="R23" s="1"/>
      <c r="S23" s="1"/>
      <c r="T23" s="1"/>
      <c r="U23" s="1"/>
      <c r="V23" s="1"/>
      <c r="W23" s="1"/>
      <c r="X23" s="1"/>
      <c r="Y23" s="54"/>
    </row>
    <row r="24" spans="4:25" x14ac:dyDescent="0.3">
      <c r="E24" s="53"/>
      <c r="F24" s="1"/>
      <c r="G24" s="1"/>
      <c r="H24" s="1"/>
      <c r="I24" s="1"/>
      <c r="J24" s="1"/>
      <c r="K24" s="1"/>
      <c r="L24" s="1"/>
      <c r="M24" s="1"/>
      <c r="N24" s="1"/>
      <c r="O24" s="1"/>
      <c r="P24" s="1"/>
      <c r="Q24" s="1"/>
      <c r="R24" s="1"/>
      <c r="S24" s="1"/>
      <c r="T24" s="1"/>
      <c r="U24" s="1"/>
      <c r="V24" s="1"/>
      <c r="W24" s="1"/>
      <c r="X24" s="1"/>
      <c r="Y24" s="54"/>
    </row>
    <row r="25" spans="4:25" x14ac:dyDescent="0.3">
      <c r="E25" s="53"/>
      <c r="F25" s="1"/>
      <c r="G25" s="1"/>
      <c r="H25" s="1"/>
      <c r="I25" s="1"/>
      <c r="J25" s="74"/>
      <c r="K25" s="74"/>
      <c r="L25" s="74"/>
      <c r="M25" s="74"/>
      <c r="N25" s="74"/>
      <c r="O25" s="74"/>
      <c r="P25" s="74"/>
      <c r="Q25" s="74"/>
      <c r="R25" s="74"/>
      <c r="S25" s="74"/>
      <c r="T25" s="74"/>
      <c r="U25" s="1"/>
      <c r="V25" s="1"/>
      <c r="W25" s="1"/>
      <c r="X25" s="1"/>
      <c r="Y25" s="54"/>
    </row>
    <row r="26" spans="4:25" x14ac:dyDescent="0.3">
      <c r="E26" s="53"/>
      <c r="F26" s="1"/>
      <c r="G26" s="1"/>
      <c r="H26" s="1"/>
      <c r="I26" s="1"/>
      <c r="J26" s="1"/>
      <c r="K26" s="1"/>
      <c r="L26" s="1"/>
      <c r="M26" s="1"/>
      <c r="N26" s="1"/>
      <c r="O26" s="1"/>
      <c r="P26" s="1"/>
      <c r="Q26" s="1"/>
      <c r="R26" s="1"/>
      <c r="S26" s="1"/>
      <c r="T26" s="1"/>
      <c r="U26" s="1"/>
      <c r="V26" s="1"/>
      <c r="W26" s="1"/>
      <c r="X26" s="1"/>
      <c r="Y26" s="54"/>
    </row>
    <row r="27" spans="4:25" x14ac:dyDescent="0.3">
      <c r="E27" s="53"/>
      <c r="F27" s="1"/>
      <c r="G27" s="1"/>
      <c r="H27" s="1"/>
      <c r="I27" s="1"/>
      <c r="J27" s="1"/>
      <c r="K27" s="1"/>
      <c r="L27" s="1"/>
      <c r="M27" s="1"/>
      <c r="N27" s="1"/>
      <c r="O27" s="1"/>
      <c r="P27" s="1"/>
      <c r="Q27" s="1"/>
      <c r="R27" s="1"/>
      <c r="S27" s="1"/>
      <c r="T27" s="1"/>
      <c r="U27" s="1"/>
      <c r="V27" s="1"/>
      <c r="W27" s="1"/>
      <c r="X27" s="1"/>
      <c r="Y27" s="54"/>
    </row>
    <row r="28" spans="4:25" x14ac:dyDescent="0.3">
      <c r="E28" s="53"/>
      <c r="F28" s="1"/>
      <c r="G28" s="1"/>
      <c r="H28" s="1"/>
      <c r="I28" s="1"/>
      <c r="J28" s="1"/>
      <c r="K28" s="1"/>
      <c r="L28" s="1"/>
      <c r="M28" s="1"/>
      <c r="N28" s="1"/>
      <c r="O28" s="1"/>
      <c r="P28" s="1"/>
      <c r="Q28" s="1"/>
      <c r="R28" s="1"/>
      <c r="S28" s="1"/>
      <c r="T28" s="1"/>
      <c r="U28" s="1"/>
      <c r="V28" s="1"/>
      <c r="W28" s="1"/>
      <c r="X28" s="1"/>
      <c r="Y28" s="54"/>
    </row>
    <row r="29" spans="4:25" x14ac:dyDescent="0.3">
      <c r="E29" s="53"/>
      <c r="F29" s="1"/>
      <c r="G29" s="1"/>
      <c r="H29" s="1"/>
      <c r="I29" s="1"/>
      <c r="J29" s="1"/>
      <c r="K29" s="1"/>
      <c r="L29" s="1"/>
      <c r="M29" s="1"/>
      <c r="N29" s="1"/>
      <c r="O29" s="1"/>
      <c r="P29" s="1"/>
      <c r="Q29" s="1"/>
      <c r="R29" s="1"/>
      <c r="S29" s="1"/>
      <c r="T29" s="1"/>
      <c r="U29" s="1"/>
      <c r="V29" s="1"/>
      <c r="W29" s="1"/>
      <c r="X29" s="1"/>
      <c r="Y29" s="54"/>
    </row>
    <row r="30" spans="4:25" x14ac:dyDescent="0.3">
      <c r="E30" s="53"/>
      <c r="F30" s="1"/>
      <c r="G30" s="1"/>
      <c r="H30" s="1"/>
      <c r="I30" s="1"/>
      <c r="J30" s="1"/>
      <c r="K30" s="1"/>
      <c r="L30" s="1"/>
      <c r="M30" s="1"/>
      <c r="N30" s="1"/>
      <c r="O30" s="1"/>
      <c r="P30" s="1"/>
      <c r="Q30" s="1"/>
      <c r="R30" s="1"/>
      <c r="S30" s="1"/>
      <c r="T30" s="1"/>
      <c r="U30" s="1"/>
      <c r="V30" s="1"/>
      <c r="W30" s="1"/>
      <c r="X30" s="1"/>
      <c r="Y30" s="54"/>
    </row>
    <row r="31" spans="4:25" x14ac:dyDescent="0.3">
      <c r="E31" s="53"/>
      <c r="F31" s="1"/>
      <c r="G31" s="1"/>
      <c r="H31" s="1"/>
      <c r="I31" s="1"/>
      <c r="J31" s="1"/>
      <c r="K31" s="1"/>
      <c r="L31" s="1"/>
      <c r="M31" s="1"/>
      <c r="N31" s="1"/>
      <c r="O31" s="1"/>
      <c r="P31" s="1"/>
      <c r="Q31" s="1"/>
      <c r="R31" s="1"/>
      <c r="S31" s="1"/>
      <c r="T31" s="1"/>
      <c r="U31" s="1"/>
      <c r="V31" s="1"/>
      <c r="W31" s="1"/>
      <c r="X31" s="1"/>
      <c r="Y31" s="54"/>
    </row>
    <row r="32" spans="4:25" x14ac:dyDescent="0.3">
      <c r="E32" s="53"/>
      <c r="F32" s="1"/>
      <c r="G32" s="1"/>
      <c r="H32" s="1"/>
      <c r="I32" s="1"/>
      <c r="J32" s="1"/>
      <c r="K32" s="1"/>
      <c r="L32" s="1"/>
      <c r="M32" s="1"/>
      <c r="N32" s="1"/>
      <c r="O32" s="1"/>
      <c r="P32" s="1"/>
      <c r="Q32" s="1"/>
      <c r="R32" s="1"/>
      <c r="S32" s="1"/>
      <c r="T32" s="1"/>
      <c r="U32" s="1"/>
      <c r="V32" s="1"/>
      <c r="W32" s="1"/>
      <c r="X32" s="1"/>
      <c r="Y32" s="54"/>
    </row>
    <row r="33" spans="5:25" x14ac:dyDescent="0.3">
      <c r="E33" s="53"/>
      <c r="F33" s="1"/>
      <c r="G33" s="1"/>
      <c r="H33" s="1"/>
      <c r="I33" s="1"/>
      <c r="J33" s="1"/>
      <c r="K33" s="1"/>
      <c r="L33" s="1"/>
      <c r="M33" s="1"/>
      <c r="N33" s="1"/>
      <c r="O33" s="1"/>
      <c r="P33" s="1"/>
      <c r="Q33" s="1"/>
      <c r="R33" s="1"/>
      <c r="S33" s="1"/>
      <c r="T33" s="1"/>
      <c r="U33" s="1"/>
      <c r="V33" s="1"/>
      <c r="W33" s="1"/>
      <c r="X33" s="1"/>
      <c r="Y33" s="54"/>
    </row>
    <row r="34" spans="5:25" x14ac:dyDescent="0.3">
      <c r="E34" s="53"/>
      <c r="F34" s="1"/>
      <c r="G34" s="1"/>
      <c r="H34" s="1"/>
      <c r="I34" s="1"/>
      <c r="J34" s="1"/>
      <c r="K34" s="1"/>
      <c r="L34" s="1"/>
      <c r="M34" s="1"/>
      <c r="N34" s="1"/>
      <c r="O34" s="1"/>
      <c r="P34" s="1"/>
      <c r="Q34" s="1"/>
      <c r="R34" s="1"/>
      <c r="S34" s="1"/>
      <c r="T34" s="1"/>
      <c r="U34" s="1"/>
      <c r="V34" s="1"/>
      <c r="W34" s="1"/>
      <c r="X34" s="1"/>
      <c r="Y34" s="54"/>
    </row>
    <row r="35" spans="5:25" x14ac:dyDescent="0.3">
      <c r="E35" s="53"/>
      <c r="F35" s="1"/>
      <c r="G35" s="1"/>
      <c r="H35" s="1"/>
      <c r="I35" s="1"/>
      <c r="J35" s="1"/>
      <c r="K35" s="1"/>
      <c r="L35" s="1"/>
      <c r="M35" s="1"/>
      <c r="N35" s="1"/>
      <c r="O35" s="1"/>
      <c r="P35" s="1"/>
      <c r="Q35" s="1"/>
      <c r="R35" s="1"/>
      <c r="S35" s="1"/>
      <c r="T35" s="1"/>
      <c r="U35" s="1"/>
      <c r="V35" s="1"/>
      <c r="W35" s="1"/>
      <c r="X35" s="1"/>
      <c r="Y35" s="54"/>
    </row>
    <row r="36" spans="5:25" x14ac:dyDescent="0.3">
      <c r="E36" s="53"/>
      <c r="F36" s="1"/>
      <c r="G36" s="1"/>
      <c r="H36" s="1"/>
      <c r="I36" s="1"/>
      <c r="J36" s="1"/>
      <c r="K36" s="1"/>
      <c r="L36" s="1"/>
      <c r="M36" s="1"/>
      <c r="N36" s="1"/>
      <c r="O36" s="1"/>
      <c r="P36" s="1"/>
      <c r="Q36" s="1"/>
      <c r="R36" s="1"/>
      <c r="S36" s="1"/>
      <c r="T36" s="1"/>
      <c r="U36" s="1"/>
      <c r="V36" s="1"/>
      <c r="W36" s="1"/>
      <c r="X36" s="1"/>
      <c r="Y36" s="54"/>
    </row>
    <row r="37" spans="5:25" x14ac:dyDescent="0.3">
      <c r="E37" s="53"/>
      <c r="F37" s="1"/>
      <c r="G37" s="1"/>
      <c r="H37" s="1"/>
      <c r="I37" s="1"/>
      <c r="J37" s="1"/>
      <c r="K37" s="1"/>
      <c r="L37" s="1"/>
      <c r="M37" s="1"/>
      <c r="N37" s="1"/>
      <c r="O37" s="1"/>
      <c r="P37" s="1"/>
      <c r="Q37" s="1"/>
      <c r="R37" s="1"/>
      <c r="S37" s="1"/>
      <c r="T37" s="1"/>
      <c r="U37" s="1"/>
      <c r="V37" s="1"/>
      <c r="W37" s="1"/>
      <c r="X37" s="1"/>
      <c r="Y37" s="54"/>
    </row>
    <row r="38" spans="5:25" x14ac:dyDescent="0.3">
      <c r="E38" s="53"/>
      <c r="F38" s="1"/>
      <c r="G38" s="1"/>
      <c r="H38" s="1"/>
      <c r="I38" s="1"/>
      <c r="J38" s="1"/>
      <c r="K38" s="1"/>
      <c r="L38" s="1"/>
      <c r="M38" s="1"/>
      <c r="N38" s="1"/>
      <c r="O38" s="1"/>
      <c r="P38" s="1"/>
      <c r="Q38" s="1"/>
      <c r="R38" s="1"/>
      <c r="S38" s="1"/>
      <c r="T38" s="1"/>
      <c r="U38" s="1"/>
      <c r="V38" s="1"/>
      <c r="W38" s="1"/>
      <c r="X38" s="1"/>
      <c r="Y38" s="54"/>
    </row>
    <row r="39" spans="5:25" x14ac:dyDescent="0.3">
      <c r="E39" s="53"/>
      <c r="F39" s="1"/>
      <c r="G39" s="1"/>
      <c r="H39" s="1"/>
      <c r="I39" s="1"/>
      <c r="J39" s="1"/>
      <c r="K39" s="1"/>
      <c r="L39" s="1"/>
      <c r="M39" s="1"/>
      <c r="N39" s="56"/>
      <c r="O39" s="1"/>
      <c r="P39" s="1"/>
      <c r="Q39" s="1"/>
      <c r="R39" s="1"/>
      <c r="S39" s="1"/>
      <c r="T39" s="1"/>
      <c r="U39" s="1"/>
      <c r="V39" s="1"/>
      <c r="W39" s="1"/>
      <c r="X39" s="1"/>
      <c r="Y39" s="54"/>
    </row>
    <row r="40" spans="5:25" ht="10.8" customHeight="1" x14ac:dyDescent="0.3">
      <c r="E40" s="53"/>
      <c r="F40" s="1"/>
      <c r="G40" s="1"/>
      <c r="H40" s="1"/>
      <c r="I40" s="1"/>
      <c r="J40" s="1"/>
      <c r="K40" s="1"/>
      <c r="L40" s="1"/>
      <c r="M40" s="1"/>
      <c r="N40" s="1"/>
      <c r="O40" s="1"/>
      <c r="P40" s="1"/>
      <c r="Q40" s="1"/>
      <c r="R40" s="1"/>
      <c r="S40" s="1"/>
      <c r="T40" s="1"/>
      <c r="U40" s="1"/>
      <c r="V40" s="1"/>
      <c r="W40" s="1"/>
      <c r="X40" s="1"/>
      <c r="Y40" s="54"/>
    </row>
    <row r="41" spans="5:25" x14ac:dyDescent="0.3">
      <c r="E41" s="53"/>
      <c r="F41" s="1"/>
      <c r="G41" s="1"/>
      <c r="H41" s="1"/>
      <c r="I41" s="1"/>
      <c r="J41" s="1"/>
      <c r="K41" s="1"/>
      <c r="L41" s="1"/>
      <c r="M41" s="1"/>
      <c r="N41" s="1"/>
      <c r="O41" s="1"/>
      <c r="P41" s="1"/>
      <c r="Q41" s="1"/>
      <c r="R41" s="1"/>
      <c r="S41" s="1"/>
      <c r="T41" s="1"/>
      <c r="U41" s="1"/>
      <c r="V41" s="1"/>
      <c r="W41" s="1"/>
      <c r="X41" s="1"/>
      <c r="Y41" s="54"/>
    </row>
    <row r="42" spans="5:25" x14ac:dyDescent="0.3">
      <c r="E42" s="53"/>
      <c r="F42" s="1"/>
      <c r="G42" s="1"/>
      <c r="H42" s="1"/>
      <c r="I42" s="1"/>
      <c r="J42" s="1"/>
      <c r="K42" s="1"/>
      <c r="L42" s="1"/>
      <c r="M42" s="1"/>
      <c r="N42" s="1"/>
      <c r="O42" s="1"/>
      <c r="P42" s="1"/>
      <c r="Q42" s="1"/>
      <c r="R42" s="1"/>
      <c r="S42" s="1"/>
      <c r="T42" s="1"/>
      <c r="U42" s="1"/>
      <c r="V42" s="1"/>
      <c r="W42" s="1"/>
      <c r="X42" s="1"/>
      <c r="Y42" s="54"/>
    </row>
    <row r="43" spans="5:25" x14ac:dyDescent="0.3">
      <c r="E43" s="53"/>
      <c r="F43" s="1"/>
      <c r="G43" s="1"/>
      <c r="H43" s="1"/>
      <c r="I43" s="1"/>
      <c r="J43" s="1"/>
      <c r="K43" s="1"/>
      <c r="L43" s="1"/>
      <c r="M43" s="1"/>
      <c r="N43" s="1"/>
      <c r="O43" s="1"/>
      <c r="P43" s="1"/>
      <c r="Q43" s="1"/>
      <c r="R43" s="1"/>
      <c r="S43" s="1"/>
      <c r="T43" s="1"/>
      <c r="U43" s="1"/>
      <c r="V43" s="1"/>
      <c r="W43" s="1"/>
      <c r="X43" s="1"/>
      <c r="Y43" s="54"/>
    </row>
    <row r="44" spans="5:25" x14ac:dyDescent="0.3">
      <c r="E44" s="53"/>
      <c r="F44" s="1"/>
      <c r="G44" s="1"/>
      <c r="H44" s="1"/>
      <c r="I44" s="1"/>
      <c r="J44" s="1"/>
      <c r="K44" s="1"/>
      <c r="L44" s="1"/>
      <c r="M44" s="1"/>
      <c r="N44" s="1"/>
      <c r="O44" s="1"/>
      <c r="P44" s="1"/>
      <c r="Q44" s="1"/>
      <c r="R44" s="1"/>
      <c r="S44" s="1"/>
      <c r="T44" s="1"/>
      <c r="U44" s="1"/>
      <c r="V44" s="1"/>
      <c r="W44" s="1"/>
      <c r="X44" s="1"/>
      <c r="Y44" s="54"/>
    </row>
    <row r="45" spans="5:25" x14ac:dyDescent="0.3">
      <c r="E45" s="53"/>
      <c r="F45" s="1"/>
      <c r="G45" s="1"/>
      <c r="H45" s="1"/>
      <c r="I45" s="1"/>
      <c r="J45" s="1"/>
      <c r="K45" s="1"/>
      <c r="L45" s="1"/>
      <c r="M45" s="1"/>
      <c r="N45" s="1"/>
      <c r="O45" s="1"/>
      <c r="P45" s="1"/>
      <c r="Q45" s="1"/>
      <c r="R45" s="1"/>
      <c r="S45" s="1"/>
      <c r="T45" s="1"/>
      <c r="U45" s="1"/>
      <c r="V45" s="1"/>
      <c r="W45" s="1"/>
      <c r="X45" s="1"/>
      <c r="Y45" s="54"/>
    </row>
    <row r="46" spans="5:25" x14ac:dyDescent="0.3">
      <c r="E46" s="53"/>
      <c r="F46" s="1"/>
      <c r="G46" s="1"/>
      <c r="H46" s="1"/>
      <c r="I46" s="1"/>
      <c r="J46" s="1"/>
      <c r="K46" s="1"/>
      <c r="L46" s="1"/>
      <c r="M46" s="1"/>
      <c r="N46" s="1"/>
      <c r="O46" s="1"/>
      <c r="P46" s="1"/>
      <c r="Q46" s="1"/>
      <c r="R46" s="1"/>
      <c r="S46" s="1"/>
      <c r="T46" s="1"/>
      <c r="U46" s="1"/>
      <c r="V46" s="1"/>
      <c r="W46" s="1"/>
      <c r="X46" s="1"/>
      <c r="Y46" s="54"/>
    </row>
    <row r="47" spans="5:25" x14ac:dyDescent="0.3">
      <c r="E47" s="53"/>
      <c r="F47" s="1"/>
      <c r="G47" s="1"/>
      <c r="H47" s="1"/>
      <c r="I47" s="1"/>
      <c r="J47" s="1"/>
      <c r="K47" s="1"/>
      <c r="L47" s="1"/>
      <c r="M47" s="1"/>
      <c r="N47" s="1"/>
      <c r="O47" s="1"/>
      <c r="P47" s="1"/>
      <c r="Q47" s="1"/>
      <c r="R47" s="1"/>
      <c r="S47" s="1"/>
      <c r="T47" s="1"/>
      <c r="U47" s="1"/>
      <c r="V47" s="1"/>
      <c r="W47" s="1"/>
      <c r="X47" s="1"/>
      <c r="Y47" s="54"/>
    </row>
    <row r="48" spans="5:25" x14ac:dyDescent="0.3">
      <c r="E48" s="53"/>
      <c r="F48" s="1"/>
      <c r="G48" s="1"/>
      <c r="H48" s="1"/>
      <c r="I48" s="1"/>
      <c r="J48" s="1"/>
      <c r="K48" s="1"/>
      <c r="L48" s="1"/>
      <c r="M48" s="1"/>
      <c r="N48" s="1"/>
      <c r="O48" s="1"/>
      <c r="P48" s="1"/>
      <c r="Q48" s="1"/>
      <c r="R48" s="1"/>
      <c r="S48" s="1"/>
      <c r="T48" s="1"/>
      <c r="U48" s="1"/>
      <c r="V48" s="1"/>
      <c r="W48" s="1"/>
      <c r="X48" s="1"/>
      <c r="Y48" s="54"/>
    </row>
    <row r="49" spans="5:25" x14ac:dyDescent="0.3">
      <c r="E49" s="53"/>
      <c r="F49" s="1"/>
      <c r="G49" s="1"/>
      <c r="H49" s="1"/>
      <c r="I49" s="1"/>
      <c r="J49" s="1"/>
      <c r="K49" s="1"/>
      <c r="L49" s="1"/>
      <c r="M49" s="1"/>
      <c r="N49" s="1"/>
      <c r="O49" s="1"/>
      <c r="P49" s="1"/>
      <c r="Q49" s="1"/>
      <c r="R49" s="1"/>
      <c r="S49" s="1"/>
      <c r="T49" s="1"/>
      <c r="U49" s="1"/>
      <c r="V49" s="1"/>
      <c r="W49" s="1"/>
      <c r="X49" s="1"/>
      <c r="Y49" s="54"/>
    </row>
    <row r="50" spans="5:25" ht="79.8" customHeight="1" x14ac:dyDescent="0.3">
      <c r="E50" s="57"/>
      <c r="F50" s="58"/>
      <c r="G50" s="58"/>
      <c r="H50" s="58"/>
      <c r="I50" s="58"/>
      <c r="J50" s="58"/>
      <c r="K50" s="58"/>
      <c r="L50" s="58"/>
      <c r="M50" s="58"/>
      <c r="N50" s="58"/>
      <c r="O50" s="58"/>
      <c r="P50" s="58"/>
      <c r="Q50" s="58"/>
      <c r="R50" s="58"/>
      <c r="S50" s="58"/>
      <c r="T50" s="58"/>
      <c r="U50" s="58"/>
      <c r="V50" s="58"/>
      <c r="W50" s="58"/>
      <c r="X50" s="58"/>
      <c r="Y50" s="59"/>
    </row>
    <row r="51" spans="5:25" ht="8.4" customHeight="1" x14ac:dyDescent="0.3"/>
    <row r="52" spans="5:25" ht="7.2" hidden="1" customHeight="1" x14ac:dyDescent="0.3"/>
    <row r="53" spans="5:25" x14ac:dyDescent="0.3"/>
  </sheetData>
  <mergeCells count="2">
    <mergeCell ref="F5:X19"/>
    <mergeCell ref="J25:T2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in SP201</vt:lpstr>
      <vt:lpstr>Week 1</vt:lpstr>
      <vt:lpstr>Week 2</vt:lpstr>
      <vt:lpstr>Week 3</vt: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Scorpion Trades</dc:creator>
  <cp:lastModifiedBy>Scorpion Trades</cp:lastModifiedBy>
  <dcterms:created xsi:type="dcterms:W3CDTF">2022-10-14T02:56:38Z</dcterms:created>
  <dcterms:modified xsi:type="dcterms:W3CDTF">2022-10-29T02:38:58Z</dcterms:modified>
</cp:coreProperties>
</file>