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1b58f106af30682/Documentos/Data/excel-challenge/"/>
    </mc:Choice>
  </mc:AlternateContent>
  <xr:revisionPtr revIDLastSave="7" documentId="8_{FFCB3583-E510-471C-9F2E-C65453DF7080}" xr6:coauthVersionLast="46" xr6:coauthVersionMax="46" xr10:uidLastSave="{ED929E98-F543-442B-8EA8-C69E13CE8F45}"/>
  <bookViews>
    <workbookView xWindow="-120" yWindow="-120" windowWidth="29040" windowHeight="15840" activeTab="6" xr2:uid="{00000000-000D-0000-FFFF-FFFF00000000}"/>
  </bookViews>
  <sheets>
    <sheet name="Sheet1" sheetId="1" r:id="rId1"/>
    <sheet name="Hoja1" sheetId="2" r:id="rId2"/>
    <sheet name="Hoja2" sheetId="3" r:id="rId3"/>
    <sheet name="Hoja3" sheetId="4" r:id="rId4"/>
    <sheet name="Report," sheetId="6" r:id="rId5"/>
    <sheet name="Bonus" sheetId="5" r:id="rId6"/>
    <sheet name="Bonus Statistical Analysis" sheetId="7" r:id="rId7"/>
  </sheets>
  <definedNames>
    <definedName name="_xlnm._FilterDatabase" localSheetId="0" hidden="1">Sheet1!$A$1:$T$4115</definedName>
  </definedNames>
  <calcPr calcId="18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2" i="7" l="1"/>
  <c r="H4" i="7"/>
  <c r="H17" i="7"/>
  <c r="H16" i="7"/>
  <c r="H15" i="7"/>
  <c r="H13" i="7"/>
  <c r="H14" i="7"/>
  <c r="H11" i="7"/>
  <c r="H9" i="7"/>
  <c r="H5" i="7"/>
  <c r="H6" i="7"/>
  <c r="H7" i="7"/>
  <c r="H8" i="7"/>
  <c r="H3" i="7"/>
  <c r="D12" i="5"/>
  <c r="D11" i="5"/>
  <c r="D10" i="5"/>
  <c r="D9" i="5"/>
  <c r="D8" i="5"/>
  <c r="D7" i="5"/>
  <c r="D6" i="5"/>
  <c r="D5" i="5"/>
  <c r="D4" i="5"/>
  <c r="C12" i="5"/>
  <c r="C11" i="5"/>
  <c r="C10" i="5"/>
  <c r="C9" i="5"/>
  <c r="C8" i="5"/>
  <c r="C7" i="5"/>
  <c r="C6" i="5"/>
  <c r="C5" i="5"/>
  <c r="C4" i="5"/>
  <c r="D13" i="5"/>
  <c r="C13" i="5"/>
  <c r="D3" i="5"/>
  <c r="C3" i="5"/>
  <c r="B13" i="5"/>
  <c r="B12" i="5"/>
  <c r="B11" i="5"/>
  <c r="B10" i="5"/>
  <c r="B9" i="5"/>
  <c r="B8" i="5"/>
  <c r="B7" i="5"/>
  <c r="B6" i="5"/>
  <c r="B5" i="5"/>
  <c r="B4" i="5"/>
  <c r="B3" i="5"/>
  <c r="E3" i="5" s="1"/>
  <c r="D2" i="5"/>
  <c r="C2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2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2" i="1"/>
  <c r="G3" i="5" l="1"/>
  <c r="H3" i="5"/>
  <c r="F2" i="5"/>
  <c r="H2" i="5"/>
  <c r="F10" i="5"/>
  <c r="H4" i="5"/>
  <c r="F3" i="5"/>
  <c r="E2" i="5"/>
  <c r="G2" i="5" s="1"/>
  <c r="E12" i="5"/>
  <c r="F12" i="5" s="1"/>
  <c r="E11" i="5"/>
  <c r="H11" i="5" s="1"/>
  <c r="E10" i="5"/>
  <c r="H10" i="5" s="1"/>
  <c r="E9" i="5"/>
  <c r="H9" i="5" s="1"/>
  <c r="E8" i="5"/>
  <c r="G8" i="5" s="1"/>
  <c r="E7" i="5"/>
  <c r="H7" i="5" s="1"/>
  <c r="E6" i="5"/>
  <c r="G6" i="5" s="1"/>
  <c r="E5" i="5"/>
  <c r="H5" i="5" s="1"/>
  <c r="E4" i="5"/>
  <c r="F4" i="5" s="1"/>
  <c r="E13" i="5"/>
  <c r="F13" i="5" s="1"/>
  <c r="G13" i="5" l="1"/>
  <c r="F8" i="5"/>
  <c r="H12" i="5"/>
  <c r="F6" i="5"/>
  <c r="G11" i="5"/>
  <c r="G7" i="5"/>
  <c r="G5" i="5"/>
  <c r="H13" i="5"/>
  <c r="H8" i="5"/>
  <c r="F11" i="5"/>
  <c r="F9" i="5"/>
  <c r="G9" i="5"/>
  <c r="F5" i="5"/>
  <c r="F7" i="5"/>
  <c r="G12" i="5"/>
  <c r="H6" i="5"/>
  <c r="G4" i="5"/>
  <c r="G10" i="5"/>
  <c r="E14" i="5"/>
</calcChain>
</file>

<file path=xl/sharedStrings.xml><?xml version="1.0" encoding="utf-8"?>
<sst xmlns="http://schemas.openxmlformats.org/spreadsheetml/2006/main" count="28629" uniqueCount="8409">
  <si>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</si>
  <si>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</si>
  <si>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</si>
  <si>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</si>
  <si>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</si>
  <si>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</si>
  <si>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</si>
  <si>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</si>
  <si>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</si>
  <si>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</si>
  <si>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</si>
  <si>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</si>
  <si>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</si>
  <si>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</si>
  <si>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</si>
  <si>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</si>
  <si>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</si>
  <si>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</si>
  <si>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</si>
  <si>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</si>
  <si>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</si>
  <si>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</si>
  <si>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</si>
  <si>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</si>
  <si>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</si>
  <si>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</si>
  <si>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</si>
  <si>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</si>
  <si>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</si>
  <si>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</si>
  <si>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</si>
  <si>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</si>
  <si>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</si>
  <si>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</si>
  <si>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</si>
  <si>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</si>
  <si>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</si>
  <si>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</si>
  <si>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</si>
  <si>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</si>
  <si>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</si>
  <si>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</si>
  <si>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</si>
  <si>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</si>
  <si>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</si>
  <si>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</si>
  <si>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</si>
  <si>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</si>
  <si>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</si>
  <si>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</si>
  <si>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</si>
  <si>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</si>
  <si>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</si>
  <si>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</si>
  <si>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</si>
  <si>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</si>
  <si>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</si>
  <si>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</si>
  <si>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</si>
  <si>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</si>
  <si>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</si>
  <si>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</si>
  <si>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</si>
  <si>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</si>
  <si>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</si>
  <si>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</si>
  <si>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</si>
  <si>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</si>
  <si>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</si>
  <si>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</si>
  <si>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</si>
  <si>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</si>
  <si>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</si>
  <si>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</si>
  <si>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</si>
  <si>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</si>
  <si>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</si>
  <si>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</si>
  <si>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</si>
  <si>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</si>
  <si>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</si>
  <si>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</si>
  <si>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</si>
  <si>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</si>
  <si>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</si>
  <si>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</si>
  <si>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</si>
  <si>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</si>
  <si>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</si>
  <si>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</si>
  <si>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</si>
  <si>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</si>
  <si>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</si>
  <si>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</si>
  <si>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</si>
  <si>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</si>
  <si>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</si>
  <si>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</si>
  <si>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</si>
  <si>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</si>
  <si>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</si>
  <si>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</si>
  <si>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</si>
  <si>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</si>
  <si>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</si>
  <si>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</si>
  <si>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</si>
  <si>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</si>
  <si>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</si>
  <si>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</si>
  <si>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</si>
  <si>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</si>
  <si>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</si>
  <si>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</si>
  <si>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</si>
  <si>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</si>
  <si>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</si>
  <si>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</si>
  <si>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</si>
  <si>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</si>
  <si>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</si>
  <si>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</si>
  <si>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</si>
  <si>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</si>
  <si>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</si>
  <si>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</si>
  <si>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</si>
  <si>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</si>
  <si>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</si>
  <si>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</si>
  <si>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</si>
  <si>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</si>
  <si>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</si>
  <si>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</si>
  <si>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</si>
  <si>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</si>
  <si>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</si>
  <si>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</si>
  <si>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</si>
  <si>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</si>
  <si>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</si>
  <si>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</si>
  <si>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</si>
  <si>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</si>
  <si>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</si>
  <si>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</si>
  <si>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</si>
  <si>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</si>
  <si>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</si>
  <si>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</si>
  <si>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</si>
  <si>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</si>
  <si>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</si>
  <si>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</si>
  <si>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</si>
  <si>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</si>
  <si>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</si>
  <si>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</si>
  <si>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</si>
  <si>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</si>
  <si>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</si>
  <si>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</si>
  <si>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</si>
  <si>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</si>
  <si>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</si>
  <si>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</si>
  <si>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</si>
  <si>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</si>
  <si>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</si>
  <si>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</si>
  <si>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</si>
  <si>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</si>
  <si>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</si>
  <si>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</si>
  <si>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</si>
  <si>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</si>
  <si>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</si>
  <si>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</si>
  <si>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</si>
  <si>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</si>
  <si>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</si>
  <si>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</si>
  <si>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</si>
  <si>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</si>
  <si>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</si>
  <si>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</si>
  <si>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</si>
  <si>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</si>
  <si>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</si>
  <si>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</si>
  <si>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</si>
  <si>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</si>
  <si>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</si>
  <si>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</si>
  <si>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</si>
  <si>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</si>
  <si>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</si>
  <si>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</si>
  <si>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</si>
  <si>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</si>
  <si>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</si>
  <si>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</si>
  <si>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</si>
  <si>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</si>
  <si>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</si>
  <si>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</si>
  <si>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</si>
  <si>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</si>
  <si>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</si>
  <si>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</si>
  <si>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</si>
  <si>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</si>
  <si>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</si>
  <si>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</si>
  <si>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</si>
  <si>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</si>
  <si>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</si>
  <si>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</si>
  <si>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</si>
  <si>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</si>
  <si>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</si>
  <si>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</si>
  <si>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</si>
  <si>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</si>
  <si>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</si>
  <si>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</si>
  <si>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</si>
  <si>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</si>
  <si>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</si>
  <si>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</si>
  <si>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</si>
  <si>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</si>
  <si>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</si>
  <si>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</si>
  <si>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</si>
  <si>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</si>
  <si>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</si>
  <si>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</si>
  <si>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</si>
  <si>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</si>
  <si>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</si>
  <si>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</si>
  <si>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</si>
  <si>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</si>
  <si>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</si>
  <si>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</si>
  <si>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</si>
  <si>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</si>
  <si>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</si>
  <si>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</si>
  <si>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</si>
  <si>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</si>
  <si>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</si>
  <si>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</si>
  <si>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</si>
  <si>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</si>
  <si>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</si>
  <si>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</si>
  <si>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</si>
  <si>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</si>
  <si>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</si>
  <si>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</si>
  <si>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</si>
  <si>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</si>
  <si>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</si>
  <si>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</si>
  <si>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</si>
  <si>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</si>
  <si>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</si>
  <si>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</si>
  <si>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</si>
  <si>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</si>
  <si>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</si>
  <si>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</si>
  <si>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</si>
  <si>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</si>
  <si>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</si>
  <si>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</si>
  <si>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</si>
  <si>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</si>
  <si>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</si>
  <si>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</si>
  <si>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</si>
  <si>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</si>
  <si>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</si>
  <si>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</si>
  <si>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</si>
  <si>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</si>
  <si>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</si>
  <si>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</si>
  <si>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</si>
  <si>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</si>
  <si>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</si>
  <si>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</si>
  <si>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</si>
  <si>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</si>
  <si>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</si>
  <si>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</si>
  <si>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</si>
  <si>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</si>
  <si>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</si>
  <si>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</si>
  <si>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</si>
  <si>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</si>
  <si>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</si>
  <si>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</si>
  <si>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</si>
  <si>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</si>
  <si>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</si>
  <si>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</si>
  <si>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</si>
  <si>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</si>
  <si>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</si>
  <si>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</si>
  <si>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</si>
  <si>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</si>
  <si>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</si>
  <si>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</si>
  <si>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</si>
  <si>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</si>
  <si>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</si>
  <si>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</si>
  <si>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</si>
  <si>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</si>
  <si>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</si>
  <si>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</si>
  <si>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</si>
  <si>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</si>
  <si>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</si>
  <si>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</si>
  <si>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</si>
  <si>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</si>
  <si>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</si>
  <si>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</si>
  <si>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</si>
  <si>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</si>
  <si>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</si>
  <si>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</si>
  <si>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</si>
  <si>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</si>
  <si>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</si>
  <si>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</si>
  <si>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</si>
  <si>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</si>
  <si>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</si>
  <si>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</si>
  <si>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</si>
  <si>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</si>
  <si>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</si>
  <si>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</si>
  <si>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</si>
  <si>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</si>
  <si>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</si>
  <si>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</si>
  <si>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</si>
  <si>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</si>
  <si>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</si>
  <si>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</si>
  <si>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</si>
  <si>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</si>
  <si>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</si>
  <si>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</si>
  <si>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</si>
  <si>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</si>
  <si>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</si>
  <si>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</si>
  <si>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</si>
  <si>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</si>
  <si>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</si>
  <si>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</si>
  <si>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</si>
  <si>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</si>
  <si>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</si>
  <si>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</si>
  <si>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</si>
  <si>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</si>
  <si>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</si>
  <si>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</si>
  <si>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</si>
  <si>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</si>
  <si>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</si>
  <si>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</si>
  <si>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</si>
  <si>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</si>
  <si>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</si>
  <si>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</si>
  <si>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</si>
  <si>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</si>
  <si>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</si>
  <si>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</si>
  <si>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</si>
  <si>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</si>
  <si>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</si>
  <si>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</si>
  <si>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</si>
  <si>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</si>
  <si>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</si>
  <si>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</si>
  <si>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</si>
  <si>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</si>
  <si>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</si>
  <si>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</si>
  <si>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</si>
  <si>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</si>
  <si>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</si>
  <si>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</si>
  <si>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</si>
  <si>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</si>
  <si>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</si>
  <si>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</si>
  <si>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</si>
  <si>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</si>
  <si>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</si>
  <si>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</si>
  <si>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</si>
  <si>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</si>
  <si>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</si>
  <si>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</si>
  <si>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</si>
  <si>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</si>
  <si>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</si>
  <si>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</si>
  <si>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</si>
  <si>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</si>
  <si>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</si>
  <si>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</si>
  <si>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</si>
  <si>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</si>
  <si>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</si>
  <si>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</si>
  <si>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</si>
  <si>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</si>
  <si>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</si>
  <si>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</si>
  <si>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</si>
  <si>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</si>
  <si>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</si>
  <si>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</si>
  <si>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</si>
  <si>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</si>
  <si>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</si>
  <si>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</si>
  <si>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</si>
  <si>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</si>
  <si>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</si>
  <si>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</si>
  <si>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</si>
  <si>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</si>
  <si>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</si>
  <si>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</si>
  <si>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</si>
  <si>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</si>
  <si>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</si>
  <si>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</si>
  <si>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</si>
  <si>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</si>
  <si>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</si>
  <si>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</si>
  <si>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</si>
  <si>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</si>
  <si>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</si>
  <si>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</si>
  <si>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</si>
  <si>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</si>
  <si>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</si>
  <si>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</si>
  <si>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</si>
  <si>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</si>
  <si>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</si>
  <si>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</si>
  <si>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</si>
  <si>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</si>
  <si>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</si>
  <si>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</si>
  <si>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</si>
  <si>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</si>
  <si>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</si>
  <si>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</si>
  <si>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</si>
  <si>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</si>
  <si>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</si>
  <si>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</si>
  <si>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</si>
  <si>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</si>
  <si>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</si>
  <si>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</si>
  <si>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</si>
  <si>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</si>
  <si>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</si>
  <si>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</si>
  <si>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</si>
  <si>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</si>
  <si>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</si>
  <si>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</si>
  <si>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</si>
  <si>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</si>
  <si>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</si>
  <si>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</si>
  <si>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</si>
  <si>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</si>
  <si>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</si>
  <si>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</si>
  <si>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</si>
  <si>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</si>
  <si>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</si>
  <si>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</si>
  <si>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</si>
  <si>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</si>
  <si>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</si>
  <si>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</si>
  <si>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</si>
  <si>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</si>
  <si>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</si>
  <si>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</si>
  <si>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</si>
  <si>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</si>
  <si>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</si>
  <si>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</si>
  <si>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</si>
  <si>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</si>
  <si>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</si>
  <si>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</si>
  <si>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</si>
  <si>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</si>
  <si>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</si>
  <si>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</si>
  <si>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</si>
  <si>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</si>
  <si>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</si>
  <si>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</si>
  <si>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</si>
  <si>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</si>
  <si>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</si>
  <si>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</si>
  <si>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</si>
  <si>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</si>
  <si>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</si>
  <si>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</si>
  <si>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</si>
  <si>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</si>
  <si>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</si>
  <si>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</si>
  <si>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</si>
  <si>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</si>
  <si>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</si>
  <si>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</si>
  <si>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</si>
  <si>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</si>
  <si>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</si>
  <si>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</si>
  <si>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</si>
  <si>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</si>
  <si>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</si>
  <si>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</si>
  <si>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</si>
  <si>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</si>
  <si>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</si>
  <si>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</si>
  <si>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</si>
  <si>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</si>
  <si>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</si>
  <si>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</si>
  <si>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</si>
  <si>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</si>
  <si>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</si>
  <si>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</si>
  <si>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</si>
  <si>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</si>
  <si>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</si>
  <si>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</si>
  <si>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</si>
  <si>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</si>
  <si>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</si>
  <si>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</si>
  <si>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</si>
  <si>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</si>
  <si>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</si>
  <si>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</si>
  <si>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</si>
  <si>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</si>
  <si>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</si>
  <si>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</si>
  <si>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</si>
  <si>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</si>
  <si>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</si>
  <si>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</si>
  <si>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</si>
  <si>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</si>
  <si>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</si>
  <si>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</si>
  <si>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</si>
  <si>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</si>
  <si>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</si>
  <si>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</si>
  <si>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</si>
  <si>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</si>
  <si>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</si>
  <si>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</si>
  <si>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</si>
  <si>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</si>
  <si>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</si>
  <si>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</si>
  <si>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</si>
  <si>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</si>
  <si>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</si>
  <si>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</si>
  <si>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</si>
  <si>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</si>
  <si>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</si>
  <si>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</si>
  <si>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</si>
  <si>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</si>
  <si>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</si>
  <si>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</si>
  <si>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</si>
  <si>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</si>
  <si>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</si>
  <si>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</si>
  <si>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</si>
  <si>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</si>
  <si>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</si>
  <si>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</si>
  <si>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</si>
  <si>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</si>
  <si>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</si>
  <si>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</si>
  <si>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</si>
  <si>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</si>
  <si>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</si>
  <si>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</si>
  <si>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</si>
  <si>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</si>
  <si>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</si>
  <si>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</si>
  <si>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</si>
  <si>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</si>
  <si>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</si>
  <si>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</si>
  <si>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</si>
  <si>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</si>
  <si>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</si>
  <si>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</si>
  <si>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</si>
  <si>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</si>
  <si>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</si>
  <si>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</si>
  <si>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</si>
  <si>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</si>
  <si>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</si>
  <si>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</si>
  <si>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</si>
  <si>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</si>
  <si>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</si>
  <si>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</si>
  <si>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</si>
  <si>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</si>
  <si>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</si>
  <si>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</si>
  <si>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</si>
  <si>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</si>
  <si>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</si>
  <si>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</si>
  <si>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</si>
  <si>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</si>
  <si>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</si>
  <si>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</si>
  <si>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</si>
  <si>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</si>
  <si>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</si>
  <si>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</si>
  <si>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</si>
  <si>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</si>
  <si>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</si>
  <si>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</si>
  <si>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</si>
  <si>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</si>
  <si>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</si>
  <si>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</si>
  <si>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</si>
  <si>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</si>
  <si>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</si>
  <si>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</si>
  <si>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</si>
  <si>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</si>
  <si>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</si>
  <si>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</si>
  <si>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</si>
  <si>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</si>
  <si>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</si>
  <si>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</si>
  <si>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</si>
  <si>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</si>
  <si>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</si>
  <si>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</si>
  <si>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</si>
  <si>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</si>
  <si>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</si>
  <si>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</si>
  <si>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</si>
  <si>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</si>
  <si>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</si>
  <si>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</si>
  <si>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</si>
  <si>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</si>
  <si>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</si>
  <si>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</si>
  <si>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</si>
  <si>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</si>
  <si>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</si>
  <si>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</si>
  <si>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</si>
  <si>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</si>
  <si>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</si>
  <si>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</si>
  <si>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</si>
  <si>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</si>
  <si>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</si>
  <si>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</si>
  <si>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</si>
  <si>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</si>
  <si>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</si>
  <si>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</si>
  <si>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</si>
  <si>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</si>
  <si>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</si>
  <si>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</si>
  <si>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</si>
  <si>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</si>
  <si>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</si>
  <si>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</si>
  <si>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</si>
  <si>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</si>
  <si>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</si>
  <si>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</si>
  <si>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</si>
  <si>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</si>
  <si>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</si>
  <si>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</si>
  <si>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</si>
  <si>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</si>
  <si>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</si>
  <si>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</si>
  <si>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</si>
  <si>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</si>
  <si>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</si>
  <si>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</si>
  <si>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</si>
  <si>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</si>
  <si>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</si>
  <si>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</si>
  <si>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</si>
  <si>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</si>
  <si>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</si>
  <si>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</si>
  <si>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</si>
  <si>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</si>
  <si>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</si>
  <si>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</si>
  <si>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</si>
  <si>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</si>
  <si>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</si>
  <si>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</si>
  <si>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</si>
  <si>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</si>
  <si>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</si>
  <si>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</si>
  <si>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</si>
  <si>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</si>
  <si>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</si>
  <si>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</si>
  <si>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</si>
  <si>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</si>
  <si>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</si>
  <si>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</si>
  <si>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</si>
  <si>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</si>
  <si>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</si>
  <si>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</si>
  <si>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</si>
  <si>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</si>
  <si>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</si>
  <si>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</si>
  <si>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</si>
  <si>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</si>
  <si>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</si>
  <si>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</si>
  <si>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</si>
  <si>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</si>
  <si>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</si>
  <si>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</si>
  <si>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</si>
  <si>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</si>
  <si>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</si>
  <si>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</si>
  <si>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</si>
  <si>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</si>
  <si>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</si>
  <si>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</si>
  <si>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</si>
  <si>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</si>
  <si>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</si>
  <si>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</si>
  <si>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</si>
  <si>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</si>
  <si>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</si>
  <si>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</si>
  <si>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</si>
  <si>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</si>
  <si>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</si>
  <si>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</si>
  <si>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</si>
  <si>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</si>
  <si>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</si>
  <si>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</si>
  <si>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</si>
  <si>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</si>
  <si>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</si>
  <si>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</si>
  <si>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</si>
  <si>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</si>
  <si>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</si>
  <si>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</si>
  <si>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</si>
  <si>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</si>
  <si>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</si>
  <si>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</si>
  <si>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</si>
  <si>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</si>
  <si>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</si>
  <si>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</si>
  <si>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</si>
  <si>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</si>
  <si>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</si>
  <si>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</si>
  <si>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</si>
  <si>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</si>
  <si>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</si>
  <si>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</si>
  <si>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</si>
  <si>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</si>
  <si>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</si>
  <si>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</si>
  <si>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</si>
  <si>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</si>
  <si>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</si>
  <si>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</si>
  <si>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</si>
  <si>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</si>
  <si>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</si>
  <si>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</si>
  <si>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</si>
  <si>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</si>
  <si>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</si>
  <si>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</si>
  <si>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</si>
  <si>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</si>
  <si>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</si>
  <si>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</si>
  <si>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</si>
  <si>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</si>
  <si>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</si>
  <si>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</si>
  <si>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</si>
  <si>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</si>
  <si>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</si>
  <si>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</si>
  <si>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</si>
  <si>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</si>
  <si>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</si>
  <si>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</si>
  <si>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</si>
  <si>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</si>
  <si>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</si>
  <si>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</si>
  <si>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</si>
  <si>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</si>
  <si>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</si>
  <si>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</si>
  <si>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</si>
  <si>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</si>
  <si>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</si>
  <si>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</si>
  <si>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</si>
  <si>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</si>
  <si>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</si>
  <si>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</si>
  <si>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</si>
  <si>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</si>
  <si>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</si>
  <si>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</si>
  <si>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</si>
  <si>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</si>
  <si>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</si>
  <si>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</si>
  <si>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</si>
  <si>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</si>
  <si>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</si>
  <si>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</si>
  <si>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</si>
  <si>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</si>
  <si>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</si>
  <si>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</si>
  <si>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</si>
  <si>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</si>
  <si>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</si>
  <si>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</si>
  <si>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</si>
  <si>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</si>
  <si>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</si>
  <si>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</si>
  <si>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</si>
  <si>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</si>
  <si>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</si>
  <si>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</si>
  <si>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</si>
  <si>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</si>
  <si>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</si>
  <si>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</si>
  <si>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</si>
  <si>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</si>
  <si>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</si>
  <si>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</si>
  <si>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</si>
  <si>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</si>
  <si>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</si>
  <si>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</si>
  <si>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</si>
  <si>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</si>
  <si>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</si>
  <si>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</si>
  <si>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</si>
  <si>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</si>
  <si>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</si>
  <si>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</si>
  <si>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</si>
  <si>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</si>
  <si>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</si>
  <si>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</si>
  <si>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</si>
  <si>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</si>
  <si>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</si>
  <si>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</si>
  <si>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</si>
  <si>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</si>
  <si>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</si>
  <si>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</si>
  <si>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</si>
  <si>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</si>
  <si>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</si>
  <si>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</si>
  <si>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</si>
  <si>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</si>
  <si>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</si>
  <si>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</si>
  <si>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</si>
  <si>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</si>
  <si>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</si>
  <si>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</si>
  <si>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</si>
  <si>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</si>
  <si>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</si>
  <si>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</si>
  <si>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</si>
  <si>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</si>
  <si>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</si>
  <si>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</si>
  <si>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</si>
  <si>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</si>
  <si>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</si>
  <si>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</si>
  <si>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</si>
  <si>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</si>
  <si>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</si>
  <si>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</si>
  <si>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</si>
  <si>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</si>
  <si>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</si>
  <si>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</si>
  <si>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</si>
  <si>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</si>
  <si>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</si>
  <si>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</si>
  <si>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</si>
  <si>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</si>
  <si>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</si>
  <si>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</si>
  <si>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</si>
  <si>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</si>
  <si>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</si>
  <si>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</si>
  <si>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</si>
  <si>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</si>
  <si>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</si>
  <si>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</si>
  <si>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</si>
  <si>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</si>
  <si>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</si>
  <si>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</si>
  <si>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</si>
  <si>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</si>
  <si>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</si>
  <si>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</si>
  <si>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</si>
  <si>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</si>
  <si>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</si>
  <si>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</si>
  <si>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</si>
  <si>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</si>
  <si>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</si>
  <si>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</si>
  <si>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</si>
  <si>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</si>
  <si>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</si>
  <si>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</si>
  <si>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</si>
  <si>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</si>
  <si>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</si>
  <si>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</si>
  <si>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</si>
  <si>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</si>
  <si>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</si>
  <si>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</si>
  <si>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</si>
  <si>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</si>
  <si>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</si>
  <si>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</si>
  <si>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</si>
  <si>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</si>
  <si>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</si>
  <si>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</si>
  <si>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</si>
  <si>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</si>
  <si>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</si>
  <si>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</si>
  <si>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</si>
  <si>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</si>
  <si>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</si>
  <si>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</si>
  <si>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</si>
  <si>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</si>
  <si>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</si>
  <si>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</si>
  <si>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</si>
  <si>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</si>
  <si>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</si>
  <si>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</si>
  <si>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</si>
  <si>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</si>
  <si>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</si>
  <si>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</si>
  <si>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</si>
  <si>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</si>
  <si>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</si>
  <si>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</si>
  <si>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</si>
  <si>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</si>
  <si>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</si>
  <si>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</si>
  <si>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</si>
  <si>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</si>
  <si>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</si>
  <si>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</si>
  <si>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</si>
  <si>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</si>
  <si>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</si>
  <si>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</si>
  <si>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</si>
  <si>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</si>
  <si>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</si>
  <si>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</si>
  <si>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</si>
  <si>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</si>
  <si>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</si>
  <si>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</si>
  <si>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</si>
  <si>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</si>
  <si>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</si>
  <si>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</si>
  <si>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</si>
  <si>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</si>
  <si>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</si>
  <si>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</si>
  <si>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</si>
  <si>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</si>
  <si>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</si>
  <si>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</si>
  <si>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</si>
  <si>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</si>
  <si>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</si>
  <si>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</si>
  <si>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</si>
  <si>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</si>
  <si>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</si>
  <si>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</si>
  <si>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</si>
  <si>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</si>
  <si>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</si>
  <si>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</si>
  <si>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</si>
  <si>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</si>
  <si>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</si>
  <si>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</si>
  <si>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</si>
  <si>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</si>
  <si>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</si>
  <si>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</si>
  <si>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</si>
  <si>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</si>
  <si>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</si>
  <si>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</si>
  <si>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</si>
  <si>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</si>
  <si>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</si>
  <si>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</si>
  <si>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</si>
  <si>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</si>
  <si>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</si>
  <si>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</si>
  <si>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</si>
  <si>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</si>
  <si>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</si>
  <si>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</si>
  <si>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</si>
  <si>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</si>
  <si>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</si>
  <si>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</si>
  <si>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</si>
  <si>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</si>
  <si>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</si>
  <si>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</si>
  <si>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</si>
  <si>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</si>
  <si>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</si>
  <si>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</si>
  <si>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</si>
  <si>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</si>
  <si>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</si>
  <si>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</si>
  <si>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</si>
  <si>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</si>
  <si>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</si>
  <si>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</si>
  <si>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</si>
  <si>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</si>
  <si>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</si>
  <si>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</si>
  <si>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</si>
  <si>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</si>
  <si>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</si>
  <si>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</si>
  <si>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</si>
  <si>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</si>
  <si>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</si>
  <si>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</si>
  <si>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</si>
  <si>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</si>
  <si>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</si>
  <si>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</si>
  <si>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</si>
  <si>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</si>
  <si>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</si>
  <si>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</si>
  <si>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</si>
  <si>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</si>
  <si>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</si>
  <si>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</si>
  <si>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</si>
  <si>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</si>
  <si>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</si>
  <si>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</si>
  <si>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</si>
  <si>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</si>
  <si>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</si>
  <si>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</si>
  <si>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</si>
  <si>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</si>
  <si>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</si>
  <si>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</si>
  <si>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</si>
  <si>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</si>
  <si>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</si>
  <si>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</si>
  <si>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</si>
  <si>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</si>
  <si>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</si>
  <si>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</si>
  <si>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</si>
  <si>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</si>
  <si>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</si>
  <si>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</si>
  <si>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</si>
  <si>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</si>
  <si>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</si>
  <si>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</si>
  <si>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</si>
  <si>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</si>
  <si>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</si>
  <si>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</si>
  <si>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</si>
  <si>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</si>
  <si>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</si>
  <si>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</si>
  <si>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</si>
  <si>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</si>
  <si>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</si>
  <si>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</si>
  <si>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</si>
  <si>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</si>
  <si>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</si>
  <si>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</si>
  <si>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</si>
  <si>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</si>
  <si>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</si>
  <si>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</si>
  <si>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</si>
  <si>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</si>
  <si>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</si>
  <si>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</si>
  <si>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</si>
  <si>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</si>
  <si>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</si>
  <si>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</si>
  <si>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</si>
  <si>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</si>
  <si>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</si>
  <si>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</si>
  <si>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</si>
  <si>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</si>
  <si>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</si>
  <si>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</si>
  <si>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</si>
  <si>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</si>
  <si>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</si>
  <si>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</si>
  <si>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</si>
  <si>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</si>
  <si>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</si>
  <si>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</si>
  <si>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</si>
  <si>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</si>
  <si>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</si>
  <si>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</si>
  <si>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</si>
  <si>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</si>
  <si>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</si>
  <si>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</si>
  <si>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</si>
  <si>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</si>
  <si>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</si>
  <si>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</si>
  <si>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</si>
  <si>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</si>
  <si>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</si>
  <si>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</si>
  <si>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</si>
  <si>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</si>
  <si>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</si>
  <si>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</si>
  <si>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</si>
  <si>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</si>
  <si>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</si>
  <si>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</si>
  <si>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</si>
  <si>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</si>
  <si>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</si>
  <si>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</si>
  <si>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</si>
  <si>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</si>
  <si>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</si>
  <si>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</si>
  <si>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</si>
  <si>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</si>
  <si>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</si>
  <si>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</si>
  <si>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</si>
  <si>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</si>
  <si>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</si>
  <si>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</si>
  <si>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</si>
  <si>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</si>
  <si>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</si>
  <si>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</si>
  <si>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</si>
  <si>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</si>
  <si>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</si>
  <si>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</si>
  <si>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</si>
  <si>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</si>
  <si>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</si>
  <si>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</si>
  <si>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</si>
  <si>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</si>
  <si>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</si>
  <si>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</si>
  <si>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</si>
  <si>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</si>
  <si>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</si>
  <si>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</si>
  <si>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</si>
  <si>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</si>
  <si>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</si>
  <si>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</si>
  <si>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</si>
  <si>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</si>
  <si>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</si>
  <si>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</si>
  <si>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</si>
  <si>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</si>
  <si>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</si>
  <si>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</si>
  <si>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</si>
  <si>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</si>
  <si>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</si>
  <si>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</si>
  <si>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</si>
  <si>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</si>
  <si>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</si>
  <si>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</si>
  <si>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</si>
  <si>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</si>
  <si>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</si>
  <si>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</si>
  <si>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</si>
  <si>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</si>
  <si>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</si>
  <si>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</si>
  <si>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</si>
  <si>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</si>
  <si>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</si>
  <si>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</si>
  <si>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</si>
  <si>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</si>
  <si>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</si>
  <si>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</si>
  <si>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</si>
  <si>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</si>
  <si>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</si>
  <si>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</si>
  <si>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</si>
  <si>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</si>
  <si>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</si>
  <si>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</si>
  <si>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</si>
  <si>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</si>
  <si>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</si>
  <si>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</si>
  <si>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</si>
  <si>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</si>
  <si>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</si>
  <si>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</si>
  <si>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</si>
  <si>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</si>
  <si>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</si>
  <si>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</si>
  <si>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</si>
  <si>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</si>
  <si>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</si>
  <si>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</si>
  <si>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</si>
  <si>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</si>
  <si>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</si>
  <si>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</si>
  <si>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</si>
  <si>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</si>
  <si>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</si>
  <si>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</si>
  <si>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</si>
  <si>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</si>
  <si>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</si>
  <si>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</si>
  <si>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</si>
  <si>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</si>
  <si>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</si>
  <si>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</si>
  <si>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</si>
  <si>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</si>
  <si>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</si>
  <si>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</si>
  <si>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</si>
  <si>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</si>
  <si>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</si>
  <si>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</si>
  <si>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</si>
  <si>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</si>
  <si>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</si>
  <si>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</si>
  <si>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</si>
  <si>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</si>
  <si>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</si>
  <si>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</si>
  <si>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</si>
  <si>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</si>
  <si>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</si>
  <si>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</si>
  <si>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</si>
  <si>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</si>
  <si>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</si>
  <si>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</si>
  <si>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</si>
  <si>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</si>
  <si>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</si>
  <si>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</si>
  <si>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</si>
  <si>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</si>
  <si>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</si>
  <si>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</si>
  <si>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</si>
  <si>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</si>
  <si>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</si>
  <si>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</si>
  <si>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</si>
  <si>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</si>
  <si>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</si>
  <si>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</si>
  <si>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</si>
  <si>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</si>
  <si>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</si>
  <si>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</si>
  <si>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</si>
  <si>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</si>
  <si>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</si>
  <si>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</si>
  <si>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</si>
  <si>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</si>
  <si>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</si>
  <si>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</si>
  <si>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</si>
  <si>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</si>
  <si>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</si>
  <si>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</si>
  <si>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</si>
  <si>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</si>
  <si>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</si>
  <si>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</si>
  <si>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</si>
  <si>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</si>
  <si>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</si>
  <si>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</si>
  <si>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</si>
  <si>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</si>
  <si>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</si>
  <si>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</si>
  <si>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</si>
  <si>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</si>
  <si>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</si>
  <si>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</si>
  <si>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</si>
  <si>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</si>
  <si>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</si>
  <si>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</si>
  <si>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</si>
  <si>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</si>
  <si>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</si>
  <si>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</si>
  <si>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</si>
  <si>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</si>
  <si>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</si>
  <si>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</si>
  <si>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</si>
  <si>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</si>
  <si>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</si>
  <si>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</si>
  <si>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</si>
  <si>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</si>
  <si>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</si>
  <si>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</si>
  <si>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</si>
  <si>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</si>
  <si>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</si>
  <si>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</si>
  <si>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</si>
  <si>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</si>
  <si>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</si>
  <si>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</si>
  <si>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</si>
  <si>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</si>
  <si>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</si>
  <si>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</si>
  <si>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</si>
  <si>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</si>
  <si>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</si>
  <si>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</si>
  <si>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</si>
  <si>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</si>
  <si>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</si>
  <si>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</si>
  <si>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</si>
  <si>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</si>
  <si>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</si>
  <si>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</si>
  <si>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</si>
  <si>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</si>
  <si>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</si>
  <si>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</si>
  <si>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</si>
  <si>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</si>
  <si>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</si>
  <si>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</si>
  <si>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</si>
  <si>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</si>
  <si>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</si>
  <si>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</si>
  <si>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</si>
  <si>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</si>
  <si>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</si>
  <si>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</si>
  <si>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</si>
  <si>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</si>
  <si>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</si>
  <si>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</si>
  <si>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</si>
  <si>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</si>
  <si>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</si>
  <si>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</si>
  <si>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</si>
  <si>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</si>
  <si>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</si>
  <si>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</si>
  <si>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</si>
  <si>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</si>
  <si>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</si>
  <si>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</si>
  <si>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</si>
  <si>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</si>
  <si>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</si>
  <si>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</si>
  <si>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</si>
  <si>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</si>
  <si>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</si>
  <si>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</si>
  <si>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</si>
  <si>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</si>
  <si>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</si>
  <si>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</si>
  <si>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</si>
  <si>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</si>
  <si>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</si>
  <si>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</si>
  <si>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</si>
  <si>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</si>
  <si>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</si>
  <si>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</si>
  <si>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</si>
  <si>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</si>
  <si>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</si>
  <si>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</si>
  <si>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</si>
  <si>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</si>
  <si>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</si>
  <si>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</si>
  <si>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</si>
  <si>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</si>
  <si>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</si>
  <si>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</si>
  <si>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</si>
  <si>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</si>
  <si>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</si>
  <si>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</si>
  <si>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</si>
  <si>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</si>
  <si>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</si>
  <si>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</si>
  <si>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</si>
  <si>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</si>
  <si>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</si>
  <si>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</si>
  <si>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</si>
  <si>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</si>
  <si>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</si>
  <si>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</si>
  <si>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</si>
  <si>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</si>
  <si>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</si>
  <si>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</si>
  <si>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</si>
  <si>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</si>
  <si>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</si>
  <si>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</si>
  <si>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</si>
  <si>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</si>
  <si>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</si>
  <si>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</si>
  <si>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</si>
  <si>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</si>
  <si>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</si>
  <si>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</si>
  <si>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</si>
  <si>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</si>
  <si>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</si>
  <si>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</si>
  <si>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</si>
  <si>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</si>
  <si>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</si>
  <si>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</si>
  <si>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</si>
  <si>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</si>
  <si>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</si>
  <si>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</si>
  <si>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</si>
  <si>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</si>
  <si>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</si>
  <si>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</si>
  <si>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</si>
  <si>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</si>
  <si>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</si>
  <si>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</si>
  <si>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</si>
  <si>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</si>
  <si>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</si>
  <si>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</si>
  <si>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</si>
  <si>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</si>
  <si>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</si>
  <si>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</si>
  <si>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</si>
  <si>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</si>
  <si>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</si>
  <si>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</si>
  <si>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</si>
  <si>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</si>
  <si>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</si>
  <si>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</si>
  <si>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</si>
  <si>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</si>
  <si>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</si>
  <si>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</si>
  <si>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</si>
  <si>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</si>
  <si>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</si>
  <si>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</si>
  <si>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</si>
  <si>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</si>
  <si>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</si>
  <si>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</si>
  <si>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</si>
  <si>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</si>
  <si>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</si>
  <si>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</si>
  <si>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</si>
  <si>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</si>
  <si>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</si>
  <si>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</si>
  <si>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</si>
  <si>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</si>
  <si>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</si>
  <si>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</si>
  <si>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</si>
  <si>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</si>
  <si>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</si>
  <si>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</si>
  <si>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</si>
  <si>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</si>
  <si>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</si>
  <si>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</si>
  <si>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</si>
  <si>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</si>
  <si>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</si>
  <si>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</si>
  <si>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</si>
  <si>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</si>
  <si>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</si>
  <si>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</si>
  <si>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</si>
  <si>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</si>
  <si>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</si>
  <si>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</si>
  <si>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</si>
  <si>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</si>
  <si>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</si>
  <si>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</si>
  <si>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</si>
  <si>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</si>
  <si>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</si>
  <si>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</si>
  <si>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</si>
  <si>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</si>
  <si>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</si>
  <si>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</si>
  <si>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</si>
  <si>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</si>
  <si>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</si>
  <si>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</si>
  <si>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</si>
  <si>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</si>
  <si>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</si>
  <si>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</si>
  <si>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</si>
  <si>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</si>
  <si>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</si>
  <si>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</si>
  <si>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</si>
  <si>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</si>
  <si>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</si>
  <si>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</si>
  <si>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</si>
  <si>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</si>
  <si>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</si>
  <si>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</si>
  <si>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</si>
  <si>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</si>
  <si>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</si>
  <si>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</si>
  <si>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</si>
  <si>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</si>
  <si>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</si>
  <si>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</si>
  <si>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</si>
  <si>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</si>
  <si>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</si>
  <si>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</si>
  <si>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</si>
  <si>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</si>
  <si>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</si>
  <si>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</si>
  <si>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</si>
  <si>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</si>
  <si>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</si>
  <si>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</si>
  <si>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</si>
  <si>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</si>
  <si>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</si>
  <si>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</si>
  <si>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</si>
  <si>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</si>
  <si>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</si>
  <si>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</si>
  <si>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</si>
  <si>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</si>
  <si>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</si>
  <si>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</si>
  <si>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</si>
  <si>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</si>
  <si>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</si>
  <si>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</si>
  <si>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</si>
  <si>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</si>
  <si>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</si>
  <si>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</si>
  <si>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</si>
  <si>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</si>
  <si>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</si>
  <si>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</si>
  <si>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</si>
  <si>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</si>
  <si>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</si>
  <si>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</si>
  <si>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</si>
  <si>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</si>
  <si>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</si>
  <si>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</si>
  <si>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</si>
  <si>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</si>
  <si>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</si>
  <si>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</si>
  <si>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</si>
  <si>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</si>
  <si>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</si>
  <si>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</si>
  <si>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</si>
  <si>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</si>
  <si>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</si>
  <si>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</si>
  <si>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</si>
  <si>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</si>
  <si>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</si>
  <si>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</si>
  <si>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</si>
  <si>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</si>
  <si>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</si>
  <si>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</si>
  <si>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</si>
  <si>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</si>
  <si>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</si>
  <si>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</si>
  <si>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</si>
  <si>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</si>
  <si>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</si>
  <si>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</si>
  <si>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</si>
  <si>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</si>
  <si>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</si>
  <si>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</si>
  <si>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</si>
  <si>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</si>
  <si>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</si>
  <si>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</si>
  <si>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</si>
  <si>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</si>
  <si>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</si>
  <si>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</si>
  <si>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</si>
  <si>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</si>
  <si>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</si>
  <si>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</si>
  <si>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</si>
  <si>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</si>
  <si>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</si>
  <si>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</si>
  <si>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</si>
  <si>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</si>
  <si>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</si>
  <si>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</si>
  <si>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</si>
  <si>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</si>
  <si>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</si>
  <si>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</si>
  <si>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</si>
  <si>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</si>
  <si>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</si>
  <si>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</si>
  <si>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</si>
  <si>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</si>
  <si>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</si>
  <si>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</si>
  <si>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</si>
  <si>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</si>
  <si>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</si>
  <si>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</si>
  <si>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</si>
  <si>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</si>
  <si>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</si>
  <si>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</si>
  <si>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</si>
  <si>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</si>
  <si>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</si>
  <si>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</si>
  <si>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</si>
  <si>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</si>
  <si>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</si>
  <si>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</si>
  <si>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</si>
  <si>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</si>
  <si>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</si>
  <si>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</si>
  <si>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</si>
  <si>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</si>
  <si>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</si>
  <si>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</si>
  <si>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</si>
  <si>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</si>
  <si>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</si>
  <si>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</si>
  <si>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</si>
  <si>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</si>
  <si>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</si>
  <si>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</si>
  <si>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</si>
  <si>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</si>
  <si>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</si>
  <si>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</si>
  <si>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</si>
  <si>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</si>
  <si>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</si>
  <si>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</si>
  <si>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</si>
  <si>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</si>
  <si>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</si>
  <si>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</si>
  <si>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</si>
  <si>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</si>
  <si>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</si>
  <si>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</si>
  <si>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</si>
  <si>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</si>
  <si>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</si>
  <si>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</si>
  <si>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</si>
  <si>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</si>
  <si>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</si>
  <si>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</si>
  <si>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</si>
  <si>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</si>
  <si>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</si>
  <si>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</si>
  <si>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</si>
  <si>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</si>
  <si>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</si>
  <si>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</si>
  <si>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</si>
  <si>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</si>
  <si>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</si>
  <si>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</si>
  <si>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</si>
  <si>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</si>
  <si>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</si>
  <si>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</si>
  <si>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</si>
  <si>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</si>
  <si>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</si>
  <si>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</si>
  <si>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</si>
  <si>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</si>
  <si>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</si>
  <si>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</si>
  <si>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</si>
  <si>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</si>
  <si>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</si>
  <si>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</si>
  <si>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</si>
  <si>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</si>
  <si>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</si>
  <si>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</si>
  <si>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</si>
  <si>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</si>
  <si>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</si>
  <si>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</si>
  <si>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</si>
  <si>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</si>
  <si>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</si>
  <si>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</si>
  <si>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</si>
  <si>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</si>
  <si>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</si>
  <si>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</si>
  <si>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</si>
  <si>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</si>
  <si>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</si>
  <si>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</si>
  <si>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</si>
  <si>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</si>
  <si>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</si>
  <si>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</si>
  <si>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</si>
  <si>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</si>
  <si>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</si>
  <si>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</si>
  <si>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</si>
  <si>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</si>
  <si>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</si>
  <si>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</si>
  <si>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</si>
  <si>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</si>
  <si>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</si>
  <si>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</si>
  <si>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</si>
  <si>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</si>
  <si>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</si>
  <si>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</si>
  <si>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</si>
  <si>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</si>
  <si>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</si>
  <si>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</si>
  <si>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</si>
  <si>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</si>
  <si>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</si>
  <si>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</si>
  <si>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</si>
  <si>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</si>
  <si>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</si>
  <si>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</si>
  <si>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</si>
  <si>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</si>
  <si>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</si>
  <si>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</si>
  <si>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</si>
  <si>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</si>
  <si>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</si>
  <si>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</si>
  <si>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</si>
  <si>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</si>
  <si>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</si>
  <si>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</si>
  <si>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</si>
  <si>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</si>
  <si>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</si>
  <si>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</si>
  <si>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</si>
  <si>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</si>
  <si>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</si>
  <si>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</si>
  <si>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</si>
  <si>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</si>
  <si>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</si>
  <si>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</si>
  <si>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</si>
  <si>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</si>
  <si>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</si>
  <si>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</si>
  <si>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</si>
  <si>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</si>
  <si>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</si>
  <si>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</si>
  <si>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</si>
  <si>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</si>
  <si>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</si>
  <si>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</si>
  <si>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</si>
  <si>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</si>
  <si>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</si>
  <si>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</si>
  <si>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</si>
  <si>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</si>
  <si>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</si>
  <si>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</si>
  <si>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</si>
  <si>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</si>
  <si>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</si>
  <si>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</si>
  <si>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</si>
  <si>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</si>
  <si>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</si>
  <si>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</si>
  <si>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</si>
  <si>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</si>
  <si>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</si>
  <si>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</si>
  <si>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</si>
  <si>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</si>
  <si>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</si>
  <si>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</si>
  <si>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</si>
  <si>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</si>
  <si>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</si>
  <si>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</si>
  <si>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</si>
  <si>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</si>
  <si>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</si>
  <si>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</si>
  <si>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</si>
  <si>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</si>
  <si>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</si>
  <si>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</si>
  <si>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</si>
  <si>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</si>
  <si>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</si>
  <si>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</si>
  <si>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</si>
  <si>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</si>
  <si>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</si>
  <si>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</si>
  <si>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</si>
  <si>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</si>
  <si>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</si>
  <si>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</si>
  <si>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</si>
  <si>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</si>
  <si>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</si>
  <si>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</si>
  <si>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</si>
  <si>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</si>
  <si>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</si>
  <si>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</si>
  <si>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</si>
  <si>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</si>
  <si>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</si>
  <si>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</si>
  <si>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</si>
  <si>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</si>
  <si>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</si>
  <si>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</si>
  <si>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</si>
  <si>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</si>
  <si>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</si>
  <si>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</si>
  <si>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</si>
  <si>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</si>
  <si>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</si>
  <si>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</si>
  <si>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</si>
  <si>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</si>
  <si>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</si>
  <si>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</si>
  <si>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</si>
  <si>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</si>
  <si>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</si>
  <si>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</si>
  <si>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</si>
  <si>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</si>
  <si>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</si>
  <si>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</si>
  <si>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</si>
  <si>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</si>
  <si>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</si>
  <si>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</si>
  <si>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</si>
  <si>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</si>
  <si>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</si>
  <si>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</si>
  <si>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</si>
  <si>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</si>
  <si>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</si>
  <si>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</si>
  <si>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</si>
  <si>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</si>
  <si>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</si>
  <si>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</si>
  <si>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</si>
  <si>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</si>
  <si>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</si>
  <si>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</si>
  <si>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</si>
  <si>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</si>
  <si>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</si>
  <si>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</si>
  <si>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</si>
  <si>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</si>
  <si>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</si>
  <si>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</si>
  <si>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</si>
  <si>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</si>
  <si>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</si>
  <si>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</si>
  <si>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</si>
  <si>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</si>
  <si>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</si>
  <si>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</si>
  <si>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</si>
  <si>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</si>
  <si>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</si>
  <si>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</si>
  <si>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</si>
  <si>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</si>
  <si>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</si>
  <si>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</si>
  <si>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</si>
  <si>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</si>
  <si>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</si>
  <si>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</si>
  <si>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</si>
  <si>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</si>
  <si>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</si>
  <si>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</si>
  <si>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</si>
  <si>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</si>
  <si>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</si>
  <si>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</si>
  <si>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</si>
  <si>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</si>
  <si>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</si>
  <si>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</si>
  <si>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</si>
  <si>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</si>
  <si>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</si>
  <si>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</si>
  <si>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</si>
  <si>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</si>
  <si>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</si>
  <si>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</si>
  <si>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</si>
  <si>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</si>
  <si>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</si>
  <si>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</si>
  <si>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</si>
  <si>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</si>
  <si>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</si>
  <si>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</si>
  <si>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</si>
  <si>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</si>
  <si>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</si>
  <si>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</si>
  <si>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</si>
  <si>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</si>
  <si>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</si>
  <si>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</si>
  <si>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</si>
  <si>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</si>
  <si>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</si>
  <si>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</si>
  <si>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</si>
  <si>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</si>
  <si>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</si>
  <si>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</si>
  <si>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</si>
  <si>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</si>
  <si>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</si>
  <si>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</si>
  <si>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</si>
  <si>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</si>
  <si>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</si>
  <si>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</si>
  <si>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</si>
  <si>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</si>
  <si>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</si>
  <si>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</si>
  <si>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</si>
  <si>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</si>
  <si>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</si>
  <si>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</si>
  <si>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</si>
  <si>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</si>
  <si>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</si>
  <si>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</si>
  <si>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</si>
  <si>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</si>
  <si>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</si>
  <si>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</si>
  <si>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</si>
  <si>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</si>
  <si>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</si>
  <si>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</si>
  <si>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</si>
  <si>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</si>
  <si>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</si>
  <si>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</si>
  <si>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</si>
  <si>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</si>
  <si>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</si>
  <si>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</si>
  <si>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</si>
  <si>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</si>
  <si>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</si>
  <si>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</si>
  <si>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</si>
  <si>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</si>
  <si>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</si>
  <si>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</si>
  <si>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</si>
  <si>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</si>
  <si>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</si>
  <si>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</si>
  <si>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</si>
  <si>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</si>
  <si>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</si>
  <si>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</si>
  <si>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</si>
  <si>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</si>
  <si>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</si>
  <si>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</si>
  <si>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</si>
  <si>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</si>
  <si>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</si>
  <si>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</si>
  <si>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</si>
  <si>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</si>
  <si>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</si>
  <si>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</si>
  <si>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</si>
  <si>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</si>
  <si>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</si>
  <si>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</si>
  <si>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</si>
  <si>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</si>
  <si>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</si>
  <si>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</si>
  <si>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</si>
  <si>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</si>
  <si>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</si>
  <si>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</si>
  <si>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</si>
  <si>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</si>
  <si>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</si>
  <si>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</si>
  <si>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</si>
  <si>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</si>
  <si>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</si>
  <si>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</si>
  <si>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</si>
  <si>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</si>
  <si>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</si>
  <si>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</si>
  <si>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</si>
  <si>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</si>
  <si>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</si>
  <si>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</si>
  <si>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</si>
  <si>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</si>
  <si>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</si>
  <si>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</si>
  <si>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</si>
  <si>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</si>
  <si>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</si>
  <si>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</si>
  <si>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</si>
  <si>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</si>
  <si>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</si>
  <si>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</si>
  <si>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</si>
  <si>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</si>
  <si>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</si>
  <si>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</si>
  <si>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</si>
  <si>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</si>
  <si>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</si>
  <si>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</si>
  <si>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</si>
  <si>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</si>
  <si>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</si>
  <si>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</si>
  <si>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</si>
  <si>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</si>
  <si>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</si>
  <si>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</si>
  <si>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</si>
  <si>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</si>
  <si>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</si>
  <si>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</si>
  <si>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</si>
  <si>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</si>
  <si>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</si>
  <si>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</si>
  <si>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</si>
  <si>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</si>
  <si>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</si>
  <si>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</si>
  <si>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</si>
  <si>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</si>
  <si>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</si>
  <si>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</si>
  <si>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</si>
  <si>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</si>
  <si>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</si>
  <si>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</si>
  <si>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</si>
  <si>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</si>
  <si>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</si>
  <si>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</si>
  <si>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</si>
  <si>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</si>
  <si>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</si>
  <si>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</si>
  <si>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</si>
  <si>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</si>
  <si>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</si>
  <si>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</si>
  <si>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</si>
  <si>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</si>
  <si>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</si>
  <si>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</si>
  <si>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</si>
  <si>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</si>
  <si>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</si>
  <si>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</si>
  <si>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</si>
  <si>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</si>
  <si>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</si>
  <si>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</si>
  <si>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</si>
  <si>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</si>
  <si>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</si>
  <si>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</si>
  <si>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</si>
  <si>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</si>
  <si>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</si>
  <si>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</si>
  <si>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</si>
  <si>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</si>
  <si>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</si>
  <si>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</si>
  <si>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</si>
  <si>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</si>
  <si>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</si>
  <si>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</si>
  <si>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</si>
  <si>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</si>
  <si>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</si>
  <si>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</si>
  <si>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</si>
  <si>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</si>
  <si>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</si>
  <si>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</si>
  <si>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</si>
  <si>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</si>
  <si>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</si>
  <si>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</si>
  <si>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</si>
  <si>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</si>
  <si>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</si>
  <si>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</si>
  <si>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</si>
  <si>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</si>
  <si>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</si>
  <si>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</si>
  <si>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</si>
  <si>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</si>
  <si>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</si>
  <si>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</si>
  <si>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</si>
  <si>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</si>
  <si>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</si>
  <si>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</si>
  <si>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</si>
  <si>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</si>
  <si>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</si>
  <si>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</si>
  <si>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</si>
  <si>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</si>
  <si>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</si>
  <si>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</si>
  <si>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</si>
  <si>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</si>
  <si>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</si>
  <si>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</si>
  <si>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</si>
  <si>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</si>
  <si>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</si>
  <si>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</si>
  <si>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</si>
  <si>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</si>
  <si>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</si>
  <si>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</si>
  <si>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</si>
  <si>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</si>
  <si>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</si>
  <si>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</si>
  <si>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</si>
  <si>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</si>
  <si>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</si>
  <si>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</si>
  <si>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</si>
  <si>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</si>
  <si>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</si>
  <si>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</si>
  <si>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</si>
  <si>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</si>
  <si>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</si>
  <si>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</si>
  <si>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</si>
  <si>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</si>
  <si>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</si>
  <si>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</si>
  <si>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</si>
  <si>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</si>
  <si>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</si>
  <si>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</si>
  <si>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</si>
  <si>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</si>
  <si>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</si>
  <si>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</si>
  <si>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</si>
  <si>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</si>
  <si>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</si>
  <si>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</si>
  <si>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</si>
  <si>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</si>
  <si>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</si>
  <si>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</si>
  <si>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</si>
  <si>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</si>
  <si>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</si>
  <si>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</si>
  <si>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</si>
  <si>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</si>
  <si>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</si>
  <si>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</si>
  <si>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</si>
  <si>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</si>
  <si>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</si>
  <si>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</si>
  <si>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</si>
  <si>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</si>
  <si>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</si>
  <si>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</si>
  <si>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</si>
  <si>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</si>
  <si>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</si>
  <si>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</si>
  <si>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</si>
  <si>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</si>
  <si>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</si>
  <si>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</si>
  <si>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</si>
  <si>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</si>
  <si>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</si>
  <si>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</si>
  <si>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</si>
  <si>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</si>
  <si>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</si>
  <si>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</si>
  <si>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</si>
  <si>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</si>
  <si>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</si>
  <si>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</si>
  <si>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</si>
  <si>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</si>
  <si>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</si>
  <si>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</si>
  <si>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</si>
  <si>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</si>
  <si>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</si>
  <si>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</si>
  <si>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</si>
  <si>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</si>
  <si>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</si>
  <si>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</si>
  <si>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</si>
  <si>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</si>
  <si>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</si>
  <si>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</si>
  <si>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</si>
  <si>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</si>
  <si>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</si>
  <si>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</si>
  <si>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</si>
  <si>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</si>
  <si>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</si>
  <si>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</si>
  <si>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</si>
  <si>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</si>
  <si>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</si>
  <si>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</si>
  <si>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</si>
  <si>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</si>
  <si>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</si>
  <si>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</si>
  <si>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</si>
  <si>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</si>
  <si>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</si>
  <si>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</si>
  <si>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</si>
  <si>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</si>
  <si>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</si>
  <si>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</si>
  <si>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</si>
  <si>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</si>
  <si>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</si>
  <si>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</si>
  <si>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</si>
  <si>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</si>
  <si>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</si>
  <si>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</si>
  <si>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</si>
  <si>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</si>
  <si>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</si>
  <si>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</si>
  <si>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</si>
  <si>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</si>
  <si>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</si>
  <si>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</si>
  <si>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</si>
  <si>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</si>
  <si>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</si>
  <si>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</si>
  <si>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</si>
  <si>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</si>
  <si>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</si>
  <si>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</si>
  <si>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</si>
  <si>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</si>
  <si>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</si>
  <si>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</si>
  <si>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</si>
  <si>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</si>
  <si>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</si>
  <si>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</si>
  <si>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</si>
  <si>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</si>
  <si>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</si>
  <si>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</si>
  <si>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</si>
  <si>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</si>
  <si>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</si>
  <si>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</si>
  <si>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</si>
  <si>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</si>
  <si>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</si>
  <si>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</si>
  <si>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</si>
  <si>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</si>
  <si>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</si>
  <si>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</si>
  <si>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</si>
  <si>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</si>
  <si>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</si>
  <si>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</si>
  <si>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</si>
  <si>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</si>
  <si>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</si>
  <si>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</si>
  <si>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</si>
  <si>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</si>
  <si>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</si>
  <si>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</si>
  <si>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</si>
  <si>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</si>
  <si>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</si>
  <si>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</si>
  <si>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</si>
  <si>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</si>
  <si>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</si>
  <si>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</si>
  <si>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</si>
  <si>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</si>
  <si>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</si>
  <si>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</si>
  <si>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</si>
  <si>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</si>
  <si>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</si>
  <si>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</si>
  <si>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</si>
  <si>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</si>
  <si>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</si>
  <si>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</si>
  <si>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</si>
  <si>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</si>
  <si>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</si>
  <si>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</si>
  <si>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</si>
  <si>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</si>
  <si>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</si>
  <si>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</si>
  <si>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</si>
  <si>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</si>
  <si>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</si>
  <si>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</si>
  <si>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</si>
  <si>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</si>
  <si>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</si>
  <si>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</si>
  <si>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</si>
  <si>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</si>
  <si>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</si>
  <si>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</si>
  <si>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</si>
  <si>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</si>
  <si>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</si>
  <si>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</si>
  <si>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</si>
  <si>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</si>
  <si>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</si>
  <si>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</si>
  <si>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</si>
  <si>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</si>
  <si>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</si>
  <si>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</si>
  <si>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</si>
  <si>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</si>
  <si>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</si>
  <si>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</si>
  <si>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</si>
  <si>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</si>
  <si>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</si>
  <si>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</si>
  <si>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</si>
  <si>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</si>
  <si>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</si>
  <si>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</si>
  <si>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</si>
  <si>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</si>
  <si>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</si>
  <si>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</si>
  <si>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</si>
  <si>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</si>
  <si>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</si>
  <si>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</si>
  <si>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</si>
  <si>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</si>
  <si>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</si>
  <si>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</si>
  <si>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</si>
  <si>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</si>
  <si>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</si>
  <si>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</si>
  <si>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</si>
  <si>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</si>
  <si>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</si>
  <si>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</si>
  <si>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</si>
  <si>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</si>
  <si>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</si>
  <si>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</si>
  <si>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</si>
  <si>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</si>
  <si>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</si>
  <si>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</si>
  <si>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</si>
  <si>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</si>
  <si>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</si>
  <si>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</si>
  <si>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</si>
  <si>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</si>
  <si>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</si>
  <si>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</si>
  <si>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</si>
  <si>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</si>
  <si>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</si>
  <si>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</si>
  <si>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</si>
  <si>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</si>
  <si>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</si>
  <si>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</si>
  <si>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</si>
  <si>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</si>
  <si>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</si>
  <si>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</si>
  <si>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</si>
  <si>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</si>
  <si>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</si>
  <si>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</si>
  <si>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</si>
  <si>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</si>
  <si>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</si>
  <si>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</si>
  <si>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</si>
  <si>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</si>
  <si>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</si>
  <si>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</si>
  <si>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</si>
  <si>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</si>
  <si>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</si>
  <si>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</si>
  <si>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</si>
  <si>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</si>
  <si>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</si>
  <si>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</si>
  <si>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</si>
  <si>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</si>
  <si>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</si>
  <si>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</si>
  <si>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</si>
  <si>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</si>
  <si>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</si>
  <si>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</si>
  <si>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</si>
  <si>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</si>
  <si>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</si>
  <si>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</si>
  <si>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</si>
  <si>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</si>
  <si>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</si>
  <si>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</si>
  <si>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</si>
  <si>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</si>
  <si>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</si>
  <si>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</si>
  <si>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</si>
  <si>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</si>
  <si>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</si>
  <si>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</si>
  <si>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</si>
  <si>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</si>
  <si>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</si>
  <si>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</si>
  <si>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</si>
  <si>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</si>
  <si>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</si>
  <si>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</si>
  <si>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</si>
  <si>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</si>
  <si>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</si>
  <si>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</si>
  <si>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</si>
  <si>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</si>
  <si>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</si>
  <si>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</si>
  <si>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</si>
  <si>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</si>
  <si>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</si>
  <si>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</si>
  <si>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</si>
  <si>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</si>
  <si>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</si>
  <si>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</si>
  <si>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</si>
  <si>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</si>
  <si>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</si>
  <si>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</si>
  <si>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</si>
  <si>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</si>
  <si>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</si>
  <si>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</si>
  <si>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</si>
  <si>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</si>
  <si>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</si>
  <si>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</si>
  <si>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</si>
  <si>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</si>
  <si>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</si>
  <si>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</si>
  <si>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</si>
  <si>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</si>
  <si>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</si>
  <si>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</si>
  <si>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</si>
  <si>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</si>
  <si>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</si>
  <si>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</si>
  <si>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</si>
  <si>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</si>
  <si>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</si>
  <si>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</si>
  <si>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</si>
  <si>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</si>
  <si>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</si>
  <si>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</si>
  <si>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</si>
  <si>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</si>
  <si>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</si>
  <si>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</si>
  <si>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</si>
  <si>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</si>
  <si>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</si>
  <si>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</si>
  <si>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</si>
  <si>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</si>
  <si>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</si>
  <si>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</si>
  <si>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</si>
  <si>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</si>
  <si>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</si>
  <si>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</si>
  <si>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</si>
  <si>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</si>
  <si>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</si>
  <si>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</si>
  <si>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</si>
  <si>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</si>
  <si>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</si>
  <si>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</si>
  <si>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</si>
  <si>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</si>
  <si>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</si>
  <si>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</si>
  <si>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</si>
  <si>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</si>
  <si>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</si>
  <si>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</si>
  <si>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</si>
  <si>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</si>
  <si>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</si>
  <si>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</si>
  <si>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</si>
  <si>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</si>
  <si>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</si>
  <si>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</si>
  <si>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</si>
  <si>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</si>
  <si>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</si>
  <si>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</si>
  <si>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</si>
  <si>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</si>
  <si>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</si>
  <si>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</si>
  <si>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</si>
  <si>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</si>
  <si>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</si>
  <si>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</si>
  <si>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</si>
  <si>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</si>
  <si>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</si>
  <si>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</si>
  <si>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</si>
  <si>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</si>
  <si>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</si>
  <si>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</si>
  <si>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</si>
  <si>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</si>
  <si>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</si>
  <si>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</si>
  <si>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</si>
  <si>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</si>
  <si>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</si>
  <si>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</si>
  <si>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</si>
  <si>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</si>
  <si>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</si>
  <si>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</si>
  <si>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</si>
  <si>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</si>
  <si>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</si>
  <si>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</si>
  <si>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</si>
  <si>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</si>
  <si>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</si>
  <si>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</si>
  <si>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</si>
  <si>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</si>
  <si>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</si>
  <si>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</si>
  <si>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</si>
  <si>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</si>
  <si>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</si>
  <si>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</si>
  <si>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</si>
  <si>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</si>
  <si>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</si>
  <si>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</si>
  <si>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</si>
  <si>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</si>
  <si>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</si>
  <si>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</si>
  <si>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</si>
  <si>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</si>
  <si>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</si>
  <si>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</si>
  <si>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</si>
  <si>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</si>
  <si>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</si>
  <si>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</si>
  <si>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</si>
  <si>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</si>
  <si>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</si>
  <si>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</si>
  <si>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</si>
  <si>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</si>
  <si>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</si>
  <si>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</si>
  <si>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</si>
  <si>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</si>
  <si>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</si>
  <si>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</si>
  <si>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</si>
  <si>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</si>
  <si>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</si>
  <si>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</si>
  <si>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</si>
  <si>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</si>
  <si>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</si>
  <si>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</si>
  <si>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</si>
  <si>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</si>
  <si>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</si>
  <si>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</si>
  <si>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</si>
  <si>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</si>
  <si>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</si>
  <si>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</si>
  <si>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</si>
  <si>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</si>
  <si>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</si>
  <si>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</si>
  <si>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</si>
  <si>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</si>
  <si>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</si>
  <si>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</si>
  <si>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</si>
  <si>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</si>
  <si>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</si>
  <si>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</si>
  <si>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</si>
  <si>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</si>
  <si>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</si>
  <si>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</si>
  <si>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</si>
  <si>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</si>
  <si>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</si>
  <si>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</si>
  <si>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</si>
  <si>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</si>
  <si>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</si>
  <si>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</si>
  <si>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</si>
  <si>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</si>
  <si>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</si>
  <si>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</si>
  <si>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</si>
  <si>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</si>
  <si>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</si>
  <si>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</si>
  <si>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</si>
  <si>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</si>
  <si>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</si>
  <si>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</si>
  <si>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</si>
  <si>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</si>
  <si>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</si>
  <si>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</si>
  <si>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</si>
  <si>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</si>
  <si>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</si>
  <si>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</si>
  <si>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</si>
  <si>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</si>
  <si>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</si>
  <si>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</si>
  <si>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</si>
  <si>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</si>
  <si>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</si>
  <si>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</si>
  <si>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</si>
  <si>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</si>
  <si>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</si>
  <si>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</si>
  <si>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</si>
  <si>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</si>
  <si>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</si>
  <si>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</si>
  <si>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</si>
  <si>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</si>
  <si>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</si>
  <si>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</si>
  <si>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</si>
  <si>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</si>
  <si>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</si>
  <si>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</si>
  <si>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</si>
  <si>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</si>
  <si>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</si>
  <si>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</si>
  <si>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</si>
  <si>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</si>
  <si>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</si>
  <si>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</si>
  <si>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</si>
  <si>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</si>
  <si>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</si>
  <si>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</si>
  <si>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</si>
  <si>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</si>
  <si>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</si>
  <si>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</si>
  <si>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</si>
  <si>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</si>
  <si>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</si>
  <si>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</si>
  <si>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</si>
  <si>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</si>
  <si>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</si>
  <si>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</si>
  <si>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</si>
  <si>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</si>
  <si>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</si>
  <si>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</si>
  <si>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</si>
  <si>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</si>
  <si>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</si>
  <si>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</si>
  <si>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</si>
  <si>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</si>
  <si>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</si>
  <si>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</si>
  <si>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</si>
  <si>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</si>
  <si>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</si>
  <si>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</si>
  <si>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</si>
  <si>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</si>
  <si>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</si>
  <si>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</si>
  <si>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</si>
  <si>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</si>
  <si>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</si>
  <si>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</si>
  <si>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</si>
  <si>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</si>
  <si>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</si>
  <si>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</si>
  <si>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</si>
  <si>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</si>
  <si>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</si>
  <si>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</si>
  <si>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</si>
  <si>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</si>
  <si>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</si>
  <si>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</si>
  <si>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</si>
  <si>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</si>
  <si>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</si>
  <si>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</si>
  <si>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</si>
  <si>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</si>
  <si>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</si>
  <si>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</si>
  <si>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</si>
  <si>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</si>
  <si>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</si>
  <si>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</si>
  <si>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</si>
  <si>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</si>
  <si>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</si>
  <si>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</si>
  <si>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</si>
  <si>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</si>
  <si>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</si>
  <si>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</si>
  <si>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</si>
  <si>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</si>
  <si>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</si>
  <si>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</si>
  <si>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</si>
  <si>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</si>
  <si>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</si>
  <si>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</si>
  <si>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</si>
  <si>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</si>
  <si>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</si>
  <si>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</si>
  <si>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</si>
  <si>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</si>
  <si>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</si>
  <si>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</si>
  <si>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</si>
  <si>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</si>
  <si>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</si>
  <si>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</si>
  <si>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</si>
  <si>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</si>
  <si>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</si>
  <si>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</si>
  <si>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</si>
  <si>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</si>
  <si>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</si>
  <si>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</si>
  <si>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</si>
  <si>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</si>
  <si>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</si>
  <si>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</si>
  <si>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</si>
  <si>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</si>
  <si>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</si>
  <si>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</si>
  <si>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</si>
  <si>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</si>
  <si>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</si>
  <si>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</si>
  <si>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</si>
  <si>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</si>
  <si>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</si>
  <si>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</si>
  <si>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</si>
  <si>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</si>
  <si>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</si>
  <si>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</si>
  <si>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</si>
  <si>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</si>
  <si>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</si>
  <si>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</si>
  <si>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</si>
  <si>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</si>
  <si>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</si>
  <si>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</si>
  <si>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</si>
  <si>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</si>
  <si>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</si>
  <si>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</si>
  <si>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</si>
  <si>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</si>
  <si>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</si>
  <si>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</si>
  <si>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</si>
  <si>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</si>
  <si>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</si>
  <si>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</si>
  <si>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</si>
  <si>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</si>
  <si>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</si>
  <si>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</si>
  <si>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</si>
  <si>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</si>
  <si>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</si>
  <si>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</si>
  <si>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</si>
  <si>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</si>
  <si>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</si>
  <si>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</si>
  <si>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</si>
  <si>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</si>
  <si>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</si>
  <si>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</si>
  <si>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</si>
  <si>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</si>
  <si>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</si>
  <si>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</si>
  <si>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</si>
  <si>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</si>
  <si>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</si>
  <si>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</si>
  <si>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</si>
  <si>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</si>
  <si>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</si>
  <si>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</si>
  <si>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</si>
  <si>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</si>
  <si>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</si>
  <si>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</si>
  <si>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</si>
  <si>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</si>
  <si>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</si>
  <si>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</si>
  <si>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</si>
  <si>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</si>
  <si>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</si>
  <si>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</si>
  <si>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</si>
  <si>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</si>
  <si>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</si>
  <si>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</si>
  <si>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</si>
  <si>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</si>
  <si>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</si>
  <si>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</si>
  <si>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</si>
  <si>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</si>
  <si>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</si>
  <si>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</si>
  <si>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</si>
  <si>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</si>
  <si>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</si>
  <si>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</si>
  <si>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</si>
  <si>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</si>
  <si>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</si>
  <si>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</si>
  <si>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</si>
  <si>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</si>
  <si>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</si>
  <si>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</si>
  <si>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</si>
  <si>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</si>
  <si>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</si>
  <si>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</si>
  <si>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</si>
  <si>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</si>
  <si>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</si>
  <si>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</si>
  <si>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</si>
  <si>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</si>
  <si>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</si>
  <si>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</si>
  <si>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</si>
  <si>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</si>
  <si>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</si>
  <si>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</si>
  <si>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</si>
  <si>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</si>
  <si>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</si>
  <si>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</si>
  <si>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</si>
  <si>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</si>
  <si>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</si>
  <si>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</si>
  <si>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</si>
  <si>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</si>
  <si>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</si>
  <si>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</si>
  <si>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</si>
  <si>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</si>
  <si>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</si>
  <si>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</si>
  <si>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</si>
  <si>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</si>
  <si>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</si>
  <si>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</si>
  <si>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</si>
  <si>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</si>
  <si>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</si>
  <si>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</si>
  <si>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</si>
  <si>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</si>
  <si>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</si>
  <si>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</si>
  <si>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</si>
  <si>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</si>
  <si>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</si>
  <si>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</si>
  <si>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</si>
  <si>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</si>
  <si>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</si>
  <si>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</si>
  <si>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</si>
  <si>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</si>
  <si>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</si>
  <si>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</si>
  <si>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</si>
  <si>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</si>
  <si>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</si>
  <si>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</si>
  <si>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</si>
  <si>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</si>
  <si>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</si>
  <si>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</si>
  <si>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</si>
  <si>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</si>
  <si>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</si>
  <si>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</si>
  <si>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</si>
  <si>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</si>
  <si>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</si>
  <si>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</si>
  <si>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</si>
  <si>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</si>
  <si>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</si>
  <si>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</si>
  <si>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</si>
  <si>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</si>
  <si>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</si>
  <si>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</si>
  <si>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</si>
  <si>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</si>
  <si>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</si>
  <si>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</si>
  <si>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</si>
  <si>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</si>
  <si>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</si>
  <si>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</si>
  <si>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</si>
  <si>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</si>
  <si>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</si>
  <si>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</si>
  <si>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</si>
  <si>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</si>
  <si>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</si>
  <si>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</si>
  <si>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</si>
  <si>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</si>
  <si>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</si>
  <si>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</si>
  <si>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</si>
  <si>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</si>
  <si>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</si>
  <si>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</si>
  <si>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</si>
  <si>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</si>
  <si>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</si>
  <si>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</si>
  <si>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</si>
  <si>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</si>
  <si>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</si>
  <si>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</si>
  <si>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</si>
  <si>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</si>
  <si>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</si>
  <si>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</si>
  <si>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</si>
  <si>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</si>
  <si>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</si>
  <si>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</si>
  <si>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</si>
  <si>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</si>
  <si>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</si>
  <si>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</si>
  <si>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</si>
  <si>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</si>
  <si>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</si>
  <si>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</si>
  <si>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</si>
  <si>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</si>
  <si>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</si>
  <si>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</si>
  <si>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</si>
  <si>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</si>
  <si>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</si>
  <si>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</si>
  <si>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</si>
  <si>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</si>
  <si>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</si>
  <si>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</si>
  <si>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</si>
  <si>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</si>
  <si>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</si>
  <si>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</si>
  <si>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</si>
  <si>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</si>
  <si>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</si>
  <si>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</si>
  <si>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</si>
  <si>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</si>
  <si>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</si>
  <si>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</si>
  <si>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</si>
  <si>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</si>
  <si>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</si>
  <si>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</si>
  <si>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</si>
  <si>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</si>
  <si>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</si>
  <si>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</si>
  <si>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</si>
  <si>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</si>
  <si>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</si>
  <si>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</si>
  <si>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</si>
  <si>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</si>
  <si>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</si>
  <si>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</si>
  <si>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</si>
  <si>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</si>
  <si>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</si>
  <si>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</si>
  <si>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</si>
  <si>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</si>
  <si>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</si>
  <si>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</si>
  <si>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</si>
  <si>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</si>
  <si>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</si>
  <si>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</si>
  <si>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</si>
  <si>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</si>
  <si>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</si>
  <si>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</si>
  <si>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</si>
  <si>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</si>
  <si>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</si>
  <si>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</si>
  <si>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</si>
  <si>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</si>
  <si>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</si>
  <si>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</si>
  <si>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</si>
  <si>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</si>
  <si>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</si>
  <si>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</si>
  <si>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</si>
  <si>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</si>
  <si>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</si>
  <si>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</si>
  <si>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</si>
  <si>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</si>
  <si>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</si>
  <si>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</si>
  <si>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</si>
  <si>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</si>
  <si>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</si>
  <si>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</si>
  <si>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</si>
  <si>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</si>
  <si>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</si>
  <si>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</si>
  <si>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</si>
  <si>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</si>
  <si>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</si>
  <si>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</si>
  <si>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</si>
  <si>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</si>
  <si>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</si>
  <si>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</si>
  <si>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</si>
  <si>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</si>
  <si>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</si>
  <si>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</si>
  <si>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</si>
  <si>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</si>
  <si>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</si>
  <si>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</si>
  <si>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</si>
  <si>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</si>
  <si>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</si>
  <si>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</si>
  <si>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</si>
  <si>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</si>
  <si>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</si>
  <si>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</si>
  <si>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</si>
  <si>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</si>
  <si>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</si>
  <si>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</si>
  <si>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</si>
  <si>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</si>
  <si>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</si>
  <si>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</si>
  <si>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</si>
  <si>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</si>
  <si>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</si>
  <si>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</si>
  <si>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</si>
  <si>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</si>
  <si>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</si>
  <si>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</si>
  <si>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</si>
  <si>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</si>
  <si>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</si>
  <si>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</si>
  <si>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</si>
  <si>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</si>
  <si>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</si>
  <si>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</si>
  <si>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</si>
  <si>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</si>
  <si>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</si>
  <si>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</si>
  <si>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</si>
  <si>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</si>
  <si>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</si>
  <si>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</si>
  <si>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</si>
  <si>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</si>
  <si>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</si>
  <si>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</si>
  <si>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</si>
  <si>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</si>
  <si>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</si>
  <si>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</si>
  <si>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</si>
  <si>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</si>
  <si>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</si>
  <si>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</si>
  <si>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</si>
  <si>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</si>
  <si>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</si>
  <si>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</si>
  <si>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</si>
  <si>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</si>
  <si>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</si>
  <si>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</si>
  <si>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</si>
  <si>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</si>
  <si>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</si>
  <si>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</si>
  <si>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</si>
  <si>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</si>
  <si>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</si>
  <si>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</si>
  <si>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</si>
  <si>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</si>
  <si>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</si>
  <si>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</si>
  <si>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</si>
  <si>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</si>
  <si>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</si>
  <si>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</si>
  <si>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</si>
  <si>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</si>
  <si>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</si>
  <si>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</si>
  <si>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</si>
  <si>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</si>
  <si>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</si>
  <si>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</si>
  <si>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</si>
  <si>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</si>
  <si>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</si>
  <si>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</si>
  <si>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</si>
  <si>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</si>
  <si>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</si>
  <si>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</si>
  <si>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</si>
  <si>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</si>
  <si>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</si>
  <si>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</si>
  <si>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</si>
  <si>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</si>
  <si>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</si>
  <si>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</si>
  <si>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</si>
  <si>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</si>
  <si>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</si>
  <si>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</si>
  <si>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</si>
  <si>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</si>
  <si>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</si>
  <si>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</si>
  <si>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</si>
  <si>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</si>
  <si>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</si>
  <si>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</si>
  <si>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</si>
  <si>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</si>
  <si>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</si>
  <si>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</si>
  <si>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</si>
  <si>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</si>
  <si>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</si>
  <si>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</si>
  <si>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</si>
  <si>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</si>
  <si>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</si>
  <si>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</si>
  <si>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</si>
  <si>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</si>
  <si>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</si>
  <si>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</si>
  <si>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</si>
  <si>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</si>
  <si>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</si>
  <si>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</si>
  <si>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</si>
  <si>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</si>
  <si>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</si>
  <si>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</si>
  <si>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</si>
  <si>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</si>
  <si>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</si>
  <si>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</si>
  <si>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</si>
  <si>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</si>
  <si>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</si>
  <si>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</si>
  <si>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</si>
  <si>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</si>
  <si>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</si>
  <si>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</si>
  <si>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</si>
  <si>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</si>
  <si>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</si>
  <si>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</si>
  <si>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</si>
  <si>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</si>
  <si>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</si>
  <si>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</si>
  <si>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</si>
  <si>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</si>
  <si>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</si>
  <si>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</si>
  <si>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</si>
  <si>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</si>
  <si>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</si>
  <si>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</si>
  <si>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</si>
  <si>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</si>
  <si>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</si>
  <si>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</si>
  <si>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</si>
  <si>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</si>
  <si>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</si>
  <si>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</si>
  <si>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</si>
  <si>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</si>
  <si>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</si>
  <si>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</si>
  <si>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</si>
  <si>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</si>
  <si>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</si>
  <si>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</si>
  <si>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</si>
  <si>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</si>
  <si>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</si>
  <si>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</si>
  <si>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</si>
  <si>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</si>
  <si>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</si>
  <si>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</si>
  <si>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</si>
  <si>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</si>
  <si>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</si>
  <si>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</si>
  <si>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</si>
  <si>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</si>
  <si>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</si>
  <si>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</si>
  <si>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</si>
  <si>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</si>
  <si>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</si>
  <si>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</si>
  <si>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</si>
  <si>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</si>
  <si>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</si>
  <si>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</si>
  <si>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</si>
  <si>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</si>
  <si>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</si>
  <si>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</si>
  <si>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</si>
  <si>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</si>
  <si>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</si>
  <si>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</si>
  <si>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</si>
  <si>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</si>
  <si>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</si>
  <si>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</si>
  <si>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</si>
  <si>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</si>
  <si>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</si>
  <si>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</si>
  <si>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</si>
  <si>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</si>
  <si>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</si>
  <si>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</si>
  <si>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</si>
  <si>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</si>
  <si>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</si>
  <si>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</si>
  <si>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</si>
  <si>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</si>
  <si>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</si>
  <si>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</si>
  <si>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</si>
  <si>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</si>
  <si>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</si>
  <si>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</si>
  <si>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</si>
  <si>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</si>
  <si>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</si>
  <si>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</si>
  <si>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</si>
  <si>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</si>
  <si>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</si>
  <si>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</si>
  <si>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</si>
  <si>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</si>
  <si>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</si>
  <si>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</si>
  <si>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</si>
  <si>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</si>
  <si>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</si>
  <si>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</si>
  <si>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</si>
  <si>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</si>
  <si>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</si>
  <si>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</si>
  <si>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</si>
  <si>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</si>
  <si>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</si>
  <si>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</si>
  <si>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</si>
  <si>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</si>
  <si>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</si>
  <si>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</si>
  <si>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</si>
  <si>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</si>
  <si>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</si>
  <si>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</si>
  <si>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</si>
  <si>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</si>
  <si>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</si>
  <si>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</si>
  <si>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</si>
  <si>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</si>
  <si>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</si>
  <si>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</si>
  <si>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</si>
  <si>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</si>
  <si>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</si>
  <si>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</si>
  <si>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</si>
  <si>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</si>
  <si>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</si>
  <si>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</si>
  <si>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</si>
  <si>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</si>
  <si>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</si>
  <si>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</si>
  <si>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</si>
  <si>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</si>
  <si>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</si>
  <si>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</si>
  <si>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</si>
  <si>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</si>
  <si>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</si>
  <si>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</si>
  <si>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</si>
  <si>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</si>
  <si>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</si>
  <si>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</si>
  <si>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</si>
  <si>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</si>
  <si>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</si>
  <si>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</si>
  <si>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</si>
  <si>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</si>
  <si>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</si>
  <si>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</si>
  <si>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</si>
  <si>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</si>
  <si>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</si>
  <si>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</si>
  <si>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</si>
  <si>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</si>
  <si>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</si>
  <si>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</si>
  <si>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</si>
  <si>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</si>
  <si>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</si>
  <si>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</si>
  <si>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</si>
  <si>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</si>
  <si>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</si>
  <si>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</si>
  <si>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</si>
  <si>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</si>
  <si>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</si>
  <si>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</si>
  <si>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</si>
  <si>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</si>
  <si>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</si>
  <si>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</si>
  <si>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</si>
  <si>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</si>
  <si>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</si>
  <si>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</si>
  <si>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</si>
  <si>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</si>
  <si>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</si>
  <si>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</si>
  <si>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</si>
  <si>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</si>
  <si>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</si>
  <si>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</si>
  <si>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</si>
  <si>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</si>
  <si>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</si>
  <si>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</si>
  <si>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</si>
  <si>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</si>
  <si>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</si>
  <si>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</si>
  <si>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</si>
  <si>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</si>
  <si>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</si>
  <si>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</si>
  <si>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</si>
  <si>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</si>
  <si>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</si>
  <si>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</si>
  <si>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</si>
  <si>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</si>
  <si>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</si>
  <si>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</si>
  <si>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</si>
  <si>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</si>
  <si>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</si>
  <si>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</si>
  <si>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</si>
  <si>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</si>
  <si>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</si>
  <si>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</si>
  <si>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</si>
  <si>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</si>
  <si>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</si>
  <si>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</si>
  <si>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</si>
  <si>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</si>
  <si>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</si>
  <si>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</si>
  <si>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</si>
  <si>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</si>
  <si>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</si>
  <si>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</si>
  <si>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</si>
  <si>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</si>
  <si>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</si>
  <si>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</si>
  <si>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</si>
  <si>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</si>
  <si>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</si>
  <si>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</si>
  <si>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</si>
  <si>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</si>
  <si>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</si>
  <si>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</si>
  <si>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</si>
  <si>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</si>
  <si>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</si>
  <si>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</si>
  <si>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</si>
  <si>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</si>
  <si>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</si>
  <si>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</si>
  <si>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</si>
  <si>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</si>
  <si>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</si>
  <si>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</si>
  <si>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</si>
  <si>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</si>
  <si>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</si>
  <si>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</si>
  <si>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</si>
  <si>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</si>
  <si>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</si>
  <si>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</si>
  <si>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</si>
  <si>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</si>
  <si>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</si>
  <si>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</si>
  <si>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</si>
  <si>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</si>
  <si>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</si>
  <si>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</si>
  <si>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</si>
  <si>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</si>
  <si>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</si>
  <si>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</si>
  <si>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</si>
  <si>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</si>
  <si>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</si>
  <si>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</si>
  <si>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</si>
  <si>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</si>
  <si>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</si>
  <si>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</si>
  <si>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</si>
  <si>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</si>
  <si>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</si>
  <si>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</si>
  <si>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</si>
  <si>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</si>
  <si>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</si>
  <si>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</si>
  <si>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</si>
  <si>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</si>
  <si>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</si>
  <si>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</si>
  <si>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</si>
  <si>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</si>
  <si>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</si>
  <si>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</si>
  <si>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</si>
  <si>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</si>
  <si>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</si>
  <si>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</si>
  <si>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</si>
  <si>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</si>
  <si>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</si>
  <si>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</si>
  <si>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</si>
  <si>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</si>
  <si>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</si>
  <si>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</si>
  <si>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</si>
  <si>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</si>
  <si>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</si>
  <si>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</si>
  <si>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</si>
  <si>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</si>
  <si>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</si>
  <si>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</si>
  <si>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</si>
  <si>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</si>
  <si>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</si>
  <si>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</si>
  <si>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</si>
  <si>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</si>
  <si>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</si>
  <si>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</si>
  <si>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</si>
  <si>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</si>
  <si>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</si>
  <si>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</si>
  <si>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</si>
  <si>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</si>
  <si>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</si>
  <si>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</si>
  <si>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</si>
  <si>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</si>
  <si>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</si>
  <si>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</si>
  <si>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</si>
  <si>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</si>
  <si>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</si>
  <si>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</si>
  <si>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</si>
  <si>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</si>
  <si>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</si>
  <si>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</si>
  <si>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</si>
  <si>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</si>
  <si>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</si>
  <si>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</si>
  <si>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</si>
  <si>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</si>
  <si>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</si>
  <si>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</si>
  <si>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</si>
  <si>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</si>
  <si>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</si>
  <si>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</si>
  <si>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</si>
  <si>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</si>
  <si>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</si>
  <si>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</si>
  <si>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</si>
  <si>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</si>
  <si>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</si>
  <si>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</si>
  <si>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</si>
  <si>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</si>
  <si>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</si>
  <si>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</si>
  <si>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</si>
  <si>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</si>
  <si>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</si>
  <si>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</si>
  <si>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</si>
  <si>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</si>
  <si>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</si>
  <si>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</si>
  <si>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</si>
  <si>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</si>
  <si>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</si>
  <si>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</si>
  <si>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</si>
  <si>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</si>
  <si>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</si>
  <si>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</si>
  <si>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</si>
  <si>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</si>
  <si>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</si>
  <si>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</si>
  <si>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</si>
  <si>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</si>
  <si>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</si>
  <si>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</si>
  <si>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</si>
  <si>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</si>
  <si>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</si>
  <si>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</si>
  <si>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</si>
  <si>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</si>
  <si>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</si>
  <si>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</si>
  <si>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</si>
  <si>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</si>
  <si>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</si>
  <si>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</si>
  <si>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</si>
  <si>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</si>
  <si>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</si>
  <si>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</si>
  <si>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</si>
  <si>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</si>
  <si>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</si>
  <si>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</si>
  <si>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</si>
  <si>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</si>
  <si>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</si>
  <si>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</si>
  <si>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</si>
  <si>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</si>
  <si>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</si>
  <si>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</si>
  <si>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</si>
  <si>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</si>
  <si>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</si>
  <si>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</si>
  <si>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</si>
  <si>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</si>
  <si>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</si>
  <si>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</si>
  <si>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</si>
  <si>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</si>
  <si>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</si>
  <si>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</si>
  <si>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</si>
  <si>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</si>
  <si>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</si>
  <si>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</si>
  <si>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</si>
  <si>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</si>
  <si>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</si>
  <si>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</si>
  <si>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</si>
  <si>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</si>
  <si>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</si>
  <si>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</si>
  <si>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</si>
  <si>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</si>
  <si>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</si>
  <si>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</si>
  <si>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</si>
  <si>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</si>
  <si>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</si>
  <si>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</si>
  <si>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</si>
  <si>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</si>
  <si>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</si>
  <si>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</si>
  <si>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</si>
  <si>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</si>
  <si>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</si>
  <si>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</si>
  <si>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</si>
  <si>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</si>
  <si>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</si>
  <si>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</si>
  <si>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</si>
  <si>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</si>
  <si>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</si>
  <si>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</si>
  <si>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</si>
  <si>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</si>
  <si>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</si>
  <si>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</si>
  <si>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</si>
  <si>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</si>
  <si>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</si>
  <si>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</si>
  <si>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</si>
  <si>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</si>
  <si>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</si>
  <si>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</si>
  <si>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</si>
  <si>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</si>
  <si>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</si>
  <si>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</si>
  <si>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</si>
  <si>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</si>
  <si>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</si>
  <si>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</si>
  <si>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</si>
  <si>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</si>
  <si>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</si>
  <si>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</si>
  <si>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</si>
  <si>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</si>
  <si>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</si>
  <si>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</si>
  <si>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</si>
  <si>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</si>
  <si>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</si>
  <si>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</si>
  <si>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</si>
  <si>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</si>
  <si>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</si>
  <si>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</si>
  <si>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</si>
  <si>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</si>
  <si>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</si>
  <si>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</si>
  <si>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</si>
  <si>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</si>
  <si>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</si>
  <si>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</si>
  <si>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</si>
  <si>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</si>
  <si>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</si>
  <si>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</si>
  <si>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</si>
  <si>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</si>
  <si>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</si>
  <si>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</si>
  <si>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</si>
  <si>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</si>
  <si>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</si>
  <si>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</si>
  <si>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</si>
  <si>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</si>
  <si>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</si>
  <si>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</si>
  <si>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</si>
  <si>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</si>
  <si>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</si>
  <si>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</si>
  <si>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</si>
  <si>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</si>
  <si>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</si>
  <si>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</si>
  <si>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</si>
  <si>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</si>
  <si>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</si>
  <si>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</si>
  <si>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</si>
  <si>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</si>
  <si>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</si>
  <si>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</si>
  <si>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</si>
  <si>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</si>
  <si>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</si>
  <si>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</si>
  <si>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</si>
  <si>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</si>
  <si>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</si>
  <si>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</si>
  <si>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</si>
  <si>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</si>
  <si>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</si>
  <si>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</si>
  <si>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</si>
  <si>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</si>
  <si>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</si>
  <si>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</si>
  <si>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</si>
  <si>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</si>
  <si>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</si>
  <si>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</si>
  <si>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</si>
  <si>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</si>
  <si>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</si>
  <si>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</si>
  <si>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</si>
  <si>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</si>
  <si>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</si>
  <si>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</si>
  <si>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</si>
  <si>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</si>
  <si>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</si>
  <si>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</si>
  <si>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</si>
  <si>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</si>
  <si>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</si>
  <si>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</si>
  <si>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</si>
  <si>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</si>
  <si>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</si>
  <si>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</si>
  <si>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</si>
  <si>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</si>
  <si>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</si>
  <si>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</si>
  <si>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</si>
  <si>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</si>
  <si>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</si>
  <si>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</si>
  <si>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</si>
  <si>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</si>
  <si>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</si>
  <si>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</si>
  <si>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</si>
  <si>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</si>
  <si>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</si>
  <si>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</si>
  <si>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</si>
  <si>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</si>
  <si>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</si>
  <si>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</si>
  <si>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</si>
  <si>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</si>
  <si>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</si>
  <si>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</si>
  <si>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</si>
  <si>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</si>
  <si>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</si>
  <si>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</si>
  <si>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</si>
  <si>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</si>
  <si>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</si>
  <si>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</si>
  <si>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</si>
  <si>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</si>
  <si>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</si>
  <si>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</si>
  <si>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</si>
  <si>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</si>
  <si>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</si>
  <si>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</si>
  <si>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</si>
  <si>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</si>
  <si>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</si>
  <si>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</si>
  <si>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</si>
  <si>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</si>
  <si>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</si>
  <si>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</si>
  <si>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</si>
  <si>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</si>
  <si>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</si>
  <si>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</si>
  <si>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</si>
  <si>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</si>
  <si>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</si>
  <si>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</si>
  <si>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</si>
  <si>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</si>
  <si>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</si>
  <si>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</si>
  <si>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</si>
  <si>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</si>
  <si>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</si>
  <si>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</si>
  <si>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</si>
  <si>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</si>
  <si>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</si>
  <si>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</si>
  <si>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</si>
  <si>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</si>
  <si>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</si>
  <si>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</si>
  <si>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</si>
  <si>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</si>
  <si>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</si>
  <si>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</si>
  <si>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</si>
  <si>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</si>
  <si>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</si>
  <si>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</si>
  <si>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</si>
  <si>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</si>
  <si>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</si>
  <si>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</si>
  <si>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</si>
  <si>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</si>
  <si>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</si>
  <si>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</si>
  <si>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</si>
  <si>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</si>
  <si>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</si>
  <si>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</si>
  <si>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</si>
  <si>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</si>
  <si>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</si>
  <si>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</si>
  <si>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</si>
  <si>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</si>
  <si>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</si>
  <si>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</si>
  <si>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</si>
  <si>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</si>
  <si>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</si>
  <si>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</si>
  <si>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</si>
  <si>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</si>
  <si>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</si>
  <si>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</si>
  <si>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</si>
  <si>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</si>
  <si>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</si>
  <si>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</si>
  <si>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</si>
  <si>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</si>
  <si>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</si>
  <si>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</si>
  <si>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</si>
  <si>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</si>
  <si>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</si>
  <si>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</si>
  <si>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</si>
  <si>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</si>
  <si>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</si>
  <si>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</si>
  <si>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</si>
  <si>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</si>
  <si>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</si>
  <si>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</si>
  <si>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</si>
  <si>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</si>
  <si>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</si>
  <si>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</si>
  <si>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</si>
  <si>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</si>
  <si>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</si>
  <si>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</si>
  <si>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</si>
  <si>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</si>
  <si>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</si>
  <si>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</si>
  <si>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</si>
  <si>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</si>
  <si>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</si>
  <si>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</si>
  <si>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</si>
  <si>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</si>
  <si>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</si>
  <si>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</si>
  <si>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</si>
  <si>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</si>
  <si>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</si>
  <si>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</si>
  <si>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</si>
  <si>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</si>
  <si>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</si>
  <si>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</si>
  <si>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</si>
  <si>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</si>
  <si>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</si>
  <si>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</si>
  <si>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</si>
  <si>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</si>
  <si>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</si>
  <si>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</si>
  <si>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</si>
  <si>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</si>
  <si>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</si>
  <si>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</si>
  <si>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</si>
  <si>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</si>
  <si>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</si>
  <si>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</si>
  <si>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</si>
  <si>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</si>
  <si>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</si>
  <si>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</si>
  <si>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</si>
  <si>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</si>
  <si>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</si>
  <si>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</si>
  <si>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</si>
  <si>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</si>
  <si>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</si>
  <si>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</si>
  <si>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</si>
  <si>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</si>
  <si>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</si>
  <si>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</si>
  <si>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</si>
  <si>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</si>
  <si>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</si>
  <si>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</si>
  <si>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</si>
  <si>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</si>
  <si>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</si>
  <si>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</si>
  <si>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</si>
  <si>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</si>
  <si>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</si>
  <si>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</si>
  <si>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</si>
  <si>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</si>
  <si>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</si>
  <si>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</si>
  <si>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</si>
  <si>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</si>
  <si>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</si>
  <si>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</si>
  <si>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</si>
  <si>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</si>
  <si>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</si>
  <si>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</si>
  <si>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</si>
  <si>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</si>
  <si>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</si>
  <si>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</si>
  <si>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</si>
  <si>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</si>
  <si>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</si>
  <si>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</si>
  <si>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</si>
  <si>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</si>
  <si>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</si>
  <si>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</si>
  <si>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</si>
  <si>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</si>
  <si>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</si>
  <si>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</si>
  <si>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</si>
  <si>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</si>
  <si>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</si>
  <si>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</si>
  <si>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</si>
  <si>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</si>
  <si>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</si>
  <si>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</si>
  <si>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</si>
  <si>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</si>
  <si>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</si>
  <si>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</si>
  <si>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</si>
  <si>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</si>
  <si>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</si>
  <si>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</si>
  <si>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</si>
  <si>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</si>
  <si>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</si>
  <si>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</si>
  <si>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</si>
  <si>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</si>
  <si>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</si>
  <si>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</si>
  <si>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</si>
  <si>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</si>
  <si>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</si>
  <si>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</si>
  <si>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</si>
  <si>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</si>
  <si>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</si>
  <si>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</si>
  <si>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</si>
  <si>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</si>
  <si>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</si>
  <si>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</si>
  <si>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</si>
  <si>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</si>
  <si>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</si>
  <si>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</si>
  <si>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</si>
  <si>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</si>
  <si>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</si>
  <si>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</si>
  <si>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</si>
  <si>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</si>
  <si>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</si>
  <si>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</si>
  <si>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</si>
  <si>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</si>
  <si>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</si>
  <si>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</si>
  <si>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</si>
  <si>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</si>
  <si>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</si>
  <si>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</si>
  <si>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</si>
  <si>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</si>
  <si>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</si>
  <si>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</si>
  <si>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</si>
  <si>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</si>
  <si>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</si>
  <si>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</si>
  <si>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</si>
  <si>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</si>
  <si>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</si>
  <si>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</si>
  <si>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</si>
  <si>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</si>
  <si>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</si>
  <si>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</si>
  <si>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</si>
  <si>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</si>
  <si>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</si>
  <si>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</si>
  <si>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</si>
  <si>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</si>
  <si>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</si>
  <si>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</si>
  <si>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</si>
  <si>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</si>
  <si>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</si>
  <si>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</si>
  <si>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</si>
  <si>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</si>
  <si>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</si>
  <si>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</si>
  <si>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</si>
  <si>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</si>
  <si>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</si>
  <si>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</si>
  <si>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</si>
  <si>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</si>
  <si>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</si>
  <si>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</si>
  <si>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</si>
  <si>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</si>
  <si>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</si>
  <si>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</si>
  <si>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</si>
  <si>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</si>
  <si>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</si>
  <si>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</si>
  <si>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</si>
  <si>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</si>
  <si>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</si>
  <si>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</si>
  <si>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</si>
  <si>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</si>
  <si>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</si>
  <si>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</si>
  <si>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</si>
  <si>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</si>
  <si>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</si>
  <si>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</si>
  <si>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</si>
  <si>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</si>
  <si>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</si>
  <si>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</si>
  <si>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</si>
  <si>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</si>
  <si>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</si>
  <si>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</si>
  <si>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</si>
  <si>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</si>
  <si>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</si>
  <si>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</si>
  <si>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</si>
  <si>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</si>
  <si>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</si>
  <si>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</si>
  <si>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</si>
  <si>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</si>
  <si>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</si>
  <si>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</si>
  <si>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</si>
  <si>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</si>
  <si>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</si>
  <si>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</si>
  <si>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</si>
  <si>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</si>
  <si>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</si>
  <si>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</si>
  <si>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</si>
  <si>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</si>
  <si>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</si>
  <si>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</si>
  <si>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</si>
  <si>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</si>
  <si>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</si>
  <si>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</si>
  <si>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</si>
  <si>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</si>
  <si>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</si>
  <si>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</si>
  <si>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</si>
  <si>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</si>
  <si>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</si>
  <si>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</si>
  <si>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</si>
  <si>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</si>
  <si>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</si>
  <si>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</si>
  <si>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</si>
  <si>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</si>
  <si>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</si>
  <si>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</si>
  <si>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</si>
  <si>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</si>
  <si>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</si>
  <si>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</si>
  <si>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</si>
  <si>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</si>
  <si>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</si>
  <si>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</si>
  <si>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</si>
  <si>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</si>
  <si>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</si>
  <si>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</si>
  <si>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</si>
  <si>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</si>
  <si>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</si>
  <si>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</si>
  <si>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</si>
  <si>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</si>
  <si>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</si>
  <si>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</si>
  <si>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</si>
  <si>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</si>
  <si>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</si>
  <si>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</si>
  <si>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</si>
  <si>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</si>
  <si>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</si>
  <si>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</si>
  <si>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</si>
  <si>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</si>
  <si>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</si>
  <si>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</si>
  <si>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</si>
  <si>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</si>
  <si>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</si>
  <si>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</si>
  <si>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</si>
  <si>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</si>
  <si>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</si>
  <si>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</si>
  <si>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</si>
  <si>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</si>
  <si>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</si>
  <si>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</si>
  <si>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</si>
  <si>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</si>
  <si>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</si>
  <si>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</si>
  <si>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</si>
  <si>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</si>
  <si>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</si>
  <si>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</si>
  <si>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</si>
  <si>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</si>
  <si>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</si>
  <si>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</si>
  <si>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</si>
  <si>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</si>
  <si>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</si>
  <si>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</si>
  <si>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</si>
  <si>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</si>
  <si>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</si>
  <si>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</si>
  <si>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</si>
  <si>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</si>
  <si>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</si>
  <si>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</si>
  <si>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</si>
  <si>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</si>
  <si>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</si>
  <si>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</si>
  <si>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</si>
  <si>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</si>
  <si>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</si>
  <si>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</si>
  <si>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</si>
  <si>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</si>
  <si>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</si>
  <si>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</si>
  <si>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</si>
  <si>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</si>
  <si>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</si>
  <si>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</si>
  <si>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</si>
  <si>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</si>
  <si>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</si>
  <si>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</si>
  <si>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</si>
  <si>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</si>
  <si>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</si>
  <si>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</si>
  <si>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</si>
  <si>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</si>
  <si>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</si>
  <si>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</si>
  <si>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</si>
  <si>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</si>
  <si>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</si>
  <si>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</si>
  <si>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</si>
  <si>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</si>
  <si>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</si>
  <si>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</si>
  <si>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</si>
  <si>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</si>
  <si>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</si>
  <si>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</si>
  <si>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</si>
  <si>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</si>
  <si>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</si>
  <si>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</si>
  <si>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</si>
  <si>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</si>
  <si>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</si>
  <si>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</si>
  <si>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</si>
  <si>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</si>
  <si>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</si>
  <si>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</si>
  <si>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</si>
  <si>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</si>
  <si>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</si>
  <si>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</si>
  <si>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</si>
  <si>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</si>
  <si>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</si>
  <si>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</si>
  <si>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</si>
  <si>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</si>
  <si>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</si>
  <si>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</si>
  <si>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</si>
  <si>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</si>
  <si>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</si>
  <si>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</si>
  <si>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</si>
  <si>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</si>
  <si>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</si>
  <si>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</si>
  <si>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</si>
  <si>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</si>
  <si>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</si>
  <si>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</si>
  <si>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</si>
  <si>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</si>
  <si>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</si>
  <si>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</si>
  <si>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</si>
  <si>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</si>
  <si>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</si>
  <si>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</si>
  <si>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</si>
  <si>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</si>
  <si>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</si>
  <si>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</si>
  <si>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</si>
  <si>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</si>
  <si>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</si>
  <si>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</si>
  <si>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</si>
  <si>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</si>
  <si>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</si>
  <si>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</si>
  <si>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</si>
  <si>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</si>
  <si>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</si>
  <si>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</si>
  <si>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</si>
  <si>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</si>
  <si>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</si>
  <si>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</si>
  <si>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</si>
  <si>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</si>
  <si>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</si>
  <si>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</si>
  <si>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</si>
  <si>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</si>
  <si>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</si>
  <si>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</si>
  <si>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</si>
  <si>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</si>
  <si>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</si>
  <si>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</si>
  <si>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</si>
  <si>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</si>
  <si>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</si>
  <si>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</si>
  <si>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</si>
  <si>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</si>
  <si>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</si>
  <si>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</si>
  <si>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</si>
  <si>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</si>
  <si>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</si>
  <si>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</si>
  <si>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</si>
  <si>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</si>
  <si>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</si>
  <si>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</si>
  <si>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</si>
  <si>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</si>
  <si>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</si>
  <si>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</si>
  <si>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</si>
  <si>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</si>
  <si>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</si>
  <si>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</si>
  <si>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</si>
  <si>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</si>
  <si>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</si>
  <si>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</si>
  <si>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</si>
  <si>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</si>
  <si>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</si>
  <si>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</si>
  <si>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</si>
  <si>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</si>
  <si>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</si>
  <si>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</si>
  <si>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</si>
  <si>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</si>
  <si>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</si>
  <si>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</si>
  <si>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</si>
  <si>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</si>
  <si>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</si>
  <si>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</si>
  <si>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</si>
  <si>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</si>
  <si>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</si>
  <si>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</si>
  <si>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</si>
  <si>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</si>
  <si>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</si>
  <si>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</si>
  <si>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</si>
  <si>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</si>
  <si>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</si>
  <si>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</si>
  <si>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</si>
  <si>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</si>
  <si>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</si>
  <si>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</si>
  <si>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</si>
  <si>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</si>
  <si>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</si>
  <si>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</si>
  <si>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</si>
  <si>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</si>
  <si>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</si>
  <si>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</si>
  <si>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</si>
  <si>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</si>
  <si>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</si>
  <si>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</si>
  <si>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</si>
  <si>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</si>
  <si>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</si>
  <si>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</si>
  <si>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</si>
  <si>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</si>
  <si>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</si>
  <si>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</si>
  <si>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</si>
  <si>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</si>
  <si>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</si>
  <si>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</si>
  <si>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</si>
  <si>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</si>
  <si>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</si>
  <si>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</si>
  <si>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</si>
  <si>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</si>
  <si>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</si>
  <si>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</si>
  <si>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</si>
  <si>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</si>
  <si>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</si>
  <si>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</si>
  <si>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</si>
  <si>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</si>
  <si>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</si>
  <si>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</si>
  <si>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</si>
  <si>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</si>
  <si>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</si>
  <si>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</si>
  <si>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</si>
  <si>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</si>
  <si>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</si>
  <si>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</si>
  <si>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</si>
  <si>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</si>
  <si>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</si>
  <si>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</si>
  <si>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</si>
  <si>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</si>
  <si>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</si>
  <si>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</si>
  <si>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</si>
  <si>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</si>
  <si>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</si>
  <si>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</si>
  <si>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</si>
  <si>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</si>
  <si>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</si>
  <si>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</si>
  <si>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</si>
  <si>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</si>
  <si>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</si>
  <si>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</si>
  <si>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</si>
  <si>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</si>
  <si>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</si>
  <si>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</si>
  <si>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</si>
  <si>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</si>
  <si>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</si>
  <si>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</si>
  <si>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</si>
  <si>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</si>
  <si>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</si>
  <si>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</si>
  <si>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</si>
  <si>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</si>
  <si>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</si>
  <si>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</si>
  <si>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</si>
  <si>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</si>
  <si>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</si>
  <si>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</si>
  <si>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</si>
  <si>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</si>
  <si>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</si>
  <si>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</si>
  <si>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</si>
  <si>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</si>
  <si>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</si>
  <si>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</si>
  <si>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</si>
  <si>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</si>
  <si>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</si>
  <si>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</si>
  <si>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</si>
  <si>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</si>
  <si>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</si>
  <si>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</si>
  <si>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</si>
  <si>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</si>
  <si>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</si>
  <si>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</si>
  <si>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</si>
  <si>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</si>
  <si>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</si>
  <si>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</si>
  <si>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</si>
  <si>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</si>
  <si>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</si>
  <si>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</si>
  <si>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</si>
  <si>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</si>
  <si>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</si>
  <si>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</si>
  <si>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</si>
  <si>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</si>
  <si>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</si>
  <si>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</si>
  <si>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</si>
  <si>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</si>
  <si>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</si>
  <si>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</si>
  <si>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</si>
  <si>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</si>
  <si>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</si>
  <si>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</si>
  <si>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</si>
  <si>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</si>
  <si>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</si>
  <si>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</si>
  <si>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</si>
  <si>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</si>
  <si>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</si>
  <si>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</si>
  <si>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</si>
  <si>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</si>
  <si>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</si>
  <si>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</si>
  <si>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</si>
  <si>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</si>
  <si>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</si>
  <si>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</si>
  <si>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</si>
  <si>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</si>
  <si>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</si>
  <si>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</si>
  <si>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</si>
  <si>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</si>
  <si>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</si>
  <si>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</si>
  <si>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</si>
  <si>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</si>
  <si>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</si>
  <si>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</si>
  <si>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</si>
  <si>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</si>
  <si>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</si>
  <si>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</si>
  <si>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</si>
  <si>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</si>
  <si>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</si>
  <si>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</si>
  <si>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</si>
  <si>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</si>
  <si>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</si>
  <si>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</si>
  <si>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</si>
  <si>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</si>
  <si>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</si>
  <si>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</si>
  <si>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</si>
  <si>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</si>
  <si>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</si>
  <si>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</si>
  <si>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</si>
  <si>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</si>
  <si>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</si>
  <si>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</si>
  <si>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</si>
  <si>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</si>
  <si>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</si>
  <si>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</si>
  <si>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</si>
  <si>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</si>
  <si>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</si>
  <si>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</si>
  <si>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</si>
  <si>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</si>
  <si>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</si>
  <si>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</si>
  <si>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</si>
  <si>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</si>
  <si>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</si>
  <si>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</si>
  <si>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</si>
  <si>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</si>
  <si>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</si>
  <si>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</si>
  <si>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</si>
  <si>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</si>
  <si>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</si>
  <si>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</si>
  <si>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</si>
  <si>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</si>
  <si>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</si>
  <si>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</si>
  <si>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</si>
  <si>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</si>
  <si>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</si>
  <si>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</si>
  <si>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</si>
  <si>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</si>
  <si>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</si>
  <si>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</si>
  <si>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</si>
  <si>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</si>
  <si>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</si>
  <si>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</si>
  <si>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</si>
  <si>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</si>
  <si>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</si>
  <si>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</si>
  <si>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</si>
  <si>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</si>
  <si>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</si>
  <si>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</si>
  <si>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</si>
  <si>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</si>
  <si>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</si>
  <si>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</si>
  <si>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</si>
  <si>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</si>
  <si>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</si>
  <si>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</si>
  <si>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</si>
  <si>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</si>
  <si>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</si>
  <si>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</si>
  <si>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</si>
  <si>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</si>
  <si>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</si>
  <si>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</si>
  <si>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</si>
  <si>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</si>
  <si>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</si>
  <si>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</si>
  <si>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</si>
  <si>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</si>
  <si>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</si>
  <si>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</si>
  <si>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</si>
  <si>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</si>
  <si>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</si>
  <si>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</si>
  <si>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</si>
  <si>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</si>
  <si>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</si>
  <si>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</si>
  <si>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</si>
  <si>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</si>
  <si>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</si>
  <si>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</si>
  <si>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</si>
  <si>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</si>
  <si>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</si>
  <si>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</si>
  <si>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</si>
  <si>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</si>
  <si>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</si>
  <si>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</si>
  <si>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</si>
  <si>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</si>
  <si>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</si>
  <si>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</si>
  <si>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</si>
  <si>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</si>
  <si>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</si>
  <si>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</si>
  <si>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</si>
  <si>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</si>
  <si>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</si>
  <si>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</si>
  <si>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</si>
  <si>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</si>
  <si>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</si>
  <si>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</si>
  <si>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</si>
  <si>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</si>
  <si>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</si>
  <si>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</si>
  <si>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</si>
  <si>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</si>
  <si>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</si>
  <si>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</si>
  <si>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</si>
  <si>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</si>
  <si>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</si>
  <si>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</si>
  <si>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</si>
  <si>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</si>
  <si>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</si>
  <si>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</si>
  <si>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</si>
  <si>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</si>
  <si>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</si>
  <si>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</si>
  <si>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</si>
  <si>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</si>
  <si>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</si>
  <si>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</si>
  <si>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</si>
  <si>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</si>
  <si>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</si>
  <si>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</si>
  <si>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</si>
  <si>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</si>
  <si>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</si>
  <si>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</si>
  <si>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</si>
  <si>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</si>
  <si>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</si>
  <si>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</si>
  <si>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</si>
  <si>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</si>
  <si>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</si>
  <si>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</si>
  <si>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</si>
  <si>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</si>
  <si>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</si>
  <si>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</si>
  <si>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</si>
  <si>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</si>
  <si>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</si>
  <si>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</si>
  <si>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</si>
  <si>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</si>
  <si>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</si>
  <si>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</si>
  <si>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</si>
  <si>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</si>
  <si>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</si>
  <si>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</si>
  <si>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</si>
  <si>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</si>
  <si>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</si>
  <si>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</si>
  <si>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</si>
  <si>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</si>
  <si>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</si>
  <si>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</si>
  <si>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</si>
  <si>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</si>
  <si>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</si>
  <si>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</si>
  <si>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</si>
  <si>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</si>
  <si>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</si>
  <si>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</si>
  <si>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</si>
  <si>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</si>
  <si>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</si>
  <si>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</si>
  <si>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</si>
  <si>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</si>
  <si>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</si>
  <si>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</si>
  <si>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</si>
  <si>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</si>
  <si>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</si>
  <si>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</si>
  <si>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</si>
  <si>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</si>
  <si>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</si>
  <si>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</si>
  <si>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</si>
  <si>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</si>
  <si>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</si>
  <si>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</si>
  <si>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</si>
  <si>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</si>
  <si>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</si>
  <si>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</si>
  <si>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</si>
  <si>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</si>
  <si>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</si>
  <si>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</si>
  <si>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</si>
  <si>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</si>
  <si>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</si>
  <si>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</si>
  <si>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</si>
  <si>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</si>
  <si>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</si>
  <si>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</si>
  <si>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</si>
  <si>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</si>
  <si>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</si>
  <si>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</si>
  <si>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</si>
  <si>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</si>
  <si>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</si>
  <si>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</si>
  <si>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</si>
  <si>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</si>
  <si>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</si>
  <si>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</si>
  <si>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</si>
  <si>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</si>
  <si>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</si>
  <si>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</si>
  <si>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</si>
  <si>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</si>
  <si>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</si>
  <si>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</si>
  <si>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</si>
  <si>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</si>
  <si>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</si>
  <si>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</si>
  <si>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</si>
  <si>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</si>
  <si>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</si>
  <si>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</si>
  <si>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</si>
  <si>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</si>
  <si>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</si>
  <si>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</si>
  <si>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</si>
  <si>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</si>
  <si>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</si>
  <si>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</si>
  <si>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</si>
  <si>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</si>
  <si>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</si>
  <si>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</si>
  <si>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</si>
  <si>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</si>
  <si>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</si>
  <si>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</si>
  <si>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</si>
  <si>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</si>
  <si>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</si>
  <si>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</si>
  <si>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</si>
  <si>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</si>
  <si>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</si>
  <si>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</si>
  <si>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</si>
  <si>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</si>
  <si>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</si>
  <si>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</si>
  <si>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</si>
  <si>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</si>
  <si>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</si>
  <si>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</si>
  <si>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</si>
  <si>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</si>
  <si>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</si>
  <si>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</si>
  <si>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</si>
  <si>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</si>
  <si>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</si>
  <si>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</si>
  <si>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</si>
  <si>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</si>
  <si>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</si>
  <si>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</si>
  <si>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</si>
  <si>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</si>
  <si>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</si>
  <si>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</si>
  <si>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</si>
  <si>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</si>
  <si>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</si>
  <si>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</si>
  <si>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</si>
  <si>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</si>
  <si>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</si>
  <si>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</si>
  <si>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</si>
  <si>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</si>
  <si>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</si>
  <si>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</si>
  <si>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</si>
  <si>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</si>
  <si>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</si>
  <si>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</si>
  <si>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</si>
  <si>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</si>
  <si>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</si>
  <si>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</si>
  <si>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</si>
  <si>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</si>
  <si>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</si>
  <si>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</si>
  <si>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</si>
  <si>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</si>
  <si>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</si>
  <si>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</si>
  <si>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</si>
  <si>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</si>
  <si>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</si>
  <si>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</si>
  <si>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</si>
  <si>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</si>
  <si>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</si>
  <si>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</si>
  <si>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</si>
  <si>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</si>
  <si>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</si>
  <si>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</si>
  <si>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</si>
  <si>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</si>
  <si>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</si>
  <si>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</si>
  <si>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</si>
  <si>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</si>
  <si>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</si>
  <si>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</si>
  <si>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</si>
  <si>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</si>
  <si>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</si>
  <si>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</si>
  <si>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</si>
  <si>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</si>
  <si>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</si>
  <si>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</si>
  <si>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</si>
  <si>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</si>
  <si>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</si>
  <si>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</si>
  <si>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</si>
  <si>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</si>
  <si>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</si>
  <si>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</si>
  <si>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</si>
  <si>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</si>
  <si>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</si>
  <si>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</si>
  <si>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</si>
  <si>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</si>
  <si>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</si>
  <si>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</si>
  <si>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</si>
  <si>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</si>
  <si>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</si>
  <si>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</si>
  <si>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</si>
  <si>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</si>
  <si>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</si>
  <si>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</si>
  <si>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</si>
  <si>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</si>
  <si>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</si>
  <si>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</si>
  <si>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</si>
  <si>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</si>
  <si>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</si>
  <si>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</si>
  <si>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</si>
  <si>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</si>
  <si>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</si>
  <si>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</si>
  <si>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</si>
  <si>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</si>
  <si>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</si>
  <si>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</si>
  <si>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</si>
  <si>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</si>
  <si>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</si>
  <si>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</si>
  <si>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</si>
  <si>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</si>
  <si>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</si>
  <si>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</si>
  <si>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</si>
  <si>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</si>
  <si>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</si>
  <si>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</si>
  <si>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</si>
  <si>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</si>
  <si>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</si>
  <si>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</si>
  <si>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</si>
  <si>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</si>
  <si>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</si>
  <si>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</si>
  <si>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</si>
  <si>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</si>
  <si>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</si>
  <si>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</si>
  <si>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</si>
  <si>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</si>
  <si>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</si>
  <si>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</si>
  <si>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</si>
  <si>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</si>
  <si>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</si>
  <si>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</si>
  <si>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</si>
  <si>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</si>
  <si>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</si>
  <si>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</si>
  <si>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</si>
  <si>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</si>
  <si>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</si>
  <si>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</si>
  <si>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</si>
  <si>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</si>
  <si>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</si>
  <si>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</si>
  <si>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</si>
  <si>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</si>
  <si>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</si>
  <si>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</si>
  <si>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</si>
  <si>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</si>
  <si>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</si>
  <si>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</si>
  <si>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</si>
  <si>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</si>
  <si>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</si>
  <si>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</si>
  <si>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</si>
  <si>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</si>
  <si>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</si>
  <si>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</si>
  <si>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</si>
  <si>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</si>
  <si>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</si>
  <si>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</si>
  <si>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</si>
  <si>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</si>
  <si>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</si>
  <si>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</si>
  <si>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</si>
  <si>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</si>
  <si>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</si>
  <si>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</si>
  <si>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</si>
  <si>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</si>
  <si>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</si>
  <si>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</si>
  <si>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</si>
  <si>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</si>
  <si>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</si>
  <si>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</si>
  <si>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</si>
  <si>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</si>
  <si>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</si>
  <si>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</si>
  <si>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</si>
  <si>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</si>
  <si>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</si>
  <si>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</si>
  <si>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</si>
  <si>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</si>
  <si>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</si>
  <si>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</si>
  <si>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</si>
  <si>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</si>
  <si>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</si>
  <si>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</si>
  <si>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</si>
  <si>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</si>
  <si>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</si>
  <si>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</si>
  <si>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</si>
  <si>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</si>
  <si>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</si>
  <si>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</si>
  <si>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</si>
  <si>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</si>
  <si>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</si>
  <si>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</si>
  <si>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</si>
  <si>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</si>
  <si>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</si>
  <si>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</si>
  <si>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</si>
  <si>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</si>
  <si>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</si>
  <si>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</si>
  <si>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</si>
  <si>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</si>
  <si>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</si>
  <si>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</si>
  <si>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</si>
  <si>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</si>
  <si>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</si>
  <si>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</si>
  <si>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</si>
  <si>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</si>
  <si>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</si>
  <si>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</si>
  <si>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</si>
  <si>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</si>
  <si>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</si>
  <si>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</si>
  <si>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</si>
  <si>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</si>
  <si>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</si>
  <si>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</si>
  <si>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</si>
  <si>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</si>
  <si>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</si>
  <si>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</si>
  <si>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</si>
  <si>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</si>
  <si>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</si>
  <si>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</si>
  <si>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</si>
  <si>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</si>
  <si>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</si>
  <si>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</si>
  <si>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</si>
  <si>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</si>
  <si>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</si>
  <si>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</si>
  <si>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</si>
  <si>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</si>
  <si>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</si>
  <si>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</si>
  <si>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</si>
  <si>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</si>
  <si>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</si>
  <si>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</si>
  <si>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</si>
  <si>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</si>
  <si>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</si>
  <si>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</si>
  <si>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</si>
  <si>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</si>
  <si>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</si>
  <si>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</si>
  <si>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</si>
  <si>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</si>
  <si>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</si>
  <si>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</si>
  <si>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</si>
  <si>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</si>
  <si>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</si>
  <si>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</si>
  <si>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</si>
  <si>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</si>
  <si>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</si>
  <si>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</si>
  <si>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</si>
  <si>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</si>
  <si>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</si>
  <si>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</si>
  <si>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</si>
  <si>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</si>
  <si>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</si>
  <si>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</si>
  <si>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</si>
  <si>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</si>
  <si>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</si>
  <si>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</si>
  <si>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</si>
  <si>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</si>
  <si>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</si>
  <si>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</si>
  <si>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</si>
  <si>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</si>
  <si>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</si>
  <si>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</si>
  <si>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</si>
  <si>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</si>
  <si>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</si>
  <si>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</si>
  <si>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</si>
  <si>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</si>
  <si>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</si>
  <si>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</si>
  <si>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</si>
  <si>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</si>
  <si>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</si>
  <si>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</si>
  <si>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</si>
  <si>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</si>
  <si>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</si>
  <si>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</si>
  <si>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</si>
  <si>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</si>
  <si>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</si>
  <si>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</si>
  <si>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</si>
  <si>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</si>
  <si>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</si>
  <si>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</si>
  <si>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</si>
  <si>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</si>
  <si>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</si>
  <si>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</si>
  <si>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</si>
  <si>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</si>
  <si>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</si>
  <si>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</si>
  <si>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</si>
  <si>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</si>
  <si>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</si>
  <si>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</si>
  <si>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</si>
  <si>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</si>
  <si>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</si>
  <si>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</si>
  <si>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</si>
  <si>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</si>
  <si>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</si>
  <si>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</si>
  <si>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</si>
  <si>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</si>
  <si>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</si>
  <si>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</si>
  <si>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</si>
  <si>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</si>
  <si>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</si>
  <si>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</si>
  <si>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</si>
  <si>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</si>
  <si>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</si>
  <si>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</si>
  <si>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</si>
  <si>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</si>
  <si>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</si>
  <si>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</si>
  <si>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</si>
  <si>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</si>
  <si>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</si>
  <si>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</si>
  <si>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</si>
  <si>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</si>
  <si>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</si>
  <si>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</si>
  <si>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</si>
  <si>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</si>
  <si>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</si>
  <si>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</si>
  <si>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</si>
  <si>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</si>
  <si>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</si>
  <si>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</si>
  <si>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</si>
  <si>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</si>
  <si>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</si>
  <si>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</si>
  <si>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</si>
  <si>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</si>
  <si>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</si>
  <si>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</si>
  <si>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</si>
  <si>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</si>
  <si>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</si>
  <si>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</si>
  <si>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</si>
  <si>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</si>
  <si>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</si>
  <si>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</si>
  <si>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</si>
  <si>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</si>
  <si>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</si>
  <si>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</si>
  <si>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</si>
  <si>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</si>
  <si>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</si>
  <si>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</si>
  <si>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</si>
  <si>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</si>
  <si>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</si>
  <si>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</si>
  <si>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</si>
  <si>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</si>
  <si>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</si>
  <si>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</si>
  <si>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</si>
  <si>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</si>
  <si>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</si>
  <si>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</si>
  <si>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</si>
  <si>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</si>
  <si>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</si>
  <si>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</si>
  <si>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</si>
  <si>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</si>
  <si>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</si>
  <si>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</si>
  <si>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</si>
  <si>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</si>
  <si>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</si>
  <si>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</si>
  <si>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</si>
  <si>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</si>
  <si>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</si>
  <si>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</si>
  <si>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</si>
  <si>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</si>
  <si>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</si>
  <si>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</si>
  <si>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</si>
  <si>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</si>
  <si>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</si>
  <si>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</si>
  <si>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</si>
  <si>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</si>
  <si>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</si>
  <si>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</si>
  <si>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</si>
  <si>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</si>
  <si>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</si>
  <si>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</si>
  <si>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</si>
  <si>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</si>
  <si>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</si>
  <si>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</si>
  <si>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</si>
  <si>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</si>
  <si>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</si>
  <si>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</si>
  <si>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</si>
  <si>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</si>
  <si>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</si>
  <si>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</si>
  <si>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</si>
  <si>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</si>
  <si>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</si>
  <si>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</si>
  <si>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</si>
  <si>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</si>
  <si>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</si>
  <si>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</si>
  <si>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</si>
  <si>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</si>
  <si>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</si>
  <si>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</si>
  <si>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</si>
  <si>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</si>
  <si>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</si>
  <si>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</si>
  <si>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</si>
  <si>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</si>
  <si>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</si>
  <si>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</si>
  <si>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</si>
  <si>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</si>
  <si>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</si>
  <si>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</si>
  <si>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</si>
  <si>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</si>
  <si>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</si>
  <si>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</si>
  <si>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</si>
  <si>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</si>
  <si>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</si>
  <si>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</si>
  <si>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</si>
  <si>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</si>
  <si>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</si>
  <si>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</si>
  <si>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</si>
  <si>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</si>
  <si>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</si>
  <si>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</si>
  <si>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</si>
  <si>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</si>
  <si>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</si>
  <si>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</si>
  <si>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</si>
  <si>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</si>
  <si>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</si>
  <si>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</si>
  <si>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</si>
  <si>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</si>
  <si>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</si>
  <si>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</si>
  <si>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</si>
  <si>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</si>
  <si>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</si>
  <si>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</si>
  <si>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</si>
  <si>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</si>
  <si>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</si>
  <si>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</si>
  <si>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</si>
  <si>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</si>
  <si>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</si>
  <si>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</si>
  <si>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</si>
  <si>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</si>
  <si>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</si>
  <si>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</si>
  <si>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</si>
  <si>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</si>
  <si>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</si>
  <si>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</si>
  <si>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</si>
  <si>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</si>
  <si>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</si>
  <si>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</si>
  <si>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</si>
  <si>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</si>
  <si>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</si>
  <si>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</si>
  <si>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</si>
  <si>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</si>
  <si>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</si>
  <si>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</si>
  <si>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</si>
  <si>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</si>
  <si>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</si>
  <si>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</si>
  <si>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</si>
  <si>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</si>
  <si>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</si>
  <si>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</si>
  <si>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</si>
  <si>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</si>
  <si>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</si>
  <si>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</si>
  <si>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</si>
  <si>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</si>
  <si>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</si>
  <si>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</si>
  <si>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</si>
  <si>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</si>
  <si>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</si>
  <si>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</si>
  <si>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</si>
  <si>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</si>
  <si>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</si>
  <si>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</si>
  <si>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</si>
  <si>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</si>
  <si>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</si>
  <si>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</si>
  <si>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</si>
  <si>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</si>
  <si>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</si>
  <si>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</si>
  <si>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</si>
  <si>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</si>
  <si>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</si>
  <si>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</si>
  <si>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</si>
  <si>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</si>
  <si>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</si>
  <si>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</si>
  <si>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</si>
  <si>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</si>
  <si>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</si>
  <si>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</si>
  <si>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</si>
  <si>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</si>
  <si>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</si>
  <si>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</si>
  <si>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</si>
  <si>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</si>
  <si>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</si>
  <si>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</si>
  <si>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</si>
  <si>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</si>
  <si>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</si>
  <si>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</si>
  <si>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</si>
  <si>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</si>
  <si>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</si>
  <si>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</si>
  <si>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</si>
  <si>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</si>
  <si>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</si>
  <si>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</si>
  <si>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</si>
  <si>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</si>
  <si>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</si>
  <si>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</si>
  <si>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</si>
  <si>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</si>
  <si>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</si>
  <si>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</si>
  <si>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</si>
  <si>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</si>
  <si>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</si>
  <si>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</si>
  <si>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</si>
  <si>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</si>
  <si>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</si>
  <si>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</si>
  <si>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</si>
  <si>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</si>
  <si>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</si>
  <si>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</si>
  <si>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</si>
  <si>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</si>
  <si>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</si>
  <si>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</si>
  <si>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</si>
  <si>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</si>
  <si>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</si>
  <si>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</si>
  <si>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</si>
  <si>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</si>
  <si>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</si>
  <si>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</si>
  <si>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</si>
  <si>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</si>
  <si>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</si>
  <si>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</si>
  <si>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</si>
  <si>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</si>
  <si>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</si>
  <si>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</si>
  <si>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</si>
  <si>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</si>
  <si>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</si>
  <si>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</si>
  <si>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</si>
  <si>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</si>
  <si>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</si>
  <si>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</si>
  <si>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</si>
  <si>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</si>
  <si>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</si>
  <si>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</si>
  <si>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</si>
  <si>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</si>
  <si>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</si>
  <si>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</si>
  <si>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</si>
  <si>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</si>
  <si>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</si>
  <si>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</si>
  <si>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</si>
  <si>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</si>
  <si>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</si>
  <si>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</si>
  <si>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</si>
  <si>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</si>
  <si>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</si>
  <si>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</si>
  <si>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</si>
  <si>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</si>
  <si>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</si>
  <si>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</si>
  <si>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</si>
  <si>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</si>
  <si>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</si>
  <si>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</si>
  <si>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</si>
  <si>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</si>
  <si>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</si>
  <si>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</si>
  <si>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</si>
  <si>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</si>
  <si>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</si>
  <si>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</si>
  <si>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</si>
  <si>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</si>
  <si>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</si>
  <si>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</si>
  <si>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</si>
  <si>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</si>
  <si>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</si>
  <si>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</si>
  <si>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</si>
  <si>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</si>
  <si>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</si>
  <si>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</si>
  <si>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</si>
  <si>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</si>
  <si>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</si>
  <si>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</si>
  <si>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</si>
  <si>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</si>
  <si>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</si>
  <si>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</si>
  <si>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</si>
  <si>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</si>
  <si>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</si>
  <si>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</si>
  <si>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</si>
  <si>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</si>
  <si>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</si>
  <si>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</si>
  <si>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</si>
  <si>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</si>
  <si>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</si>
  <si>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</si>
  <si>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</si>
  <si>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</si>
  <si>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</si>
  <si>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</si>
  <si>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</si>
  <si>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</si>
  <si>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</si>
  <si>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</si>
  <si>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</si>
  <si>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</si>
  <si>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</si>
  <si>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</si>
  <si>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</si>
  <si>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</si>
  <si>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</si>
  <si>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</si>
  <si>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</si>
  <si>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</si>
  <si>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</si>
  <si>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</si>
  <si>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</si>
  <si>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</si>
  <si>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</si>
  <si>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</si>
  <si>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</si>
  <si>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</si>
  <si>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</si>
  <si>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</si>
  <si>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</si>
  <si>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</si>
  <si>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</si>
  <si>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</si>
  <si>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</si>
  <si>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</si>
  <si>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</si>
  <si>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</si>
  <si>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</si>
  <si>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</si>
  <si>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</si>
  <si>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</si>
  <si>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</si>
  <si>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</si>
  <si>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</si>
  <si>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</si>
  <si>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</si>
  <si>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</si>
  <si>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</si>
  <si>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</si>
  <si>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</si>
  <si>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</si>
  <si>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</si>
  <si>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</si>
  <si>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</si>
  <si>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</si>
  <si>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</si>
  <si>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</si>
  <si>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</si>
  <si>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</si>
  <si>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</si>
  <si>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</si>
  <si>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</si>
  <si>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</si>
  <si>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</si>
  <si>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</si>
  <si>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</si>
  <si>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</si>
  <si>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</si>
  <si>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</si>
  <si>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</si>
  <si>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</si>
  <si>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</si>
  <si>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</si>
  <si>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</si>
  <si>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</si>
  <si>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</si>
  <si>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</si>
  <si>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</si>
  <si>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</si>
  <si>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</si>
  <si>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</si>
  <si>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</si>
  <si>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</si>
  <si>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</si>
  <si>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</si>
  <si>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</si>
  <si>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</si>
  <si>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</si>
  <si>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</si>
  <si>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</si>
  <si>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</si>
  <si>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</si>
  <si>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</si>
  <si>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</si>
  <si>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</si>
  <si>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</si>
  <si>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</si>
  <si>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</si>
  <si>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</si>
  <si>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</si>
  <si>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</si>
  <si>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</si>
  <si>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</si>
  <si>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</si>
  <si>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</si>
  <si>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</si>
  <si>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</si>
  <si>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</si>
  <si>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</si>
  <si>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</si>
  <si>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</si>
  <si>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</si>
  <si>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</si>
  <si>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</si>
  <si>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</si>
  <si>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</si>
  <si>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</si>
  <si>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</si>
  <si>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</si>
  <si>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</si>
  <si>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</si>
  <si>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</si>
  <si>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</si>
  <si>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</si>
  <si>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</si>
  <si>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</si>
  <si>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</si>
  <si>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</si>
  <si>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</si>
  <si>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</si>
  <si>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</si>
  <si>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</si>
  <si>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</si>
  <si>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</si>
  <si>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</si>
  <si>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</si>
  <si>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</si>
  <si>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</si>
  <si>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</si>
  <si>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</si>
  <si>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</si>
  <si>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</si>
  <si>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</si>
  <si>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</si>
  <si>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</si>
  <si>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</si>
  <si>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</si>
  <si>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</si>
  <si>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</si>
  <si>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</si>
  <si>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</si>
  <si>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</si>
  <si>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</si>
  <si>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</si>
  <si>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</si>
  <si>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</si>
  <si>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</si>
  <si>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</si>
  <si>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</si>
  <si>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</si>
  <si>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</si>
  <si>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</si>
  <si>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</si>
  <si>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</si>
  <si>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</si>
  <si>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</si>
  <si>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</si>
  <si>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</si>
  <si>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</si>
  <si>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</si>
  <si>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</si>
  <si>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</si>
  <si>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</si>
  <si>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</si>
  <si>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</si>
  <si>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</si>
  <si>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</si>
  <si>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</si>
  <si>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</si>
  <si>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</si>
  <si>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</si>
  <si>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</si>
  <si>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</si>
  <si>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</si>
  <si>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</si>
  <si>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</si>
  <si>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</si>
  <si>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</si>
  <si>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</si>
  <si>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</si>
  <si>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</si>
  <si>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</si>
  <si>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</si>
  <si>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</si>
  <si>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</si>
  <si>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</si>
  <si>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</si>
  <si>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</si>
  <si>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</si>
  <si>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</si>
  <si>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</si>
  <si>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</si>
  <si>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</si>
  <si>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</si>
  <si>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</si>
  <si>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</si>
  <si>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</si>
  <si>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</si>
  <si>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</si>
  <si>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</si>
  <si>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</si>
  <si>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</si>
  <si>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</si>
  <si>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</si>
  <si>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</si>
  <si>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</si>
  <si>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</si>
  <si>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</si>
  <si>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</si>
  <si>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</si>
  <si>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</si>
  <si>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</si>
  <si>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</si>
  <si>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</si>
  <si>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</si>
  <si>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</si>
  <si>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</si>
  <si>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</si>
  <si>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</si>
  <si>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</si>
  <si>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</si>
  <si>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</si>
  <si>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</si>
  <si>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</si>
  <si>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</si>
  <si>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</si>
  <si>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</si>
  <si>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</si>
  <si>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</si>
  <si>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</si>
  <si>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</si>
  <si>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</si>
  <si>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</si>
  <si>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</si>
  <si>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</si>
  <si>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</si>
  <si>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</si>
  <si>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</si>
  <si>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</si>
  <si>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</si>
  <si>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</si>
  <si>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</si>
  <si>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</si>
  <si>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</si>
  <si>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</si>
  <si>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</si>
  <si>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</si>
  <si>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</si>
  <si>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</si>
  <si>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</si>
  <si>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</si>
  <si>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</si>
  <si>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</si>
  <si>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</si>
  <si>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</si>
  <si>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</si>
  <si>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</si>
  <si>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</si>
  <si>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</si>
  <si>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</si>
  <si>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</si>
  <si>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</si>
  <si>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</si>
  <si>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</si>
  <si>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</si>
  <si>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</si>
  <si>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</si>
  <si>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</si>
  <si>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</si>
  <si>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</si>
  <si>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</si>
  <si>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</si>
  <si>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</si>
  <si>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</si>
  <si>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</si>
  <si>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</si>
  <si>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</si>
  <si>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</si>
  <si>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</si>
  <si>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</si>
  <si>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</si>
  <si>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</si>
  <si>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</si>
  <si>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</si>
  <si>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</si>
  <si>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</si>
  <si>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</si>
  <si>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</si>
  <si>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</si>
  <si>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</si>
  <si>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</si>
  <si>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</si>
  <si>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</si>
  <si>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</si>
  <si>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</si>
  <si>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</si>
  <si>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</si>
  <si>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</si>
  <si>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</si>
  <si>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</si>
  <si>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</si>
  <si>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</si>
  <si>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</si>
  <si>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</si>
  <si>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</si>
  <si>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</si>
  <si>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</si>
  <si>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</si>
  <si>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</si>
  <si>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</si>
  <si>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</si>
  <si>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</si>
  <si>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</si>
  <si>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</si>
  <si>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</si>
  <si>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</si>
  <si>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</si>
  <si>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</si>
  <si>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</si>
  <si>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</si>
  <si>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</si>
  <si>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</si>
  <si>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</si>
  <si>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</si>
  <si>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</si>
  <si>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</si>
  <si>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</si>
  <si>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</si>
  <si>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</si>
  <si>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</si>
  <si>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</si>
  <si>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</si>
  <si>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</si>
  <si>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</si>
  <si>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</si>
  <si>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</si>
  <si>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</si>
  <si>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</si>
  <si>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</si>
  <si>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</si>
  <si>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</si>
  <si>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</si>
  <si>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</si>
  <si>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</si>
  <si>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</si>
  <si>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</si>
  <si>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</si>
  <si>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</si>
  <si>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</si>
  <si>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</si>
  <si>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</si>
  <si>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</si>
  <si>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</si>
  <si>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</si>
  <si>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</si>
  <si>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</si>
  <si>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</si>
  <si>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</si>
  <si>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</si>
  <si>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</si>
  <si>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</si>
  <si>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</si>
  <si>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</si>
  <si>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</si>
  <si>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</si>
  <si>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</si>
  <si>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</si>
  <si>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</si>
  <si>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</si>
  <si>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</si>
  <si>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</si>
  <si>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</si>
  <si>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</si>
  <si>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</si>
  <si>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</si>
  <si>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</si>
  <si>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</si>
  <si>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</si>
  <si>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</si>
  <si>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</si>
  <si>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</si>
  <si>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</si>
  <si>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</si>
  <si>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</si>
  <si>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</si>
  <si>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</si>
  <si>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</si>
  <si>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</si>
  <si>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</si>
  <si>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</si>
  <si>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</si>
  <si>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</si>
  <si>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</si>
  <si>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</si>
  <si>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</si>
  <si>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</si>
  <si>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</si>
  <si>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</si>
  <si>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</si>
  <si>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</si>
  <si>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</si>
  <si>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</si>
  <si>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</si>
  <si>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</si>
  <si>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</si>
  <si>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</si>
  <si>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</si>
  <si>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</si>
  <si>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</si>
  <si>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</si>
  <si>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</si>
  <si>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</si>
  <si>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</si>
  <si>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</si>
  <si>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</si>
  <si>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</si>
  <si>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</si>
  <si>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</si>
  <si>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</si>
  <si>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</si>
  <si>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</si>
  <si>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</si>
  <si>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</si>
  <si>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</si>
  <si>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</si>
  <si>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</si>
  <si>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</si>
  <si>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</si>
  <si>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</si>
  <si>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</si>
  <si>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</si>
  <si>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</si>
  <si>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</si>
  <si>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</si>
  <si>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</si>
  <si>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</si>
  <si>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</si>
  <si>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</si>
  <si>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</si>
  <si>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</si>
  <si>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</si>
  <si>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</si>
  <si>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</si>
  <si>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</si>
  <si>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</si>
  <si>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</si>
  <si>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</si>
  <si>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</si>
  <si>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</si>
  <si>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</si>
  <si>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</si>
  <si>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</si>
  <si>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</si>
  <si>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</si>
  <si>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</si>
  <si>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</si>
  <si>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</si>
  <si>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</si>
  <si>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</si>
  <si>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</si>
  <si>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</si>
  <si>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</si>
  <si>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</si>
  <si>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</si>
  <si>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</si>
  <si>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</si>
  <si>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</si>
  <si>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</si>
  <si>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</si>
  <si>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</si>
  <si>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</si>
  <si>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</si>
  <si>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</si>
  <si>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</si>
  <si>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</si>
  <si>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</si>
  <si>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</si>
  <si>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</si>
  <si>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</si>
  <si>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</si>
  <si>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</si>
  <si>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</si>
  <si>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</si>
  <si>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</si>
  <si>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</si>
  <si>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</si>
  <si>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</si>
  <si>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</si>
  <si>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</si>
  <si>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</si>
  <si>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</si>
  <si>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</si>
  <si>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</si>
  <si>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</si>
  <si>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</si>
  <si>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</si>
  <si>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</si>
  <si>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</si>
  <si>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</si>
  <si>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</si>
  <si>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</si>
  <si>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</si>
  <si>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</si>
  <si>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</si>
  <si>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</si>
  <si>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</si>
  <si>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</si>
  <si>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</si>
  <si>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</si>
  <si>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</si>
  <si>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</si>
  <si>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</si>
  <si>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</si>
  <si>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</si>
  <si>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</si>
  <si>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</si>
  <si>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</si>
  <si>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</si>
  <si>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</si>
  <si>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</si>
  <si>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</si>
  <si>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</si>
  <si>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</si>
  <si>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</si>
  <si>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</si>
  <si>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</si>
  <si>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</si>
  <si>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</si>
  <si>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</si>
  <si>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</si>
  <si>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</si>
  <si>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</si>
  <si>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</si>
  <si>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</si>
  <si>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</si>
  <si>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</si>
  <si>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</si>
  <si>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</si>
  <si>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</si>
  <si>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</si>
  <si>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</si>
  <si>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</si>
  <si>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</si>
  <si>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</si>
  <si>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</si>
  <si>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</si>
  <si>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</si>
  <si>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</si>
  <si>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</si>
  <si>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</si>
  <si>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</si>
  <si>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</si>
  <si>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</si>
  <si>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</si>
  <si>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</si>
  <si>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</si>
  <si>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</si>
  <si>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</si>
  <si>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</si>
  <si>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</si>
  <si>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</si>
  <si>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</si>
  <si>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</si>
  <si>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</si>
  <si>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</si>
  <si>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</si>
  <si>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</si>
  <si>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</si>
  <si>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</si>
  <si>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</si>
  <si>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</si>
  <si>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</si>
  <si>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</si>
  <si>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</si>
  <si>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</si>
  <si>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</si>
  <si>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</si>
  <si>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</si>
  <si>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</si>
  <si>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</si>
  <si>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</si>
  <si>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</si>
  <si>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</si>
  <si>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</si>
  <si>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</si>
  <si>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</si>
  <si>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</si>
  <si>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</si>
  <si>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</si>
  <si>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</si>
  <si>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</si>
  <si>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</si>
  <si>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</si>
  <si>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</si>
  <si>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</si>
  <si>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</si>
  <si>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</si>
  <si>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</si>
  <si>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</si>
  <si>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</si>
  <si>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</si>
  <si>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</si>
  <si>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</si>
  <si>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</si>
  <si>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</si>
  <si>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</si>
  <si>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</si>
  <si>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</si>
  <si>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</si>
  <si>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</si>
  <si>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</si>
  <si>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</si>
  <si>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</si>
  <si>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</si>
  <si>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</si>
  <si>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</si>
  <si>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</si>
  <si>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</si>
  <si>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</si>
  <si>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</si>
  <si>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</si>
  <si>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</si>
  <si>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</si>
  <si>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</si>
  <si>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</si>
  <si>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</si>
  <si>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</si>
  <si>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</si>
  <si>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</si>
  <si>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</si>
  <si>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</si>
  <si>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</si>
  <si>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</si>
  <si>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</si>
  <si>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</si>
  <si>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</si>
  <si>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</si>
  <si>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</si>
  <si>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</si>
  <si>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</si>
  <si>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</si>
  <si>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</si>
  <si>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</si>
  <si>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</si>
  <si>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</si>
  <si>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</si>
  <si>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</si>
  <si>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</si>
  <si>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</si>
  <si>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</si>
  <si>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</si>
  <si>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</si>
  <si>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</si>
  <si>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</si>
  <si>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</si>
  <si>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</si>
  <si>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</si>
  <si>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</si>
  <si>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</si>
  <si>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</si>
  <si>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</si>
  <si>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</si>
  <si>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</si>
  <si>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</si>
  <si>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</si>
  <si>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</si>
  <si>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</si>
  <si>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</si>
  <si>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</si>
  <si>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</si>
  <si>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</si>
  <si>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</si>
  <si>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</si>
  <si>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</si>
  <si>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</si>
  <si>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</si>
  <si>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</si>
  <si>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</si>
  <si>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</si>
  <si>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</si>
  <si>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</si>
  <si>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</si>
  <si>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</si>
  <si>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</si>
  <si>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</si>
  <si>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</si>
  <si>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</si>
  <si>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</si>
  <si>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</si>
  <si>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</si>
  <si>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</si>
  <si>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</si>
  <si>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</si>
  <si>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</si>
  <si>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</si>
  <si>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</si>
  <si>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</si>
  <si>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</si>
  <si>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</si>
  <si>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</si>
  <si>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</si>
  <si>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</si>
  <si>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</si>
  <si>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</si>
  <si>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</si>
  <si>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</si>
  <si>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</si>
  <si>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</si>
  <si>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</si>
  <si>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</si>
  <si>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</si>
  <si>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</si>
  <si>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</si>
  <si>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</si>
  <si>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</si>
  <si>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</si>
  <si>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</si>
  <si>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</si>
  <si>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</si>
  <si>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</si>
  <si>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</si>
  <si>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</si>
  <si>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</si>
  <si>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</si>
  <si>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</si>
  <si>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</si>
  <si>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</si>
  <si>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</si>
  <si>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</si>
  <si>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</si>
  <si>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</si>
  <si>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</si>
  <si>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</si>
  <si>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</si>
  <si>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</si>
  <si>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</si>
  <si>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</si>
  <si>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</si>
  <si>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</si>
  <si>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</si>
  <si>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</si>
  <si>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</si>
  <si>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</si>
  <si>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</si>
  <si>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</si>
  <si>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</si>
  <si>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</si>
  <si>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</si>
  <si>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</si>
  <si>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</si>
  <si>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</si>
  <si>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</si>
  <si>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</si>
  <si>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</si>
  <si>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</si>
  <si>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</si>
  <si>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</si>
  <si>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</si>
  <si>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</si>
  <si>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</si>
  <si>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</si>
  <si>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</si>
  <si>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</si>
  <si>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</si>
  <si>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</si>
  <si>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</si>
  <si>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</si>
  <si>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</si>
  <si>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</si>
  <si>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</si>
  <si>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</si>
  <si>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</si>
  <si>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</si>
  <si>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</si>
  <si>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</si>
  <si>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</si>
  <si>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</si>
  <si>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</si>
  <si>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</si>
  <si>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</si>
  <si>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</si>
  <si>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</si>
  <si>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</si>
  <si>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</si>
  <si>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</si>
  <si>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</si>
  <si>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</si>
  <si>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</si>
  <si>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</si>
  <si>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</si>
  <si>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</si>
  <si>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</si>
  <si>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</si>
  <si>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</si>
  <si>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</si>
  <si>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</si>
  <si>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</si>
  <si>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</si>
  <si>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</si>
  <si>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</si>
  <si>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</si>
  <si>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</si>
  <si>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</si>
  <si>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</si>
  <si>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</si>
  <si>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</si>
  <si>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</si>
  <si>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</si>
  <si>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</si>
  <si>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</si>
  <si>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</si>
  <si>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</si>
  <si>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</si>
  <si>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</si>
  <si>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</si>
  <si>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</si>
  <si>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</si>
  <si>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</si>
  <si>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</si>
  <si>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</si>
  <si>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</si>
  <si>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</si>
  <si>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</si>
  <si>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</si>
  <si>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</si>
  <si>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</si>
  <si>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</si>
  <si>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</si>
  <si>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</si>
  <si>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</si>
  <si>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</si>
  <si>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</si>
  <si>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</si>
  <si>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</si>
  <si>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</si>
  <si>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</si>
  <si>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</si>
  <si>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</si>
  <si>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</si>
  <si>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</si>
  <si>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</si>
  <si>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</si>
  <si>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</si>
  <si>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</si>
  <si>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</si>
  <si>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</si>
  <si>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</si>
  <si>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</si>
  <si>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</si>
  <si>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</si>
  <si>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</si>
  <si>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</si>
  <si>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</si>
  <si>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</si>
  <si>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</si>
  <si>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</si>
  <si>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</si>
  <si>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</si>
  <si>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</si>
  <si>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</si>
  <si>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</si>
  <si>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</si>
  <si>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</si>
  <si>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</si>
  <si>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</si>
  <si>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</si>
  <si>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</si>
  <si>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</si>
  <si>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</si>
  <si>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</si>
  <si>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</si>
  <si>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</si>
  <si>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</si>
  <si>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</si>
  <si>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</si>
  <si>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</si>
  <si>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</si>
  <si>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</si>
  <si>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</si>
  <si>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</si>
  <si>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</si>
  <si>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</si>
  <si>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</si>
  <si>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</si>
  <si>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</si>
  <si>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</si>
  <si>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</si>
  <si>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</si>
  <si>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</si>
  <si>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</si>
  <si>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</si>
  <si>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</si>
  <si>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</si>
  <si>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</si>
  <si>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</si>
  <si>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</si>
  <si>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</si>
  <si>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</si>
  <si>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</si>
  <si>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</si>
  <si>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</si>
  <si>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</si>
  <si>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</si>
  <si>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</si>
  <si>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</si>
  <si>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</si>
  <si>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</si>
  <si>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</si>
  <si>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</si>
  <si>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</si>
  <si>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</si>
  <si>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</si>
  <si>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</si>
  <si>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</si>
  <si>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</si>
  <si>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</si>
  <si>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</si>
  <si>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</si>
  <si>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</si>
  <si>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</si>
  <si>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</si>
  <si>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</si>
  <si>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</si>
  <si>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</si>
  <si>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</si>
  <si>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</si>
  <si>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</si>
  <si>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</si>
  <si>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</si>
  <si>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</si>
  <si>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</si>
  <si>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</si>
  <si>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</si>
  <si>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</si>
  <si>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</si>
  <si>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</si>
  <si>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</si>
  <si>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</si>
  <si>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</si>
  <si>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</si>
  <si>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</si>
  <si>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</si>
  <si>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</si>
  <si>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</si>
  <si>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</si>
  <si>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</si>
  <si>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</si>
  <si>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</si>
  <si>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</si>
  <si>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</si>
  <si>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</si>
  <si>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</si>
  <si>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</si>
  <si>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</si>
  <si>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</si>
  <si>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</si>
  <si>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</si>
  <si>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</si>
  <si>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</si>
  <si>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</si>
  <si>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</si>
  <si>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</si>
  <si>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</si>
  <si>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</si>
  <si>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</si>
  <si>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</si>
  <si>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</si>
  <si>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</si>
  <si>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</si>
  <si>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</si>
  <si>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</si>
  <si>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</si>
  <si>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</si>
  <si>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</si>
  <si>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</si>
  <si>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</si>
  <si>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</si>
  <si>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</si>
  <si>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</si>
  <si>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</si>
  <si>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</si>
  <si>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</si>
  <si>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</si>
  <si>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</si>
  <si>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</si>
  <si>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</si>
  <si>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</si>
  <si>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</si>
  <si>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</si>
  <si>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</si>
  <si>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</si>
  <si>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</si>
  <si>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</si>
  <si>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</si>
  <si>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</si>
  <si>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</si>
  <si>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</si>
  <si>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</si>
  <si>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</si>
  <si>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</si>
  <si>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</si>
  <si>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</si>
  <si>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</si>
  <si>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</si>
  <si>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</si>
  <si>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</si>
  <si>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</si>
  <si>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</si>
  <si>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</si>
  <si>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</si>
  <si>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</si>
  <si>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</si>
  <si>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</si>
  <si>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</si>
  <si>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</si>
  <si>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</si>
  <si>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</si>
  <si>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</si>
  <si>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</si>
  <si>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</si>
  <si>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</si>
  <si>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</si>
  <si>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</si>
  <si>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</si>
  <si>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</si>
  <si>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</si>
  <si>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</si>
  <si>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</si>
  <si>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</si>
  <si>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</si>
  <si>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</si>
  <si>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</si>
  <si>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</si>
  <si>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</si>
  <si>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</si>
  <si>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</si>
  <si>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</si>
  <si>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</si>
  <si>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</si>
  <si>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</si>
  <si>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</si>
  <si>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</si>
  <si>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</si>
  <si>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</si>
  <si>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</si>
  <si>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</si>
  <si>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</si>
  <si>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</si>
  <si>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</si>
  <si>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</si>
  <si>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</si>
  <si>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</si>
  <si>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</si>
  <si>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</si>
  <si>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</si>
  <si>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</si>
  <si>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</si>
  <si>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</si>
  <si>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</si>
  <si>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</si>
  <si>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</si>
  <si>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</si>
  <si>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</si>
  <si>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</si>
  <si>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</si>
  <si>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</si>
  <si>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</si>
  <si>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</si>
  <si>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</si>
  <si>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</si>
  <si>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</si>
  <si>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</si>
  <si>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</si>
  <si>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</si>
  <si>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</si>
  <si>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</si>
  <si>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</si>
  <si>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</si>
  <si>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</si>
  <si>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</si>
  <si>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</si>
  <si>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</si>
  <si>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</si>
  <si>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</si>
  <si>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</si>
  <si>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</si>
  <si>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</si>
  <si>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</si>
  <si>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</si>
  <si>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</si>
  <si>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</si>
  <si>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</si>
  <si>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</si>
  <si>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</si>
  <si>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</si>
  <si>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</si>
  <si>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</si>
  <si>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</si>
  <si>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</si>
  <si>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</si>
  <si>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</si>
  <si>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</si>
  <si>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</si>
  <si>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</si>
  <si>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</si>
  <si>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</si>
  <si>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</si>
  <si>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</si>
  <si>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</si>
  <si>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</si>
  <si>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</si>
  <si>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</si>
  <si>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</si>
  <si>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</si>
  <si>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</si>
  <si>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</si>
  <si>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</si>
  <si>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</si>
  <si>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</si>
  <si>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</si>
  <si>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</si>
  <si>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</si>
  <si>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</si>
  <si>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</si>
  <si>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</si>
  <si>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</si>
  <si>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</si>
  <si>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</si>
  <si>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</si>
  <si>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</si>
  <si>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</si>
  <si>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</si>
  <si>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</si>
  <si>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</si>
  <si>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</si>
  <si>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</si>
  <si>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</si>
  <si>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</si>
  <si>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</si>
  <si>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</si>
  <si>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</si>
  <si>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</si>
  <si>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</si>
  <si>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</si>
  <si>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</si>
  <si>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</si>
  <si>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</si>
  <si>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</si>
  <si>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</si>
  <si>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</si>
  <si>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</si>
  <si>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</si>
  <si>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</si>
  <si>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</si>
  <si>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</si>
  <si>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</si>
  <si>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</si>
  <si>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</si>
  <si>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</si>
  <si>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</si>
  <si>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</si>
  <si>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</si>
  <si>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</si>
  <si>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</si>
  <si>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</si>
  <si>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</si>
  <si>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</si>
  <si>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</si>
  <si>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</si>
  <si>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</si>
  <si>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</si>
  <si>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</si>
  <si>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</si>
  <si>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</si>
  <si>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</si>
  <si>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</si>
  <si>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</si>
  <si>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</si>
  <si>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</si>
  <si>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</si>
  <si>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</si>
  <si>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</si>
  <si>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</si>
  <si>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</si>
  <si>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</si>
  <si>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</si>
  <si>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</si>
  <si>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</si>
  <si>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</si>
  <si>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</si>
  <si>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</si>
  <si>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</si>
  <si>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</si>
  <si>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</si>
  <si>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</si>
  <si>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</si>
  <si>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</si>
  <si>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</si>
  <si>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</si>
  <si>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</si>
  <si>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</si>
  <si>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</si>
  <si>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</si>
  <si>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</si>
  <si>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</si>
  <si>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</si>
  <si>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</si>
  <si>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</si>
  <si>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</si>
  <si>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</si>
  <si>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</si>
  <si>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</si>
  <si>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</si>
  <si>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</si>
  <si>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</si>
  <si>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</si>
  <si>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</si>
  <si>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</si>
  <si>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</si>
  <si>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</si>
  <si>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</si>
  <si>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</si>
  <si>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</si>
  <si>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</si>
  <si>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</si>
  <si>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</si>
  <si>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</si>
  <si>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</si>
  <si>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</si>
  <si>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</si>
  <si>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</si>
  <si>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</si>
  <si>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</si>
  <si>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</si>
  <si>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</si>
  <si>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</si>
  <si>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</si>
  <si>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</si>
  <si>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</si>
  <si>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</si>
  <si>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</si>
  <si>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</si>
  <si>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</si>
  <si>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</si>
  <si>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</si>
  <si>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</si>
  <si>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</si>
  <si>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</si>
  <si>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</si>
  <si>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</si>
  <si>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</si>
  <si>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</si>
  <si>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</si>
  <si>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</si>
  <si>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</si>
  <si>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</si>
  <si>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</si>
  <si>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</si>
  <si>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</si>
  <si>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</si>
  <si>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</si>
  <si>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</si>
  <si>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</si>
  <si>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</si>
  <si>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</si>
  <si>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</si>
  <si>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</si>
  <si>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</si>
  <si>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</si>
  <si>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</si>
  <si>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</si>
  <si>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</si>
  <si>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</si>
  <si>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</si>
  <si>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</si>
  <si>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</si>
  <si>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</si>
  <si>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</si>
  <si>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</si>
  <si>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</si>
  <si>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</si>
  <si>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</si>
  <si>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</si>
  <si>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</si>
  <si>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</si>
  <si>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</si>
  <si>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</si>
  <si>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</si>
  <si>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</si>
  <si>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</si>
  <si>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</si>
  <si>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</si>
  <si>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</si>
  <si>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</si>
  <si>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</si>
  <si>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</si>
  <si>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</si>
  <si>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</si>
  <si>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</si>
  <si>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</si>
  <si>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</si>
  <si>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</si>
  <si>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</si>
  <si>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</si>
  <si>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</si>
  <si>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</si>
  <si>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</si>
  <si>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</si>
  <si>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</si>
  <si>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</si>
  <si>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</si>
  <si>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</si>
  <si>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</si>
  <si>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</si>
  <si>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</si>
  <si>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</si>
  <si>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</si>
  <si>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</si>
  <si>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</si>
  <si>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</si>
  <si>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</si>
  <si>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</si>
  <si>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</si>
  <si>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</si>
  <si>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</si>
  <si>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</si>
  <si>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</si>
  <si>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</si>
  <si>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</si>
  <si>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</si>
  <si>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</si>
  <si>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</si>
  <si>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</si>
  <si>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</si>
  <si>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</si>
  <si>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</si>
  <si>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</si>
  <si>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</si>
  <si>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</si>
  <si>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</si>
  <si>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</si>
  <si>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</si>
  <si>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</si>
  <si>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</si>
  <si>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</si>
  <si>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</si>
  <si>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</si>
  <si>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</si>
  <si>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</si>
  <si>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</si>
  <si>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</si>
  <si>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</si>
  <si>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</si>
  <si>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</si>
  <si>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</si>
  <si>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</si>
  <si>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</si>
  <si>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</si>
  <si>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</si>
  <si>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</si>
  <si>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</si>
  <si>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</si>
  <si>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</si>
  <si>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</si>
  <si>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</si>
  <si>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</si>
  <si>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</si>
  <si>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</si>
  <si>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</si>
  <si>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</si>
  <si>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</si>
  <si>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</si>
  <si>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</si>
  <si>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</si>
  <si>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</si>
  <si>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</si>
  <si>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</si>
  <si>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</si>
  <si>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</si>
  <si>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</si>
  <si>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</si>
  <si>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</si>
  <si>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</si>
  <si>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</si>
  <si>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</si>
  <si>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</si>
  <si>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</si>
  <si>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</si>
  <si>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</si>
  <si>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</si>
  <si>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</si>
  <si>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</si>
  <si>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</si>
  <si>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</si>
  <si>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</si>
  <si>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</si>
  <si>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</si>
  <si>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</si>
  <si>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</si>
  <si>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</si>
  <si>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</si>
  <si>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</si>
  <si>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</si>
  <si>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</si>
  <si>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</si>
  <si>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</si>
  <si>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</si>
  <si>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</si>
  <si>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</si>
  <si>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</si>
  <si>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</si>
  <si>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</si>
  <si>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</si>
  <si>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</si>
  <si>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</si>
  <si>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</si>
  <si>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</si>
  <si>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</si>
  <si>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</si>
  <si>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</si>
  <si>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</si>
  <si>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</si>
  <si>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</si>
  <si>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</si>
  <si>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</si>
  <si>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</si>
  <si>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</si>
  <si>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</si>
  <si>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</si>
  <si>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</si>
  <si>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</si>
  <si>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</si>
  <si>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</si>
  <si>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</si>
  <si>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</si>
  <si>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</si>
  <si>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</si>
  <si>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</si>
  <si>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</si>
  <si>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</si>
  <si>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</si>
  <si>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</si>
  <si>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</si>
  <si>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</si>
  <si>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</si>
  <si>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</si>
  <si>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</si>
  <si>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</si>
  <si>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</si>
  <si>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</si>
  <si>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</si>
  <si>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</si>
  <si>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</si>
  <si>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</si>
  <si>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</si>
  <si>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</si>
  <si>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</si>
  <si>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</si>
  <si>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</si>
  <si>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</si>
  <si>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</si>
  <si>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</si>
  <si>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</si>
  <si>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</si>
  <si>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</si>
  <si>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</si>
  <si>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</si>
  <si>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</si>
  <si>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</si>
  <si>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</si>
  <si>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</si>
  <si>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</si>
  <si>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</si>
  <si>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</si>
  <si>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</si>
  <si>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</si>
  <si>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</si>
  <si>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</si>
  <si>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</si>
  <si>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</si>
  <si>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</si>
  <si>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</si>
  <si>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</si>
  <si>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</si>
  <si>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</si>
  <si>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</si>
  <si>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</si>
  <si>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</si>
  <si>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</si>
  <si>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</si>
  <si>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</si>
  <si>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</si>
  <si>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</si>
  <si>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</si>
  <si>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</si>
  <si>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</si>
  <si>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</si>
  <si>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</si>
  <si>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</si>
  <si>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</si>
  <si>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</si>
  <si>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</si>
  <si>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</si>
  <si>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</si>
  <si>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</si>
  <si>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</si>
  <si>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</si>
  <si>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</si>
  <si>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</si>
  <si>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</si>
  <si>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</si>
  <si>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</si>
  <si>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</si>
  <si>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</si>
  <si>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</si>
  <si>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</si>
  <si>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</si>
  <si>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</si>
  <si>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</si>
  <si>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</si>
  <si>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</si>
  <si>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</si>
  <si>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</si>
  <si>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</si>
  <si>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</si>
  <si>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</si>
  <si>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</si>
  <si>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</si>
  <si>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</si>
  <si>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</si>
  <si>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</si>
  <si>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</si>
  <si>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</si>
  <si>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</si>
  <si>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</si>
  <si>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</si>
  <si>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</si>
  <si>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</si>
  <si>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</si>
  <si>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</si>
  <si>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</si>
  <si>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</si>
  <si>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</si>
  <si>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</si>
  <si>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</si>
  <si>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</si>
  <si>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</si>
  <si>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</si>
  <si>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</si>
  <si>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</si>
  <si>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</si>
  <si>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</si>
  <si>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</si>
  <si>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</si>
  <si>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</si>
  <si>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</si>
  <si>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</si>
  <si>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</si>
  <si>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</si>
  <si>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</si>
  <si>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</si>
  <si>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</si>
  <si>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</si>
  <si>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</si>
  <si>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</si>
  <si>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</si>
  <si>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</si>
  <si>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</si>
  <si>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</si>
  <si>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</si>
  <si>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</si>
  <si>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</si>
  <si>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</si>
  <si>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</si>
  <si>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</si>
  <si>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</si>
  <si>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</si>
  <si>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</si>
  <si>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</si>
  <si>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</si>
  <si>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</si>
  <si>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</si>
  <si>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</si>
  <si>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</si>
  <si>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</si>
  <si>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</si>
  <si>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</si>
  <si>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</si>
  <si>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</si>
  <si>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</si>
  <si>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</si>
  <si>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</si>
  <si>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</si>
  <si>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</si>
  <si>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</si>
  <si>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</si>
  <si>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</si>
  <si>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</si>
  <si>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</si>
  <si>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</si>
  <si>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</si>
  <si>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</si>
  <si>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</si>
  <si>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</si>
  <si>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</si>
  <si>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</si>
  <si>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</si>
  <si>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</si>
  <si>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</si>
  <si>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</si>
  <si>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</si>
  <si>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</si>
  <si>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</si>
  <si>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</si>
  <si>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</si>
  <si>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</si>
  <si>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</si>
  <si>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</si>
  <si>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</si>
  <si>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</si>
  <si>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</si>
  <si>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</si>
  <si>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</si>
  <si>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</si>
  <si>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</si>
  <si>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</si>
  <si>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</si>
  <si>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</si>
  <si>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</si>
  <si>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</si>
  <si>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</si>
  <si>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</si>
  <si>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</si>
  <si>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</si>
  <si>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</si>
  <si>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</si>
  <si>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</si>
  <si>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</si>
  <si>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</si>
  <si>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</si>
  <si>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</si>
  <si>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</si>
  <si>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</si>
  <si>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</si>
  <si>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</si>
  <si>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</si>
  <si>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</si>
  <si>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</si>
  <si>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</si>
  <si>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</si>
  <si>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</si>
  <si>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</si>
  <si>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</si>
  <si>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</si>
  <si>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</si>
  <si>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</si>
  <si>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</si>
  <si>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</si>
  <si>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</si>
  <si>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</si>
  <si>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</si>
  <si>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</si>
  <si>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</si>
  <si>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</si>
  <si>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</si>
  <si>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</si>
  <si>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</si>
  <si>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</si>
  <si>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</si>
  <si>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</si>
  <si>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</si>
  <si>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</si>
  <si>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</si>
  <si>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</si>
  <si>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</si>
  <si>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</si>
  <si>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</si>
  <si>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</si>
  <si>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</si>
  <si>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</si>
  <si>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</si>
  <si>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</si>
  <si>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</si>
  <si>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</si>
  <si>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</si>
  <si>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</si>
  <si>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</si>
  <si>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</si>
  <si>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</si>
  <si>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</si>
  <si>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</si>
  <si>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</si>
  <si>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</si>
  <si>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</si>
  <si>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</si>
  <si>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</si>
  <si>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</si>
  <si>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</si>
  <si>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</si>
  <si>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</si>
  <si>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</si>
  <si>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</si>
  <si>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</si>
  <si>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</si>
  <si>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</si>
  <si>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</si>
  <si>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</si>
  <si>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</si>
  <si>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</si>
  <si>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</si>
  <si>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</si>
  <si>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</si>
  <si>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</si>
  <si>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</si>
  <si>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</si>
  <si>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</si>
  <si>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</si>
  <si>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</si>
  <si>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</si>
  <si>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</si>
  <si>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</si>
  <si>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</si>
  <si>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</si>
  <si>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</si>
  <si>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</si>
  <si>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</si>
  <si>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</si>
  <si>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</si>
  <si>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</si>
  <si>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</si>
  <si>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</si>
  <si>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</si>
  <si>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</si>
  <si>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</si>
  <si>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</si>
  <si>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</si>
  <si>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</si>
  <si>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</si>
  <si>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</si>
  <si>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</si>
  <si>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</si>
  <si>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</si>
  <si>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</si>
  <si>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</si>
  <si>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</si>
  <si>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</si>
  <si>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</si>
  <si>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</si>
  <si>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</si>
  <si>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</si>
  <si>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</si>
  <si>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</si>
  <si>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</si>
  <si>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</si>
  <si>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</si>
  <si>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</si>
  <si>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</si>
  <si>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</si>
  <si>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</si>
  <si>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</si>
  <si>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</si>
  <si>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</si>
  <si>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</si>
  <si>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</si>
  <si>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</si>
  <si>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</si>
  <si>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</si>
  <si>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</si>
  <si>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</si>
  <si>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</si>
  <si>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</si>
  <si>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</si>
  <si>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</si>
  <si>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</si>
  <si>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</si>
  <si>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</si>
  <si>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</si>
  <si>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</si>
  <si>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</si>
  <si>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</si>
  <si>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</si>
  <si>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</si>
  <si>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</si>
  <si>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</si>
  <si>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</si>
  <si>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</si>
  <si>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</si>
  <si>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</si>
  <si>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</si>
  <si>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</si>
  <si>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</si>
  <si>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</si>
  <si>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</si>
  <si>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</si>
  <si>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</si>
  <si>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</si>
  <si>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</si>
  <si>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</si>
  <si>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</si>
  <si>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</si>
  <si>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</si>
  <si>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</si>
  <si>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</si>
  <si>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</si>
  <si>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</si>
  <si>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</si>
  <si>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</si>
  <si>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</si>
  <si>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</si>
  <si>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</si>
  <si>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</si>
  <si>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</si>
  <si>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</si>
  <si>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</si>
  <si>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</si>
  <si>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</si>
  <si>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</si>
  <si>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</si>
  <si>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</si>
  <si>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</si>
  <si>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</si>
  <si>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</si>
  <si>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</si>
  <si>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</si>
  <si>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</si>
  <si>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</si>
  <si>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</si>
  <si>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</si>
  <si>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</si>
  <si>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</si>
  <si>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</si>
  <si>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</si>
  <si>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</si>
  <si>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</si>
  <si>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</si>
  <si>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</si>
  <si>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</si>
  <si>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</si>
  <si>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</si>
  <si>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</si>
  <si>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</si>
  <si>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</si>
  <si>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</si>
  <si>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</si>
  <si>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</si>
  <si>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</si>
  <si>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</si>
  <si>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</si>
  <si>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</si>
  <si>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</si>
  <si>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</si>
  <si>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</si>
  <si>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</si>
  <si>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</si>
  <si>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</si>
  <si>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</si>
  <si>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</si>
  <si>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</si>
  <si>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</si>
  <si>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</si>
  <si>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</si>
  <si>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</si>
  <si>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</si>
  <si>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</si>
  <si>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</si>
  <si>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</si>
  <si>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</si>
  <si>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</si>
  <si>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</si>
  <si>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</si>
  <si>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</si>
  <si>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</si>
  <si>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</si>
  <si>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</si>
  <si>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</si>
  <si>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</si>
  <si>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</si>
  <si>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</si>
  <si>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</si>
  <si>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</si>
  <si>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</si>
  <si>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</si>
  <si>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</si>
  <si>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</si>
  <si>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</si>
  <si>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</si>
  <si>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</si>
  <si>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</si>
  <si>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</si>
  <si>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</si>
  <si>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</si>
  <si>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</si>
  <si>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</si>
  <si>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</si>
  <si>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</si>
  <si>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</si>
  <si>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</si>
  <si>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</si>
  <si>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</si>
  <si>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</si>
  <si>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</si>
  <si>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</si>
  <si>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</si>
  <si>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</si>
  <si>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</si>
  <si>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</si>
  <si>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</si>
  <si>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</si>
  <si>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</si>
  <si>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</si>
  <si>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</si>
  <si>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</si>
  <si>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</si>
  <si>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</si>
  <si>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</si>
  <si>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</si>
  <si>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</si>
  <si>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</si>
  <si>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</si>
  <si>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</si>
  <si>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</si>
  <si>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</si>
  <si>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</si>
  <si>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</si>
  <si>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</si>
  <si>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</si>
  <si>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</si>
  <si>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</si>
  <si>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</si>
  <si>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</si>
  <si>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</si>
  <si>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</si>
  <si>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</si>
  <si>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</si>
  <si>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</si>
  <si>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</si>
  <si>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</si>
  <si>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</si>
  <si>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</si>
  <si>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</si>
  <si>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</si>
  <si>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</si>
  <si>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</si>
  <si>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</si>
  <si>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</si>
  <si>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</si>
  <si>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</si>
  <si>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</si>
  <si>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</si>
  <si>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</si>
  <si>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</si>
  <si>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</si>
  <si>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</si>
  <si>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</si>
  <si>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</si>
  <si>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</si>
  <si>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</si>
  <si>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</si>
  <si>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</si>
  <si>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</si>
  <si>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</si>
  <si>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</si>
  <si>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</si>
  <si>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</si>
  <si>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</si>
  <si>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</si>
  <si>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</si>
  <si>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</si>
  <si>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</si>
  <si>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</si>
  <si>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</si>
  <si>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</si>
  <si>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</si>
  <si>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</si>
  <si>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</si>
  <si>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</si>
  <si>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</si>
  <si>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</si>
  <si>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</si>
  <si>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</si>
  <si>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</si>
  <si>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</si>
  <si>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</si>
  <si>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</si>
  <si>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</si>
  <si>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</si>
  <si>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</si>
  <si>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</si>
  <si>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</si>
  <si>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</si>
  <si>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</si>
  <si>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</si>
  <si>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</si>
  <si>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</si>
  <si>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</si>
  <si>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</si>
  <si>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</si>
  <si>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</si>
  <si>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</si>
  <si>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</si>
  <si>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</si>
  <si>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</si>
  <si>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</si>
  <si>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</si>
  <si>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</si>
  <si>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</si>
  <si>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</si>
  <si>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</si>
  <si>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</si>
  <si>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</si>
  <si>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</si>
  <si>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</si>
  <si>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</si>
  <si>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</si>
  <si>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</si>
  <si>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</si>
  <si>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</si>
  <si>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</si>
  <si>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</si>
  <si>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</si>
  <si>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</si>
  <si>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</si>
  <si>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</si>
  <si>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</si>
  <si>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</si>
  <si>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</si>
  <si>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</si>
  <si>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</si>
  <si>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</si>
  <si>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</si>
  <si>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</si>
  <si>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</si>
  <si>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</si>
  <si>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</si>
  <si>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</si>
  <si>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</si>
  <si>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</si>
  <si>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</si>
  <si>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</si>
  <si>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</si>
  <si>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</si>
  <si>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</si>
  <si>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</si>
  <si>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</si>
  <si>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</si>
  <si>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</si>
  <si>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</si>
  <si>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</si>
  <si>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</si>
  <si>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</si>
  <si>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</si>
  <si>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</si>
  <si>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</si>
  <si>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</si>
  <si>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</si>
  <si>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</si>
  <si>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</si>
  <si>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</si>
  <si>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</si>
  <si>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</si>
  <si>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</si>
  <si>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</si>
  <si>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</si>
  <si>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</si>
  <si>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</si>
  <si>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</si>
  <si>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</si>
  <si>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</si>
  <si>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</si>
  <si>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</si>
  <si>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</si>
  <si>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</si>
  <si>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</si>
  <si>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</si>
  <si>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</si>
  <si>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</si>
  <si>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</si>
  <si>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</si>
  <si>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</si>
  <si>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</si>
  <si>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</si>
  <si>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</si>
  <si>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</si>
  <si>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</si>
  <si>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</si>
  <si>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</si>
  <si>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</si>
  <si>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</si>
  <si>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</si>
  <si>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</si>
  <si>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</si>
  <si>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</si>
  <si>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</si>
  <si>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</si>
  <si>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</si>
  <si>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</si>
  <si>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</si>
  <si>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</si>
  <si>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</si>
  <si>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</si>
  <si>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</si>
  <si>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</si>
  <si>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</si>
  <si>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</si>
  <si>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</si>
  <si>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</si>
  <si>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</si>
  <si>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</si>
  <si>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</si>
  <si>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</si>
  <si>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</si>
  <si>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</si>
  <si>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</si>
  <si>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</si>
  <si>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</si>
  <si>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</si>
  <si>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</si>
  <si>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</si>
  <si>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</si>
  <si>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</si>
  <si>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</si>
  <si>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</si>
  <si>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</si>
  <si>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</si>
  <si>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</si>
  <si>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</si>
  <si>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</si>
  <si>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</si>
  <si>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</si>
  <si>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</si>
  <si>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</si>
  <si>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</si>
  <si>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</si>
  <si>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</si>
  <si>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</si>
  <si>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</si>
  <si>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</si>
  <si>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</si>
  <si>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</si>
  <si>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</si>
  <si>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</si>
  <si>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</si>
  <si>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</si>
  <si>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</si>
  <si>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</si>
  <si>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</si>
  <si>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</si>
  <si>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</si>
  <si>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</si>
  <si>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</si>
  <si>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</si>
  <si>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</si>
  <si>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</si>
  <si>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</si>
  <si>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</si>
  <si>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</si>
  <si>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</si>
  <si>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</si>
  <si>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</si>
  <si>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</si>
  <si>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</si>
  <si>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</si>
  <si>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</si>
  <si>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</si>
  <si>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</si>
  <si>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</si>
  <si>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</si>
  <si>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</si>
  <si>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</si>
  <si>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</si>
  <si>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</si>
  <si>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</si>
  <si>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</si>
  <si>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</si>
  <si>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</si>
  <si>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</si>
  <si>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</si>
  <si>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</si>
  <si>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</si>
  <si>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</si>
  <si>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</si>
  <si>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</si>
  <si>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</si>
  <si>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</si>
  <si>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</si>
  <si>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</si>
  <si>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</si>
  <si>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</si>
  <si>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</si>
  <si>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</si>
  <si>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</si>
  <si>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</si>
  <si>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</si>
  <si>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</si>
  <si>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</si>
  <si>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</si>
  <si>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</si>
  <si>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</si>
  <si>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</si>
  <si>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</si>
  <si>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</si>
  <si>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</si>
  <si>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</si>
  <si>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</si>
  <si>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</si>
  <si>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</si>
  <si>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</si>
  <si>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</si>
  <si>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</si>
  <si>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</si>
  <si>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</si>
  <si>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</si>
  <si>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</si>
  <si>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</si>
  <si>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</si>
  <si>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</si>
  <si>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</si>
  <si>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</si>
  <si>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</si>
  <si>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</si>
  <si>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</si>
  <si>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</si>
  <si>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</si>
  <si>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</si>
  <si>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</si>
  <si>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</si>
  <si>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</si>
  <si>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</si>
  <si>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</si>
  <si>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</si>
  <si>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</si>
  <si>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</si>
  <si>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</si>
  <si>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</si>
  <si>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</si>
  <si>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</si>
  <si>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</si>
  <si>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</si>
  <si>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</si>
  <si>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</si>
  <si>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</si>
  <si>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</si>
  <si>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</si>
  <si>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</si>
  <si>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</si>
  <si>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</si>
  <si>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</si>
  <si>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</si>
  <si>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</si>
  <si>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</si>
  <si>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</si>
  <si>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</si>
  <si>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</si>
  <si>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</si>
  <si>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</si>
  <si>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</si>
  <si>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</si>
  <si>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</si>
  <si>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</si>
  <si>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</si>
  <si>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</si>
  <si>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</si>
  <si>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</si>
  <si>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</si>
  <si>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</si>
  <si>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</si>
  <si>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</si>
  <si>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</si>
  <si>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</si>
  <si>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</si>
  <si>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</si>
  <si>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</si>
  <si>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</si>
  <si>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</si>
  <si>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</si>
  <si>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</si>
  <si>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</si>
  <si>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</si>
  <si>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</si>
  <si>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</si>
  <si>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</si>
  <si>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</si>
  <si>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</si>
  <si>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</si>
  <si>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</si>
  <si>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</si>
  <si>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</si>
  <si>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</si>
  <si>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</si>
  <si>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</si>
  <si>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</si>
  <si>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</si>
  <si>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</si>
  <si>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</si>
  <si>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</si>
  <si>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</si>
  <si>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</si>
  <si>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</si>
  <si>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</si>
  <si>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</si>
  <si>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</si>
  <si>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</si>
  <si>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</si>
  <si>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</si>
  <si>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</si>
  <si>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</si>
  <si>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</si>
  <si>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</si>
  <si>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</si>
  <si>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</si>
  <si>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</si>
  <si>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 Funded</t>
  </si>
  <si>
    <t>Average Donation</t>
  </si>
  <si>
    <t>Category</t>
  </si>
  <si>
    <t>Sub-Category</t>
  </si>
  <si>
    <t>Etiquetas de fila</t>
  </si>
  <si>
    <t>Total general</t>
  </si>
  <si>
    <t>Cuenta de state</t>
  </si>
  <si>
    <t>Etiquetas de columna</t>
  </si>
  <si>
    <t>(Todas)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</si>
  <si>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</si>
  <si>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</si>
  <si>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</si>
  <si>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</si>
  <si>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</si>
  <si>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</si>
  <si>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</si>
  <si>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</si>
  <si>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</si>
  <si>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</si>
  <si>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</si>
  <si>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</si>
  <si>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</si>
  <si>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</si>
  <si>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</si>
  <si>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</si>
  <si>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</si>
  <si>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</si>
  <si>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</si>
  <si>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</si>
  <si>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</si>
  <si>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</si>
  <si>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</si>
  <si>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</si>
  <si>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</si>
  <si>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</si>
  <si>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</si>
  <si>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</si>
  <si>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</si>
  <si>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</si>
  <si>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</si>
  <si>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</si>
  <si>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</si>
  <si>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</si>
  <si>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</si>
  <si>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</si>
  <si>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</si>
  <si>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</si>
  <si>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</si>
  <si>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</si>
  <si>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</si>
  <si>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</si>
  <si>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</si>
  <si>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</si>
  <si>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</si>
  <si>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</si>
  <si>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</si>
  <si>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</si>
  <si>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</si>
  <si>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</si>
  <si>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</si>
  <si>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</si>
  <si>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ago</t>
  </si>
  <si>
    <t>sep</t>
  </si>
  <si>
    <t>oct</t>
  </si>
  <si>
    <t>nov</t>
  </si>
  <si>
    <t>dic</t>
  </si>
  <si>
    <t>ene</t>
  </si>
  <si>
    <t>feb</t>
  </si>
  <si>
    <t>mar</t>
  </si>
  <si>
    <t>abr</t>
  </si>
  <si>
    <t>may</t>
  </si>
  <si>
    <t>jun</t>
  </si>
  <si>
    <t>jul</t>
  </si>
  <si>
    <t>Parent Category</t>
  </si>
  <si>
    <t>Años</t>
  </si>
  <si>
    <t>Cuenta de Average Donation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</si>
  <si>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</si>
  <si>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</si>
  <si>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</si>
  <si>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</si>
  <si>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</si>
  <si>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</si>
  <si>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</si>
  <si>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</si>
  <si>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</si>
  <si>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</si>
  <si>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</si>
  <si>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</si>
  <si>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</si>
  <si>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</si>
  <si>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</si>
  <si>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</si>
  <si>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</si>
  <si>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</si>
  <si>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</si>
  <si>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</si>
  <si>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mean </t>
  </si>
  <si>
    <t>#brackets</t>
  </si>
  <si>
    <t>median</t>
  </si>
  <si>
    <t>minimun</t>
  </si>
  <si>
    <t>maximum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</si>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</sst>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entury Gothic"/>
      <family val="2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0" fontId="4" fillId="2" borderId="0" applyNumberFormat="0" applyBorder="0" applyAlignment="0" applyProtection="0"/>
    <xf numFmtId="0" fontId="5" fillId="3" borderId="0" applyNumberFormat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4" fillId="2" borderId="0" xfId="2"/>
    <xf numFmtId="9" fontId="2" fillId="0" borderId="0" xfId="1" applyFont="1"/>
    <xf numFmtId="1" fontId="2" fillId="0" borderId="0" xfId="0" applyNumberFormat="1" applyFont="1"/>
    <xf numFmtId="0" fontId="4" fillId="4" borderId="0" xfId="2" applyFill="1"/>
    <xf numFmtId="0" fontId="5" fillId="3" borderId="0" xfId="3"/>
  </cellXfs>
  <cellStyles count="4">
    <cellStyle name="Bueno" xfId="2" builtinId="26"/>
    <cellStyle name="Incorrecto" xfId="3" builtinId="27"/>
    <cellStyle name="Normal" xfId="0" builtinId="0"/>
    <cellStyle name="Porcentaje" xfId="1" builtinId="5"/>
  </cellStyles>
  <dxfs count="20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0" tint="-0.34998626667073579"/>
        </patternFill>
      </fill>
    </dxf>
    <dxf>
      <font>
        <color theme="0"/>
      </font>
      <fill>
        <patternFill>
          <bgColor theme="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0" tint="-0.34998626667073579"/>
        </patternFill>
      </fill>
    </dxf>
    <dxf>
      <font>
        <color theme="0"/>
      </font>
      <fill>
        <patternFill>
          <bgColor theme="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0" tint="-0.34998626667073579"/>
        </patternFill>
      </fill>
    </dxf>
    <dxf>
      <font>
        <color theme="0"/>
      </font>
      <fill>
        <patternFill>
          <bgColor theme="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0" tint="-0.34998626667073579"/>
        </patternFill>
      </fill>
    </dxf>
    <dxf>
      <font>
        <color theme="0"/>
      </font>
      <fill>
        <patternFill>
          <bgColor theme="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theme="0" tint="-0.34998626667073579"/>
        </patternFill>
      </fill>
    </dxf>
    <dxf>
      <font>
        <color theme="0"/>
      </font>
      <fill>
        <patternFill>
          <bgColor theme="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[excel-challenge.xlsx]Hoja1!TablaDinámica1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Hoja1!$B$3:$B$4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Hoja1!$B$5:$B$14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72-43CD-8D08-10360823DC65}"/>
            </c:ext>
          </c:extLst>
        </c:ser>
        <c:ser>
          <c:idx val="1"/>
          <c:order val="1"/>
          <c:tx>
            <c:strRef>
              <c:f>Hoja1!$C$3:$C$4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Hoja1!$A$5:$A$14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Hoja1!$C$5:$C$14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117</c:v>
                </c:pt>
                <c:pt idx="6">
                  <c:v>140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72-43CD-8D08-10360823DC65}"/>
            </c:ext>
          </c:extLst>
        </c:ser>
        <c:ser>
          <c:idx val="2"/>
          <c:order val="2"/>
          <c:tx>
            <c:strRef>
              <c:f>Hoja1!$D$3:$D$4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Hoja1!$A$5:$A$14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Hoja1!$D$5:$D$14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72-43CD-8D08-10360823DC65}"/>
            </c:ext>
          </c:extLst>
        </c:ser>
        <c:ser>
          <c:idx val="3"/>
          <c:order val="3"/>
          <c:tx>
            <c:strRef>
              <c:f>Hoja1!$E$3:$E$4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photography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Hoja1!$E$5:$E$14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103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72-43CD-8D08-10360823D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1057832"/>
        <c:axId val="711063080"/>
      </c:barChart>
      <c:catAx>
        <c:axId val="711057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s-MX">
                    <a:latin typeface="Century Gothic" panose="020B0502020202020204" pitchFamily="34" charset="0"/>
                  </a:rPr>
                  <a:t>Category of KickStater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s-MX"/>
          </a:p>
        </c:txPr>
        <c:crossAx val="711063080"/>
        <c:crosses val="autoZero"/>
        <c:auto val="1"/>
        <c:lblAlgn val="ctr"/>
        <c:lblOffset val="100"/>
        <c:noMultiLvlLbl val="0"/>
      </c:catAx>
      <c:valAx>
        <c:axId val="71106308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s-MX">
                    <a:latin typeface="Century Gothic" panose="020B0502020202020204" pitchFamily="34" charset="0"/>
                  </a:rPr>
                  <a:t># of KickStarter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s-MX"/>
          </a:p>
        </c:txPr>
        <c:crossAx val="711057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[excel-challenge.xlsx]Hoja2!TablaDinámica4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Hoja2!$B$4:$B$5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Hoja2!$B$6:$B$47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CB-4DDA-B7C1-DB68DB231CD1}"/>
            </c:ext>
          </c:extLst>
        </c:ser>
        <c:ser>
          <c:idx val="1"/>
          <c:order val="1"/>
          <c:tx>
            <c:strRef>
              <c:f>Hoja2!$C$4:$C$5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Hoja2!$A$6:$A$47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Hoja2!$C$6:$C$47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CB-4DDA-B7C1-DB68DB231CD1}"/>
            </c:ext>
          </c:extLst>
        </c:ser>
        <c:ser>
          <c:idx val="2"/>
          <c:order val="2"/>
          <c:tx>
            <c:strRef>
              <c:f>Hoja2!$D$4:$D$5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Hoja2!$A$6:$A$47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Hoja2!$D$6:$D$47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CB-4DDA-B7C1-DB68DB231CD1}"/>
            </c:ext>
          </c:extLst>
        </c:ser>
        <c:ser>
          <c:idx val="3"/>
          <c:order val="3"/>
          <c:tx>
            <c:strRef>
              <c:f>Hoja2!$E$4:$E$5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Hoja2!$A$6:$A$47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Hoja2!$E$6:$E$47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CB-4DDA-B7C1-DB68DB231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9228152"/>
        <c:axId val="929226840"/>
      </c:barChart>
      <c:catAx>
        <c:axId val="929228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s-MX"/>
                  <a:t>Sub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s-MX"/>
          </a:p>
        </c:txPr>
        <c:crossAx val="929226840"/>
        <c:crosses val="autoZero"/>
        <c:auto val="1"/>
        <c:lblAlgn val="ctr"/>
        <c:lblOffset val="100"/>
        <c:noMultiLvlLbl val="0"/>
      </c:catAx>
      <c:valAx>
        <c:axId val="92922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s-MX"/>
                  <a:t># kickstarters</a:t>
                </a:r>
                <a:r>
                  <a:rPr lang="es-MX" baseline="0"/>
                  <a:t> projects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s-MX"/>
          </a:p>
        </c:txPr>
        <c:crossAx val="929228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[excel-challenge.xlsx]Hoja3!TablaDinámica3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Hoja3!$A$6:$A$18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4-41F7-9BBD-3AE1E74444F2}"/>
            </c:ext>
          </c:extLst>
        </c:ser>
        <c:ser>
          <c:idx val="1"/>
          <c:order val="1"/>
          <c:tx>
            <c:strRef>
              <c:f>Hoja3!$C$4:$C$5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Hoja3!$A$6:$A$18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14-41F7-9BBD-3AE1E74444F2}"/>
            </c:ext>
          </c:extLst>
        </c:ser>
        <c:ser>
          <c:idx val="2"/>
          <c:order val="2"/>
          <c:tx>
            <c:strRef>
              <c:f>Hoja3!$D$4:$D$5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Hoja3!$A$6:$A$18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Hoja3!$D$6:$D$18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14-41F7-9BBD-3AE1E74444F2}"/>
            </c:ext>
          </c:extLst>
        </c:ser>
        <c:ser>
          <c:idx val="3"/>
          <c:order val="3"/>
          <c:tx>
            <c:strRef>
              <c:f>Hoja3!$E$4:$E$5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Hoja3!$A$6:$A$18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Hoja3!$E$6:$E$18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14-41F7-9BBD-3AE1E7444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3821344"/>
        <c:axId val="743821672"/>
      </c:lineChart>
      <c:catAx>
        <c:axId val="743821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s-MX"/>
                  <a:t>Date</a:t>
                </a:r>
                <a:r>
                  <a:rPr lang="es-MX" baseline="0"/>
                  <a:t> Created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s-MX"/>
          </a:p>
        </c:txPr>
        <c:crossAx val="743821672"/>
        <c:crosses val="autoZero"/>
        <c:auto val="1"/>
        <c:lblAlgn val="ctr"/>
        <c:lblOffset val="100"/>
        <c:noMultiLvlLbl val="0"/>
      </c:catAx>
      <c:valAx>
        <c:axId val="743821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s-MX"/>
                  <a:t># of</a:t>
                </a:r>
                <a:r>
                  <a:rPr lang="es-MX" baseline="0"/>
                  <a:t> KickStater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s-MX"/>
          </a:p>
        </c:txPr>
        <c:crossAx val="74382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[excel-challenge.xlsx]Report,!TablaDinámica5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'Report,'!$B$3:$B$4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'Report,'!$A$5:$A$14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'Report,'!$B$5:$B$14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74-4369-878B-20D5871C466D}"/>
            </c:ext>
          </c:extLst>
        </c:ser>
        <c:ser>
          <c:idx val="1"/>
          <c:order val="1"/>
          <c:tx>
            <c:strRef>
              <c:f>'Report,'!$C$3:$C$4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'Report,'!$A$5:$A$14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'Report,'!$C$5:$C$14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74-4369-878B-20D5871C466D}"/>
            </c:ext>
          </c:extLst>
        </c:ser>
        <c:ser>
          <c:idx val="2"/>
          <c:order val="2"/>
          <c:tx>
            <c:strRef>
              <c:f>'Report,'!$D$3:$D$4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'Report,'!$A$5:$A$14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'Report,'!$D$5:$D$14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74-4369-878B-20D5871C466D}"/>
            </c:ext>
          </c:extLst>
        </c:ser>
        <c:ser>
          <c:idx val="3"/>
          <c:order val="3"/>
          <c:tx>
            <c:strRef>
              <c:f>'Report,'!$E$3:$E$4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'Report,'!$A$5:$A$14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'Report,'!$E$5:$E$14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74-4369-878B-20D5871C4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8179344"/>
        <c:axId val="779201384"/>
      </c:barChart>
      <c:catAx>
        <c:axId val="288179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s-MX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s-MX"/>
          </a:p>
        </c:txPr>
        <c:crossAx val="779201384"/>
        <c:crosses val="autoZero"/>
        <c:auto val="1"/>
        <c:lblAlgn val="ctr"/>
        <c:lblOffset val="100"/>
        <c:noMultiLvlLbl val="0"/>
      </c:catAx>
      <c:valAx>
        <c:axId val="7792013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s-MX"/>
                  <a:t>Average</a:t>
                </a:r>
                <a:r>
                  <a:rPr lang="es-MX" baseline="0"/>
                  <a:t> Donation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s-MX"/>
          </a:p>
        </c:txPr>
        <c:crossAx val="28817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[excel-challenge.xlsx]Report,!TablaDinámica6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'Report,'!$B$27:$B$28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'Report,'!$A$29:$A$50</c:f>
              <c:strCache>
                <c:ptCount val="21"/>
                <c:pt idx="0">
                  <c:v>SG</c:v>
                </c:pt>
                <c:pt idx="1">
                  <c:v>BE</c:v>
                </c:pt>
                <c:pt idx="2">
                  <c:v>LU</c:v>
                </c:pt>
                <c:pt idx="3">
                  <c:v>HK</c:v>
                </c:pt>
                <c:pt idx="4">
                  <c:v>AT</c:v>
                </c:pt>
                <c:pt idx="5">
                  <c:v>CH</c:v>
                </c:pt>
                <c:pt idx="6">
                  <c:v>NO</c:v>
                </c:pt>
                <c:pt idx="7">
                  <c:v>NZ</c:v>
                </c:pt>
                <c:pt idx="8">
                  <c:v>MX</c:v>
                </c:pt>
                <c:pt idx="9">
                  <c:v>DK</c:v>
                </c:pt>
                <c:pt idx="10">
                  <c:v>IE</c:v>
                </c:pt>
                <c:pt idx="11">
                  <c:v>NL</c:v>
                </c:pt>
                <c:pt idx="12">
                  <c:v>SE</c:v>
                </c:pt>
                <c:pt idx="13">
                  <c:v>ES</c:v>
                </c:pt>
                <c:pt idx="14">
                  <c:v>FR</c:v>
                </c:pt>
                <c:pt idx="15">
                  <c:v>IT</c:v>
                </c:pt>
                <c:pt idx="16">
                  <c:v>DE</c:v>
                </c:pt>
                <c:pt idx="17">
                  <c:v>AU</c:v>
                </c:pt>
                <c:pt idx="18">
                  <c:v>CA</c:v>
                </c:pt>
                <c:pt idx="19">
                  <c:v>GB</c:v>
                </c:pt>
                <c:pt idx="20">
                  <c:v>US</c:v>
                </c:pt>
              </c:strCache>
            </c:strRef>
          </c:cat>
          <c:val>
            <c:numRef>
              <c:f>'Report,'!$B$29:$B$50</c:f>
              <c:numCache>
                <c:formatCode>General</c:formatCode>
                <c:ptCount val="21"/>
                <c:pt idx="3">
                  <c:v>1</c:v>
                </c:pt>
                <c:pt idx="5">
                  <c:v>3</c:v>
                </c:pt>
                <c:pt idx="7">
                  <c:v>4</c:v>
                </c:pt>
                <c:pt idx="8">
                  <c:v>1</c:v>
                </c:pt>
                <c:pt idx="9">
                  <c:v>4</c:v>
                </c:pt>
                <c:pt idx="10">
                  <c:v>2</c:v>
                </c:pt>
                <c:pt idx="11">
                  <c:v>4</c:v>
                </c:pt>
                <c:pt idx="12">
                  <c:v>5</c:v>
                </c:pt>
                <c:pt idx="13">
                  <c:v>1</c:v>
                </c:pt>
                <c:pt idx="14">
                  <c:v>5</c:v>
                </c:pt>
                <c:pt idx="15">
                  <c:v>3</c:v>
                </c:pt>
                <c:pt idx="16">
                  <c:v>3</c:v>
                </c:pt>
                <c:pt idx="17">
                  <c:v>14</c:v>
                </c:pt>
                <c:pt idx="18">
                  <c:v>17</c:v>
                </c:pt>
                <c:pt idx="19">
                  <c:v>25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9D-45E0-A1E2-DA684F28A9CB}"/>
            </c:ext>
          </c:extLst>
        </c:ser>
        <c:ser>
          <c:idx val="1"/>
          <c:order val="1"/>
          <c:tx>
            <c:strRef>
              <c:f>'Report,'!$C$27:$C$28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'Report,'!$A$29:$A$50</c:f>
              <c:strCache>
                <c:ptCount val="21"/>
                <c:pt idx="0">
                  <c:v>SG</c:v>
                </c:pt>
                <c:pt idx="1">
                  <c:v>BE</c:v>
                </c:pt>
                <c:pt idx="2">
                  <c:v>LU</c:v>
                </c:pt>
                <c:pt idx="3">
                  <c:v>HK</c:v>
                </c:pt>
                <c:pt idx="4">
                  <c:v>AT</c:v>
                </c:pt>
                <c:pt idx="5">
                  <c:v>CH</c:v>
                </c:pt>
                <c:pt idx="6">
                  <c:v>NO</c:v>
                </c:pt>
                <c:pt idx="7">
                  <c:v>NZ</c:v>
                </c:pt>
                <c:pt idx="8">
                  <c:v>MX</c:v>
                </c:pt>
                <c:pt idx="9">
                  <c:v>DK</c:v>
                </c:pt>
                <c:pt idx="10">
                  <c:v>IE</c:v>
                </c:pt>
                <c:pt idx="11">
                  <c:v>NL</c:v>
                </c:pt>
                <c:pt idx="12">
                  <c:v>SE</c:v>
                </c:pt>
                <c:pt idx="13">
                  <c:v>ES</c:v>
                </c:pt>
                <c:pt idx="14">
                  <c:v>FR</c:v>
                </c:pt>
                <c:pt idx="15">
                  <c:v>IT</c:v>
                </c:pt>
                <c:pt idx="16">
                  <c:v>DE</c:v>
                </c:pt>
                <c:pt idx="17">
                  <c:v>AU</c:v>
                </c:pt>
                <c:pt idx="18">
                  <c:v>CA</c:v>
                </c:pt>
                <c:pt idx="19">
                  <c:v>GB</c:v>
                </c:pt>
                <c:pt idx="20">
                  <c:v>US</c:v>
                </c:pt>
              </c:strCache>
            </c:strRef>
          </c:cat>
          <c:val>
            <c:numRef>
              <c:f>'Report,'!$C$29:$C$50</c:f>
              <c:numCache>
                <c:formatCode>General</c:formatCode>
                <c:ptCount val="21"/>
                <c:pt idx="1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6</c:v>
                </c:pt>
                <c:pt idx="10">
                  <c:v>4</c:v>
                </c:pt>
                <c:pt idx="11">
                  <c:v>14</c:v>
                </c:pt>
                <c:pt idx="12">
                  <c:v>9</c:v>
                </c:pt>
                <c:pt idx="13">
                  <c:v>9</c:v>
                </c:pt>
                <c:pt idx="14">
                  <c:v>10</c:v>
                </c:pt>
                <c:pt idx="15">
                  <c:v>19</c:v>
                </c:pt>
                <c:pt idx="16">
                  <c:v>27</c:v>
                </c:pt>
                <c:pt idx="17">
                  <c:v>41</c:v>
                </c:pt>
                <c:pt idx="18">
                  <c:v>64</c:v>
                </c:pt>
                <c:pt idx="19">
                  <c:v>205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9D-45E0-A1E2-DA684F28A9CB}"/>
            </c:ext>
          </c:extLst>
        </c:ser>
        <c:ser>
          <c:idx val="2"/>
          <c:order val="2"/>
          <c:tx>
            <c:strRef>
              <c:f>'Report,'!$D$27:$D$28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'Report,'!$A$29:$A$50</c:f>
              <c:strCache>
                <c:ptCount val="21"/>
                <c:pt idx="0">
                  <c:v>SG</c:v>
                </c:pt>
                <c:pt idx="1">
                  <c:v>BE</c:v>
                </c:pt>
                <c:pt idx="2">
                  <c:v>LU</c:v>
                </c:pt>
                <c:pt idx="3">
                  <c:v>HK</c:v>
                </c:pt>
                <c:pt idx="4">
                  <c:v>AT</c:v>
                </c:pt>
                <c:pt idx="5">
                  <c:v>CH</c:v>
                </c:pt>
                <c:pt idx="6">
                  <c:v>NO</c:v>
                </c:pt>
                <c:pt idx="7">
                  <c:v>NZ</c:v>
                </c:pt>
                <c:pt idx="8">
                  <c:v>MX</c:v>
                </c:pt>
                <c:pt idx="9">
                  <c:v>DK</c:v>
                </c:pt>
                <c:pt idx="10">
                  <c:v>IE</c:v>
                </c:pt>
                <c:pt idx="11">
                  <c:v>NL</c:v>
                </c:pt>
                <c:pt idx="12">
                  <c:v>SE</c:v>
                </c:pt>
                <c:pt idx="13">
                  <c:v>ES</c:v>
                </c:pt>
                <c:pt idx="14">
                  <c:v>FR</c:v>
                </c:pt>
                <c:pt idx="15">
                  <c:v>IT</c:v>
                </c:pt>
                <c:pt idx="16">
                  <c:v>DE</c:v>
                </c:pt>
                <c:pt idx="17">
                  <c:v>AU</c:v>
                </c:pt>
                <c:pt idx="18">
                  <c:v>CA</c:v>
                </c:pt>
                <c:pt idx="19">
                  <c:v>GB</c:v>
                </c:pt>
                <c:pt idx="20">
                  <c:v>US</c:v>
                </c:pt>
              </c:strCache>
            </c:strRef>
          </c:cat>
          <c:val>
            <c:numRef>
              <c:f>'Report,'!$D$29:$D$50</c:f>
              <c:numCache>
                <c:formatCode>General</c:formatCode>
                <c:ptCount val="21"/>
                <c:pt idx="4">
                  <c:v>1</c:v>
                </c:pt>
                <c:pt idx="8">
                  <c:v>3</c:v>
                </c:pt>
                <c:pt idx="10">
                  <c:v>1</c:v>
                </c:pt>
                <c:pt idx="11">
                  <c:v>1</c:v>
                </c:pt>
                <c:pt idx="14">
                  <c:v>2</c:v>
                </c:pt>
                <c:pt idx="18">
                  <c:v>1</c:v>
                </c:pt>
                <c:pt idx="19">
                  <c:v>8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9D-45E0-A1E2-DA684F28A9CB}"/>
            </c:ext>
          </c:extLst>
        </c:ser>
        <c:ser>
          <c:idx val="3"/>
          <c:order val="3"/>
          <c:tx>
            <c:strRef>
              <c:f>'Report,'!$E$27:$E$28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'Report,'!$A$29:$A$50</c:f>
              <c:strCache>
                <c:ptCount val="21"/>
                <c:pt idx="0">
                  <c:v>SG</c:v>
                </c:pt>
                <c:pt idx="1">
                  <c:v>BE</c:v>
                </c:pt>
                <c:pt idx="2">
                  <c:v>LU</c:v>
                </c:pt>
                <c:pt idx="3">
                  <c:v>HK</c:v>
                </c:pt>
                <c:pt idx="4">
                  <c:v>AT</c:v>
                </c:pt>
                <c:pt idx="5">
                  <c:v>CH</c:v>
                </c:pt>
                <c:pt idx="6">
                  <c:v>NO</c:v>
                </c:pt>
                <c:pt idx="7">
                  <c:v>NZ</c:v>
                </c:pt>
                <c:pt idx="8">
                  <c:v>MX</c:v>
                </c:pt>
                <c:pt idx="9">
                  <c:v>DK</c:v>
                </c:pt>
                <c:pt idx="10">
                  <c:v>IE</c:v>
                </c:pt>
                <c:pt idx="11">
                  <c:v>NL</c:v>
                </c:pt>
                <c:pt idx="12">
                  <c:v>SE</c:v>
                </c:pt>
                <c:pt idx="13">
                  <c:v>ES</c:v>
                </c:pt>
                <c:pt idx="14">
                  <c:v>FR</c:v>
                </c:pt>
                <c:pt idx="15">
                  <c:v>IT</c:v>
                </c:pt>
                <c:pt idx="16">
                  <c:v>DE</c:v>
                </c:pt>
                <c:pt idx="17">
                  <c:v>AU</c:v>
                </c:pt>
                <c:pt idx="18">
                  <c:v>CA</c:v>
                </c:pt>
                <c:pt idx="19">
                  <c:v>GB</c:v>
                </c:pt>
                <c:pt idx="20">
                  <c:v>US</c:v>
                </c:pt>
              </c:strCache>
            </c:strRef>
          </c:cat>
          <c:val>
            <c:numRef>
              <c:f>'Report,'!$E$29:$E$50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4">
                  <c:v>3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9">
                  <c:v>4</c:v>
                </c:pt>
                <c:pt idx="10">
                  <c:v>8</c:v>
                </c:pt>
                <c:pt idx="11">
                  <c:v>2</c:v>
                </c:pt>
                <c:pt idx="12">
                  <c:v>7</c:v>
                </c:pt>
                <c:pt idx="13">
                  <c:v>11</c:v>
                </c:pt>
                <c:pt idx="14">
                  <c:v>10</c:v>
                </c:pt>
                <c:pt idx="15">
                  <c:v>7</c:v>
                </c:pt>
                <c:pt idx="16">
                  <c:v>23</c:v>
                </c:pt>
                <c:pt idx="17">
                  <c:v>19</c:v>
                </c:pt>
                <c:pt idx="18">
                  <c:v>64</c:v>
                </c:pt>
                <c:pt idx="19">
                  <c:v>366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9D-45E0-A1E2-DA684F28A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57804160"/>
        <c:axId val="957805472"/>
      </c:barChart>
      <c:catAx>
        <c:axId val="9578041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s-MX">
                    <a:latin typeface="Century Gothic" panose="020B0502020202020204" pitchFamily="34" charset="0"/>
                  </a:rPr>
                  <a:t>Country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s-MX"/>
          </a:p>
        </c:txPr>
        <c:crossAx val="957805472"/>
        <c:crosses val="autoZero"/>
        <c:auto val="1"/>
        <c:lblAlgn val="ctr"/>
        <c:lblOffset val="100"/>
        <c:noMultiLvlLbl val="0"/>
      </c:catAx>
      <c:valAx>
        <c:axId val="957805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s-MX">
                    <a:latin typeface="Century Gothic" panose="020B0502020202020204" pitchFamily="34" charset="0"/>
                  </a:rPr>
                  <a:t># of KickStarter</a:t>
                </a:r>
                <a:r>
                  <a:rPr lang="es-MX" baseline="0">
                    <a:latin typeface="Century Gothic" panose="020B0502020202020204" pitchFamily="34" charset="0"/>
                  </a:rPr>
                  <a:t> proyects by state</a:t>
                </a:r>
                <a:endParaRPr lang="es-MX">
                  <a:latin typeface="Century Gothic" panose="020B0502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s-MX"/>
          </a:p>
        </c:txPr>
        <c:crossAx val="95780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[excel-challenge.xlsx]Report,!TablaDinámica7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'Report,'!$B$60:$B$61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'Report,'!$A$62:$A$74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'Report,'!$B$62:$B$74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4A-4A9E-AEB8-3A4D27A031DB}"/>
            </c:ext>
          </c:extLst>
        </c:ser>
        <c:ser>
          <c:idx val="1"/>
          <c:order val="1"/>
          <c:tx>
            <c:strRef>
              <c:f>'Report,'!$C$60:$C$61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'Report,'!$A$62:$A$74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'Report,'!$C$62:$C$74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4A-4A9E-AEB8-3A4D27A031DB}"/>
            </c:ext>
          </c:extLst>
        </c:ser>
        <c:ser>
          <c:idx val="2"/>
          <c:order val="2"/>
          <c:tx>
            <c:strRef>
              <c:f>'Report,'!$D$60:$D$61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'Report,'!$A$62:$A$74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'Report,'!$D$62:$D$74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4A-4A9E-AEB8-3A4D27A031DB}"/>
            </c:ext>
          </c:extLst>
        </c:ser>
        <c:ser>
          <c:idx val="3"/>
          <c:order val="3"/>
          <c:tx>
            <c:strRef>
              <c:f>'Report,'!$E$60:$E$61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'Report,'!$A$62:$A$74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'Report,'!$E$62:$E$74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4A-4A9E-AEB8-3A4D27A03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4368016"/>
        <c:axId val="784369000"/>
      </c:lineChart>
      <c:catAx>
        <c:axId val="784368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s-MX"/>
                  <a:t>Month</a:t>
                </a:r>
                <a:r>
                  <a:rPr lang="es-MX" baseline="0"/>
                  <a:t> of end conversion</a:t>
                </a:r>
                <a:endParaRPr lang="es-MX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s-MX"/>
          </a:p>
        </c:txPr>
        <c:crossAx val="784369000"/>
        <c:crosses val="autoZero"/>
        <c:auto val="1"/>
        <c:lblAlgn val="ctr"/>
        <c:lblOffset val="100"/>
        <c:noMultiLvlLbl val="0"/>
      </c:catAx>
      <c:valAx>
        <c:axId val="78436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entury Gothic" panose="020B0502020202020204" pitchFamily="34" charset="0"/>
                    <a:ea typeface="+mn-ea"/>
                    <a:cs typeface="+mn-cs"/>
                  </a:defRPr>
                </a:pPr>
                <a:r>
                  <a:rPr lang="es-MX"/>
                  <a:t># Kickstarter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entury Gothic" panose="020B0502020202020204" pitchFamily="34" charset="0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s-MX"/>
          </a:p>
        </c:txPr>
        <c:crossAx val="78436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based on</a:t>
            </a:r>
            <a:r>
              <a:rPr lang="es-MX" baseline="0"/>
              <a:t> Goals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0.53146853146853146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27-47A5-B9C4-F741EC0016F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0.39580419580419579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27-47A5-B9C4-F741EC0016F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7.2727272727272724E-2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27-47A5-B9C4-F741EC001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143920"/>
        <c:axId val="701144248"/>
      </c:lineChart>
      <c:catAx>
        <c:axId val="70114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01144248"/>
        <c:crosses val="autoZero"/>
        <c:auto val="1"/>
        <c:lblAlgn val="ctr"/>
        <c:lblOffset val="100"/>
        <c:noMultiLvlLbl val="0"/>
      </c:catAx>
      <c:valAx>
        <c:axId val="70114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0114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7</xdr:row>
      <xdr:rowOff>33337</xdr:rowOff>
    </xdr:from>
    <xdr:to>
      <xdr:col>17</xdr:col>
      <xdr:colOff>276225</xdr:colOff>
      <xdr:row>21</xdr:row>
      <xdr:rowOff>109537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16BAAAD-683C-4637-BB7A-0C312ACAD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457199</xdr:colOff>
      <xdr:row>7</xdr:row>
      <xdr:rowOff>104775</xdr:rowOff>
    </xdr:from>
    <xdr:to>
      <xdr:col>16</xdr:col>
      <xdr:colOff>295274</xdr:colOff>
      <xdr:row>26</xdr:row>
      <xdr:rowOff>100012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ABA43F0-C2C4-4FCC-BDE1-06886ED4CF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647700</xdr:colOff>
      <xdr:row>10</xdr:row>
      <xdr:rowOff>14287</xdr:rowOff>
    </xdr:from>
    <xdr:to>
      <xdr:col>13</xdr:col>
      <xdr:colOff>647700</xdr:colOff>
      <xdr:row>24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0C1CB0C-862B-48ED-BAEB-B828D96A27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1171575</xdr:colOff>
      <xdr:row>2</xdr:row>
      <xdr:rowOff>157162</xdr:rowOff>
    </xdr:from>
    <xdr:to>
      <xdr:col>9</xdr:col>
      <xdr:colOff>1314450</xdr:colOff>
      <xdr:row>17</xdr:row>
      <xdr:rowOff>42862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65E9231-86A4-4A99-96C6-FE8529CBDB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447675</xdr:colOff>
      <xdr:row>27</xdr:row>
      <xdr:rowOff>57150</xdr:rowOff>
    </xdr:from>
    <xdr:to>
      <xdr:col>10</xdr:col>
      <xdr:colOff>95250</xdr:colOff>
      <xdr:row>46</xdr:row>
      <xdr:rowOff>14287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7FC1371-B01B-494B-BCA0-C698522656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738187</xdr:colOff>
      <xdr:row>61</xdr:row>
      <xdr:rowOff>61912</xdr:rowOff>
    </xdr:from>
    <xdr:to>
      <xdr:col>9</xdr:col>
      <xdr:colOff>1828800</xdr:colOff>
      <xdr:row>75</xdr:row>
      <xdr:rowOff>138112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4CC1EF3-2617-4EF1-84F7-1DF85ED8B0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14</xdr:row>
      <xdr:rowOff>90487</xdr:rowOff>
    </xdr:from>
    <xdr:to>
      <xdr:col>9</xdr:col>
      <xdr:colOff>133350</xdr:colOff>
      <xdr:row>32</xdr:row>
      <xdr:rowOff>66675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E33CEB5-27CE-43B9-9410-6A2CCFA8F1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villalpando alvarez" refreshedDate="44270.546078356485" createdVersion="6" refreshedVersion="6" minRefreshableVersion="3" recordCount="4114" xr:uid="{181C8FD2-8A20-49DA-896C-7AD0D48F5F9F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 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 Donation" numFmtId="0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10/08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3/05/20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9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Trimestres" numFmtId="0" databaseField="0">
      <fieldGroup base="18">
        <rangePr groupBy="quarters" startDate="2009-08-10T19:26:00" endDate="2017-05-03T19:12:00"/>
        <groupItems count="6">
          <s v="&lt;10/08/2009"/>
          <s v="Trim.1"/>
          <s v="Trim.2"/>
          <s v="Trim.3"/>
          <s v="Trim.4"/>
          <s v="&gt;03/05/2017"/>
        </groupItems>
      </fieldGroup>
    </cacheField>
    <cacheField name="Años" numFmtId="0" databaseField="0">
      <fieldGroup base="18">
        <rangePr groupBy="years" startDate="2009-08-10T19:26:00" endDate="2017-05-03T19:12:00"/>
        <groupItems count="11">
          <s v="&lt;10/08/2009"/>
          <s v="2009"/>
          <s v="2010"/>
          <s v="2011"/>
          <s v="2012"/>
          <s v="2013"/>
          <s v="2014"/>
          <s v="2015"/>
          <s v="2016"/>
          <s v="2017"/>
          <s v="&gt;03/05/2017"/>
        </groupItems>
      </fieldGroup>
    </cacheField>
    <cacheField name="Trimestres2" numFmtId="0" databaseField="0">
      <fieldGroup base="19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2" numFmtId="0" databaseField="0">
      <fieldGroup base="19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blo villalpando alvarez" refreshedDate="44270.546078703701" createdVersion="6" refreshedVersion="6" minRefreshableVersion="3" recordCount="4114" xr:uid="{B36A75B7-6FDA-4586-9398-F37163B7914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 Funded" numFmtId="1">
      <sharedItems containsSemiMixedTypes="0" containsString="0" containsNumber="1" minValue="0" maxValue="2260300"/>
    </cacheField>
    <cacheField name="Average Donation" numFmtId="0">
      <sharedItems containsMixedTypes="1" containsNumber="1" minValue="1" maxValue="3304"/>
    </cacheField>
    <cacheField name="Category" numFmtId="0">
      <sharedItems count="19">
        <s v="film &amp; video"/>
        <s v="theater"/>
        <s v="technology"/>
        <s v="publishing"/>
        <s v="music"/>
        <s v="journalism"/>
        <s v="games"/>
        <s v="food"/>
        <s v="photography"/>
        <s v="food/" u="1"/>
        <s v="technology/" u="1"/>
        <s v="games/" u="1"/>
        <s v="film &amp; video/" u="1"/>
        <s v="journalism/" u="1"/>
        <s v="f" u="1"/>
        <s v="publishing/" u="1"/>
        <s v="music/" u="1"/>
        <s v="photography/" u="1"/>
        <s v="theater/"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x v="1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x v="2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x v="3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x v="4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x v="5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x v="6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x v="7"/>
    <x v="0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x v="8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x v="9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x v="10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x v="11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x v="12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x v="13"/>
    <x v="0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x v="1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x v="1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x v="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x v="17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x v="18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x v="19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x v="20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x v="21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x v="22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x v="23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x v="2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x v="25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x v="26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x v="2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x v="28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x v="29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x v="30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x v="31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x v="32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x v="33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x v="34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x v="3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x v="36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x v="3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x v="3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x v="3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x v="40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x v="41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x v="42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x v="43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x v="4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x v="45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x v="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x v="4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x v="48"/>
    <x v="0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x v="49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x v="50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x v="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x v="52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x v="53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x v="54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x v="55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x v="56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x v="57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x v="58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x v="59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x v="60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x v="61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x v="62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x v="63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x v="64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x v="65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x v="6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x v="67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x v="68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x v="69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x v="70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x v="71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x v="72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x v="73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x v="74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x v="75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x v="76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x v="7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x v="78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x v="79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x v="80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x v="81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x v="82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x v="83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x v="84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x v="85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x v="8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x v="87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x v="88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x v="8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x v="90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x v="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x v="92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x v="9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x v="94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x v="9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x v="96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x v="97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x v="98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x v="99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x v="100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x v="101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x v="10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x v="103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x v="88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x v="104"/>
    <x v="0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x v="105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x v="106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x v="107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x v="108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x v="109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x v="110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x v="111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x v="112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x v="113"/>
    <x v="0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x v="114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x v="115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x v="116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x v="117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x v="118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x v="119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x v="120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x v="121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x v="122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x v="121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x v="123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x v="124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x v="12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x v="126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x v="121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x v="121"/>
    <x v="0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x v="121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x v="127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x v="121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x v="121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x v="128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x v="121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x v="121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x v="129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x v="13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x v="121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x v="1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x v="119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x v="121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x v="132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x v="133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x v="134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x v="121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x v="135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x v="136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x v="137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x v="13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x v="2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x v="13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x v="140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x v="141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x v="142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x v="143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x v="121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x v="119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x v="121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x v="144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x v="14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x v="121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x v="146"/>
    <x v="0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x v="121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x v="147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x v="148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x v="149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x v="150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x v="151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x v="120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x v="121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x v="121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x v="121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x v="152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x v="121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x v="153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x v="121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x v="101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x v="154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x v="15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x v="121"/>
    <x v="0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x v="156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x v="157"/>
    <x v="0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x v="158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x v="121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x v="159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x v="121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x v="160"/>
    <x v="0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x v="73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x v="161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x v="162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x v="121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x v="120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x v="121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x v="163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x v="164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x v="16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x v="121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x v="166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x v="167"/>
    <x v="0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x v="121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x v="168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x v="169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x v="170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x v="121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x v="171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x v="121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x v="121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x v="17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x v="17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x v="120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x v="135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x v="120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x v="119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x v="174"/>
    <x v="0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x v="175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x v="101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x v="17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x v="177"/>
    <x v="0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x v="121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x v="178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x v="121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x v="121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x v="121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x v="179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x v="121"/>
    <x v="0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x v="121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x v="121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x v="18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x v="121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x v="18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x v="121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x v="18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x v="121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x v="121"/>
    <x v="0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x v="73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x v="121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x v="73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x v="183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x v="18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x v="18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x v="186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x v="187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x v="188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x v="189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x v="190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x v="191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x v="19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x v="193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x v="194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x v="195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x v="19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x v="197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x v="198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x v="199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x v="200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x v="201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x v="2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x v="203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x v="20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x v="205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x v="206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x v="207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x v="20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x v="209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x v="210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x v="211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x v="212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x v="213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x v="214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x v="215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x v="21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x v="217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x v="218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x v="219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x v="220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x v="221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x v="222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x v="223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x v="224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x v="225"/>
    <x v="0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x v="226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x v="22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x v="228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x v="229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x v="230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x v="231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x v="232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x v="233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x v="234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x v="235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x v="236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x v="101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x v="237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x v="238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x v="239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x v="240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x v="241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x v="242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x v="243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x v="244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x v="24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x v="246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x v="247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x v="248"/>
    <x v="0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x v="249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x v="250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x v="251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x v="25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x v="253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x v="254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x v="255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x v="256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x v="257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x v="258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x v="259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x v="260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x v="261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x v="262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x v="263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x v="26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x v="265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x v="266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x v="26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x v="26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x v="269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x v="270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x v="271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x v="27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x v="273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x v="274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x v="275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x v="276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x v="277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x v="278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x v="27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x v="28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x v="281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x v="282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x v="283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x v="284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x v="285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x v="286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x v="287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x v="28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x v="28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x v="290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x v="29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x v="29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x v="293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x v="294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x v="29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x v="296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x v="297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x v="298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x v="299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x v="300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x v="301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x v="302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x v="303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x v="304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x v="30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x v="306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x v="307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x v="308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x v="309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x v="310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x v="31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x v="31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x v="313"/>
    <x v="0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x v="314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x v="315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x v="316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x v="317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x v="31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x v="319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x v="320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x v="321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x v="322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x v="323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x v="324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x v="325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x v="326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x v="327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x v="328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x v="32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x v="330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x v="33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x v="84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x v="332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x v="333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x v="334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x v="335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x v="33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x v="337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x v="338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x v="339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x v="340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x v="341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x v="342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x v="343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x v="344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x v="345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x v="346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x v="347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x v="348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x v="349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x v="350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x v="351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x v="352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x v="353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x v="354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x v="355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x v="356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x v="357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x v="358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x v="359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x v="360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x v="361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x v="362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x v="36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x v="364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x v="365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x v="366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x v="367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x v="121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x v="368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x v="121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x v="369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x v="370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x v="371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x v="121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x v="372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x v="120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x v="121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x v="121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x v="37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x v="121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x v="144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x v="121"/>
    <x v="0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x v="374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x v="144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x v="73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x v="120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x v="3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x v="144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x v="376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x v="377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x v="378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x v="121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x v="379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x v="31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x v="380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x v="381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x v="38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x v="121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x v="383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x v="384"/>
    <x v="0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x v="38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x v="121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x v="121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x v="386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x v="120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x v="387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x v="388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x v="389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x v="121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x v="121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x v="157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x v="390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x v="391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x v="392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x v="120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x v="121"/>
    <x v="0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x v="393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x v="121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x v="121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x v="394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x v="395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x v="396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x v="119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x v="397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x v="398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x v="399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x v="73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x v="121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x v="121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x v="400"/>
    <x v="0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x v="121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x v="121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x v="121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x v="121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x v="401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x v="121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x v="120"/>
    <x v="0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x v="119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x v="402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x v="403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x v="404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x v="121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x v="40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x v="40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x v="40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x v="408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x v="409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x v="410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x v="4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x v="119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x v="121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x v="18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x v="148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x v="411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x v="41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x v="413"/>
    <x v="0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x v="121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x v="414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x v="121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x v="415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x v="416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x v="417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x v="418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x v="419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x v="420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x v="421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x v="422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x v="423"/>
    <x v="1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x v="424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x v="425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x v="426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x v="427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x v="428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x v="429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x v="430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x v="431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x v="432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x v="433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x v="434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x v="435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x v="120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x v="384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x v="120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x v="436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x v="366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x v="437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x v="438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x v="121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x v="377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x v="439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x v="440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x v="441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x v="121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x v="442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x v="443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x v="121"/>
    <x v="2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x v="444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x v="445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x v="121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x v="73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x v="143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x v="446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x v="121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x v="447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x v="120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x v="121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x v="120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x v="121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x v="448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x v="135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x v="449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x v="450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x v="121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x v="451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x v="135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x v="452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x v="120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x v="119"/>
    <x v="2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x v="453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x v="436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x v="120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x v="121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x v="121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x v="120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x v="144"/>
    <x v="2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x v="121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x v="45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x v="455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x v="456"/>
    <x v="2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x v="120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x v="457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x v="458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x v="409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x v="459"/>
    <x v="2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x v="31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x v="460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x v="366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x v="119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x v="461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x v="462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x v="101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x v="46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x v="121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x v="464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x v="121"/>
    <x v="2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x v="46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x v="119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x v="121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x v="466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x v="144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x v="121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x v="121"/>
    <x v="2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x v="121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x v="467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x v="121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x v="121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x v="121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x v="135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x v="121"/>
    <x v="2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x v="120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x v="468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x v="469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x v="470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x v="121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x v="121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x v="121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x v="47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x v="472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x v="121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x v="473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x v="119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x v="474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x v="121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x v="475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x v="120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x v="453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x v="143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x v="121"/>
    <x v="2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x v="366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x v="120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x v="476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x v="477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x v="47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x v="479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x v="480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x v="481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x v="482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x v="483"/>
    <x v="2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x v="48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x v="485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x v="486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x v="487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x v="488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x v="489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x v="490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x v="491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x v="492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x v="493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x v="494"/>
    <x v="2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x v="495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x v="496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x v="497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x v="498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x v="101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x v="499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x v="500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x v="453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x v="501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x v="502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x v="503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x v="504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x v="505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x v="506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x v="414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x v="507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x v="508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x v="50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x v="510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x v="511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x v="512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x v="513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x v="120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x v="514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x v="515"/>
    <x v="2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x v="516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x v="517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x v="121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x v="518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x v="519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x v="520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x v="521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x v="438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x v="52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x v="52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x v="524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x v="525"/>
    <x v="2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x v="120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x v="526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x v="527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x v="528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x v="31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x v="529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x v="530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x v="531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x v="532"/>
    <x v="2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x v="533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x v="121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x v="534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x v="53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x v="458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x v="121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x v="536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x v="537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x v="538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x v="53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x v="540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x v="541"/>
    <x v="2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x v="542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x v="381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x v="543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x v="54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x v="545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x v="546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x v="547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x v="548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x v="549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x v="550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x v="551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x v="552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x v="553"/>
    <x v="3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x v="5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x v="555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x v="556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x v="557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x v="558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x v="559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x v="560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x v="98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x v="561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x v="56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x v="563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x v="564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x v="565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x v="5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x v="567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x v="568"/>
    <x v="3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x v="56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x v="570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x v="571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x v="572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x v="573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x v="57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x v="575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x v="576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x v="577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x v="57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x v="579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x v="580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x v="58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x v="582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x v="121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x v="583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x v="121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x v="144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x v="121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x v="584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x v="121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x v="585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x v="121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x v="586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x v="121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x v="119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x v="73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x v="587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x v="498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x v="447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x v="588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x v="589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x v="453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x v="590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x v="591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x v="592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x v="73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x v="593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x v="594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x v="59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x v="596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x v="597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x v="59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x v="599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x v="600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x v="601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x v="602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x v="60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x v="604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x v="6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x v="606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x v="607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x v="608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x v="609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x v="610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x v="611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x v="612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x v="613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x v="61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x v="615"/>
    <x v="4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x v="616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x v="61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x v="618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x v="619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x v="615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x v="64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x v="620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x v="62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x v="622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x v="62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x v="624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x v="625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x v="626"/>
    <x v="4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x v="62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x v="628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x v="629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x v="630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x v="631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x v="63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x v="633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x v="634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x v="635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x v="636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x v="151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x v="637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x v="638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x v="639"/>
    <x v="4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x v="640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x v="641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x v="642"/>
    <x v="4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x v="643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x v="644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x v="645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x v="646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x v="647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x v="648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x v="649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x v="650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x v="651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x v="652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x v="653"/>
    <x v="4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x v="119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x v="654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x v="655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x v="656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x v="657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x v="658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x v="18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x v="659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x v="660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x v="661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x v="73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x v="662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x v="663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x v="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x v="476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x v="66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x v="666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x v="667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x v="381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x v="66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x v="66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x v="73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x v="670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x v="671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x v="67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x v="151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x v="377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x v="673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x v="121"/>
    <x v="4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x v="674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x v="675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x v="151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x v="676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x v="677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x v="18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x v="678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x v="679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x v="119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x v="680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x v="681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x v="121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x v="666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x v="682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x v="683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x v="684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x v="685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x v="379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x v="686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x v="687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x v="688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x v="121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x v="436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x v="436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x v="689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x v="121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x v="18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x v="379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x v="690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x v="691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x v="121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x v="121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x v="121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x v="178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x v="692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x v="121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x v="2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x v="693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x v="121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x v="69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x v="121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x v="18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x v="695"/>
    <x v="4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x v="101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x v="121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x v="696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x v="697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x v="698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x v="699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x v="700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x v="121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x v="121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x v="701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x v="121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x v="160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x v="702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x v="7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x v="88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x v="70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x v="384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x v="121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x v="135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x v="384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x v="135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x v="705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x v="706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x v="707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x v="7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x v="709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x v="710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x v="711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x v="121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x v="88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x v="498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x v="712"/>
    <x v="2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x v="71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x v="714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x v="715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x v="716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x v="717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x v="718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x v="71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x v="720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x v="721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x v="722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x v="723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x v="724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x v="725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x v="72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x v="72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x v="728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x v="729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x v="730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x v="731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x v="732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x v="733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x v="734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x v="73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x v="736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x v="737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x v="738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x v="739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x v="740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x v="741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x v="742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x v="743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x v="120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x v="744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x v="745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x v="746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x v="74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x v="748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x v="121"/>
    <x v="2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x v="749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x v="31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x v="750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x v="751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x v="752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x v="753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x v="754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x v="31"/>
    <x v="2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x v="75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x v="756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x v="757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x v="758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x v="759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x v="760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x v="761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x v="762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x v="763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x v="764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x v="76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x v="409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x v="178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x v="698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x v="766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x v="767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x v="768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x v="769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x v="379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x v="770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x v="771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x v="772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x v="460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x v="773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x v="77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x v="77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x v="776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x v="77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x v="778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x v="779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x v="780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x v="781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x v="782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x v="78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x v="784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x v="78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x v="786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x v="78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x v="788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x v="78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x v="790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x v="791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x v="792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x v="409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x v="121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x v="119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x v="793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x v="366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x v="794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x v="121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x v="120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x v="450"/>
    <x v="5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x v="121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x v="121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x v="121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x v="121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x v="2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x v="121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x v="121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x v="121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x v="121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x v="121"/>
    <x v="5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x v="121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x v="73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x v="121"/>
    <x v="5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x v="12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x v="121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x v="795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x v="796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x v="797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x v="31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x v="798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x v="799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x v="436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x v="121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x v="800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x v="119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x v="801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x v="2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x v="802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x v="803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x v="377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x v="80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x v="805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x v="366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x v="806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x v="807"/>
    <x v="6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x v="121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x v="808"/>
    <x v="6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x v="507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x v="121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x v="809"/>
    <x v="6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x v="810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x v="144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x v="38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x v="366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x v="811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x v="81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x v="813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x v="81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x v="815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x v="816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x v="384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x v="119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x v="817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x v="818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x v="796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x v="819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x v="820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x v="821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x v="121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x v="822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x v="2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x v="82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x v="120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x v="82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x v="144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x v="82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x v="514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x v="826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x v="827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x v="828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x v="144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x v="121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x v="829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x v="121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x v="830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x v="83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x v="121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x v="144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x v="832"/>
    <x v="6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x v="120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x v="689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x v="830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x v="121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x v="833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x v="135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x v="120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x v="73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x v="834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x v="835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x v="683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x v="144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x v="121"/>
    <x v="6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x v="121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x v="121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x v="836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x v="121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x v="101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x v="83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x v="121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x v="838"/>
    <x v="7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x v="839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x v="840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x v="121"/>
    <x v="7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x v="841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x v="73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x v="149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x v="842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x v="121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x v="690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x v="123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x v="121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x v="843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x v="121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x v="844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x v="121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x v="121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x v="845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x v="846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x v="847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x v="848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x v="162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x v="73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x v="384"/>
    <x v="7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x v="121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x v="18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x v="849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x v="178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x v="119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x v="121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x v="144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x v="85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x v="851"/>
    <x v="7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x v="852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x v="689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x v="85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x v="854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x v="855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x v="856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x v="857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x v="85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x v="85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x v="860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x v="861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x v="86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x v="863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x v="864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x v="865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x v="866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x v="867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x v="868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x v="869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x v="870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x v="871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x v="872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x v="873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x v="874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x v="875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x v="876"/>
    <x v="8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x v="877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x v="878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x v="879"/>
    <x v="8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x v="880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x v="881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x v="882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x v="88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x v="88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x v="885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x v="886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x v="88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x v="888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x v="88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x v="890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x v="891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x v="892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x v="893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x v="894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x v="895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x v="896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x v="121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x v="897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x v="384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x v="121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x v="121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x v="379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x v="86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x v="121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x v="436"/>
    <x v="4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x v="121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x v="121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x v="898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x v="121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x v="899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x v="900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x v="144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x v="901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x v="902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x v="903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x v="904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x v="90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x v="906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x v="90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x v="90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x v="909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x v="910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x v="911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x v="912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x v="913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x v="91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x v="915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x v="916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x v="917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x v="918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x v="919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x v="920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x v="92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x v="92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x v="923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x v="924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x v="925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x v="926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x v="927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x v="92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x v="9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x v="930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x v="474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x v="931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x v="93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x v="933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x v="93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x v="935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x v="9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x v="937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x v="938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x v="939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x v="940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x v="9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x v="94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x v="943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x v="944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x v="94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x v="946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x v="94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x v="948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x v="949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x v="950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x v="951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x v="952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x v="953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x v="95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x v="955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x v="956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x v="957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x v="95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x v="73"/>
    <x v="1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x v="959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x v="960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x v="961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x v="962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x v="96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x v="9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x v="965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x v="9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x v="96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x v="13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x v="968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x v="969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x v="970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x v="120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x v="971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x v="972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x v="97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x v="974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x v="975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x v="730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x v="976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x v="97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x v="978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x v="979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x v="980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x v="981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x v="982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x v="983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x v="984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x v="121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x v="121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x v="98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x v="986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x v="987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x v="988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x v="989"/>
    <x v="2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x v="990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x v="121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x v="991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x v="101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x v="992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x v="993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x v="994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x v="99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x v="996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x v="997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x v="998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x v="999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x v="1000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x v="1001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x v="1002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x v="1003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x v="1004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x v="1005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x v="1006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x v="100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x v="1008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x v="1009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x v="1010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x v="1011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x v="379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x v="1012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x v="1013"/>
    <x v="4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x v="1014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x v="1015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x v="1016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x v="101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x v="1018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x v="1019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x v="1020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x v="1021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x v="102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x v="10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x v="102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x v="1025"/>
    <x v="4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x v="1026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x v="1027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x v="1028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x v="1029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x v="1030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x v="1031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x v="1032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x v="103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x v="372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x v="1034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x v="1035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x v="1036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x v="1037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x v="10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x v="1039"/>
    <x v="4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x v="1040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x v="1041"/>
    <x v="4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x v="1042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x v="104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x v="1044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x v="10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x v="1046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x v="1047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x v="1048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x v="1049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x v="1050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x v="1051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x v="1052"/>
    <x v="3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x v="144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x v="507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x v="1053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x v="121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x v="120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x v="1054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x v="1055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x v="101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x v="120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x v="105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x v="121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x v="446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x v="1057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x v="901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x v="120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x v="101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x v="31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x v="101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x v="1058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x v="121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x v="121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x v="1059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x v="2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x v="121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x v="128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x v="1060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x v="121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x v="1061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x v="1062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x v="507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x v="1063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x v="1064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x v="766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x v="18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x v="120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x v="1065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x v="121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x v="121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x v="121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x v="121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x v="121"/>
    <x v="3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x v="384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x v="121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x v="121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x v="120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x v="120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x v="121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x v="121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x v="2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x v="1066"/>
    <x v="3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x v="1067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x v="121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x v="121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x v="121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x v="121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x v="1068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x v="106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x v="1070"/>
    <x v="3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x v="1071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x v="107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x v="1073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x v="1074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x v="1075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x v="107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x v="107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x v="107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x v="1079"/>
    <x v="3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x v="1080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x v="1081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x v="1082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x v="108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x v="1084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x v="1085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x v="108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x v="1087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x v="844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x v="144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x v="384"/>
    <x v="3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x v="121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x v="73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x v="587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x v="121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x v="88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x v="121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x v="1088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x v="101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x v="2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x v="121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x v="1089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x v="121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x v="121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x v="120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x v="1090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x v="144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x v="1091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x v="1092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x v="1093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x v="1094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x v="1095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x v="1096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x v="1097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x v="1098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x v="1099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x v="1100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x v="1101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x v="1102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x v="1103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x v="110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x v="1105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x v="1106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x v="1107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x v="1108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x v="1109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x v="1110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x v="1111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x v="1112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x v="1113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x v="1114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x v="1115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x v="1116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x v="1117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x v="1118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x v="111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x v="1120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x v="1121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x v="1122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x v="1123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x v="1124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x v="1125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x v="112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x v="1127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x v="112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x v="112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x v="1130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x v="113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x v="366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x v="135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x v="119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x v="121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x v="120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x v="1132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x v="121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x v="88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x v="11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x v="1134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x v="121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x v="1135"/>
    <x v="8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x v="121"/>
    <x v="8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x v="121"/>
    <x v="8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x v="121"/>
    <x v="8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x v="1136"/>
    <x v="8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x v="101"/>
    <x v="8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x v="123"/>
    <x v="8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x v="73"/>
    <x v="8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x v="842"/>
    <x v="8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x v="407"/>
    <x v="3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x v="121"/>
    <x v="3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x v="665"/>
    <x v="3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x v="119"/>
    <x v="3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x v="101"/>
    <x v="3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x v="1137"/>
    <x v="3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x v="1138"/>
    <x v="3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x v="1139"/>
    <x v="3"/>
    <s v="art books"/>
    <x v="1567"/>
    <x v="156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x v="121"/>
    <x v="3"/>
    <s v="art books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x v="1140"/>
    <x v="3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x v="135"/>
    <x v="3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x v="694"/>
    <x v="3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x v="1141"/>
    <x v="3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x v="1142"/>
    <x v="3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x v="1143"/>
    <x v="3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x v="178"/>
    <x v="3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x v="446"/>
    <x v="3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x v="22"/>
    <x v="3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x v="454"/>
    <x v="3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x v="121"/>
    <x v="3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x v="144"/>
    <x v="8"/>
    <s v="places"/>
    <x v="1580"/>
    <x v="158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x v="1144"/>
    <x v="8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x v="2"/>
    <x v="8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x v="121"/>
    <x v="8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x v="1145"/>
    <x v="8"/>
    <s v="places"/>
    <x v="1584"/>
    <x v="158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x v="121"/>
    <x v="8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x v="120"/>
    <x v="8"/>
    <s v="places"/>
    <x v="1586"/>
    <x v="158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x v="121"/>
    <x v="8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x v="121"/>
    <x v="8"/>
    <s v="places"/>
    <x v="1588"/>
    <x v="1589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x v="1146"/>
    <x v="8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x v="1147"/>
    <x v="8"/>
    <s v="places"/>
    <x v="1590"/>
    <x v="159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x v="121"/>
    <x v="8"/>
    <s v="places"/>
    <x v="1591"/>
    <x v="159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x v="120"/>
    <x v="8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x v="442"/>
    <x v="8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x v="379"/>
    <x v="8"/>
    <s v="places"/>
    <x v="1594"/>
    <x v="159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x v="384"/>
    <x v="8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x v="121"/>
    <x v="8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x v="120"/>
    <x v="8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x v="121"/>
    <x v="8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x v="1148"/>
    <x v="8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x v="1149"/>
    <x v="4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x v="1150"/>
    <x v="4"/>
    <s v="rock"/>
    <x v="1601"/>
    <x v="160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x v="1151"/>
    <x v="4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x v="1152"/>
    <x v="4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x v="1153"/>
    <x v="4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x v="1154"/>
    <x v="4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x v="1155"/>
    <x v="4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x v="1156"/>
    <x v="4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x v="1157"/>
    <x v="4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x v="1158"/>
    <x v="4"/>
    <s v="rock"/>
    <x v="1609"/>
    <x v="161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x v="1159"/>
    <x v="4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x v="73"/>
    <x v="4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x v="1160"/>
    <x v="4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x v="1161"/>
    <x v="4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x v="1162"/>
    <x v="4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x v="1163"/>
    <x v="4"/>
    <s v="rock"/>
    <x v="1615"/>
    <x v="161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x v="1164"/>
    <x v="4"/>
    <s v="rock"/>
    <x v="1616"/>
    <x v="1617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x v="1165"/>
    <x v="4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x v="1166"/>
    <x v="4"/>
    <s v="rock"/>
    <x v="1618"/>
    <x v="1619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x v="1167"/>
    <x v="4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x v="1168"/>
    <x v="4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x v="1169"/>
    <x v="4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x v="1170"/>
    <x v="4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x v="1171"/>
    <x v="4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x v="1172"/>
    <x v="4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x v="1173"/>
    <x v="4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x v="1174"/>
    <x v="4"/>
    <s v="rock"/>
    <x v="1626"/>
    <x v="16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x v="1175"/>
    <x v="4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x v="1176"/>
    <x v="4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x v="1177"/>
    <x v="4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x v="1178"/>
    <x v="4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x v="1179"/>
    <x v="4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x v="1180"/>
    <x v="4"/>
    <s v="rock"/>
    <x v="1632"/>
    <x v="163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x v="1181"/>
    <x v="4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x v="1182"/>
    <x v="4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x v="1183"/>
    <x v="4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x v="1184"/>
    <x v="4"/>
    <s v="rock"/>
    <x v="1636"/>
    <x v="163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x v="1185"/>
    <x v="4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x v="1186"/>
    <x v="4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x v="1187"/>
    <x v="4"/>
    <s v="rock"/>
    <x v="1639"/>
    <x v="164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x v="1188"/>
    <x v="4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x v="317"/>
    <x v="4"/>
    <s v="pop"/>
    <x v="1641"/>
    <x v="164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x v="1189"/>
    <x v="4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x v="1190"/>
    <x v="4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x v="1191"/>
    <x v="4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x v="1192"/>
    <x v="4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x v="1193"/>
    <x v="4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x v="1194"/>
    <x v="4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x v="1195"/>
    <x v="4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x v="1196"/>
    <x v="4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x v="1197"/>
    <x v="4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x v="1198"/>
    <x v="4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x v="1199"/>
    <x v="4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x v="1200"/>
    <x v="4"/>
    <s v="pop"/>
    <x v="1653"/>
    <x v="165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x v="1201"/>
    <x v="4"/>
    <s v="pop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x v="1202"/>
    <x v="4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x v="1203"/>
    <x v="4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x v="1204"/>
    <x v="4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x v="1205"/>
    <x v="4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x v="1206"/>
    <x v="4"/>
    <s v="pop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x v="1207"/>
    <x v="4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x v="1208"/>
    <x v="4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x v="1209"/>
    <x v="4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x v="1210"/>
    <x v="4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x v="1211"/>
    <x v="4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x v="1212"/>
    <x v="4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x v="1213"/>
    <x v="4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x v="1214"/>
    <x v="4"/>
    <s v="pop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x v="404"/>
    <x v="4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x v="1215"/>
    <x v="4"/>
    <s v="pop"/>
    <x v="1669"/>
    <x v="167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x v="1216"/>
    <x v="4"/>
    <s v="pop"/>
    <x v="1670"/>
    <x v="167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x v="1217"/>
    <x v="4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x v="1218"/>
    <x v="4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x v="1219"/>
    <x v="4"/>
    <s v="pop"/>
    <x v="1673"/>
    <x v="167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x v="1220"/>
    <x v="4"/>
    <s v="pop"/>
    <x v="1674"/>
    <x v="1675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x v="1221"/>
    <x v="4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x v="1222"/>
    <x v="4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x v="1223"/>
    <x v="4"/>
    <s v="pop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x v="372"/>
    <x v="4"/>
    <s v="pop"/>
    <x v="1678"/>
    <x v="167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x v="1224"/>
    <x v="4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x v="1225"/>
    <x v="4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x v="121"/>
    <x v="4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x v="1226"/>
    <x v="4"/>
    <s v="faith"/>
    <x v="1682"/>
    <x v="168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x v="1227"/>
    <x v="4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x v="1228"/>
    <x v="4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x v="666"/>
    <x v="4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x v="1229"/>
    <x v="4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x v="1230"/>
    <x v="4"/>
    <s v="faith"/>
    <x v="1687"/>
    <x v="168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x v="1231"/>
    <x v="4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x v="1232"/>
    <x v="4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x v="1233"/>
    <x v="4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x v="1234"/>
    <x v="4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x v="436"/>
    <x v="4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x v="144"/>
    <x v="4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x v="1235"/>
    <x v="4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x v="121"/>
    <x v="4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x v="1236"/>
    <x v="4"/>
    <s v="faith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x v="121"/>
    <x v="4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x v="1237"/>
    <x v="4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x v="1238"/>
    <x v="4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x v="144"/>
    <x v="4"/>
    <s v="faith"/>
    <x v="1700"/>
    <x v="170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x v="120"/>
    <x v="4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x v="157"/>
    <x v="4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x v="1239"/>
    <x v="4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x v="121"/>
    <x v="4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x v="121"/>
    <x v="4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x v="1240"/>
    <x v="4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x v="121"/>
    <x v="4"/>
    <s v="faith"/>
    <x v="1707"/>
    <x v="170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x v="1241"/>
    <x v="4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x v="447"/>
    <x v="4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x v="1242"/>
    <x v="4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x v="121"/>
    <x v="4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x v="73"/>
    <x v="4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x v="1243"/>
    <x v="4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x v="148"/>
    <x v="4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x v="73"/>
    <x v="4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x v="1244"/>
    <x v="4"/>
    <s v="faith"/>
    <x v="1716"/>
    <x v="1717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x v="839"/>
    <x v="4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x v="123"/>
    <x v="4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x v="1245"/>
    <x v="4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x v="121"/>
    <x v="4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x v="120"/>
    <x v="4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x v="1246"/>
    <x v="4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x v="440"/>
    <x v="4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x v="1247"/>
    <x v="4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x v="1248"/>
    <x v="4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x v="120"/>
    <x v="4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x v="1249"/>
    <x v="4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x v="121"/>
    <x v="4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x v="121"/>
    <x v="4"/>
    <s v="faith"/>
    <x v="1729"/>
    <x v="17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x v="121"/>
    <x v="4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x v="121"/>
    <x v="4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x v="121"/>
    <x v="4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x v="120"/>
    <x v="4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x v="698"/>
    <x v="4"/>
    <s v="faith"/>
    <x v="1734"/>
    <x v="17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x v="1250"/>
    <x v="4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x v="98"/>
    <x v="4"/>
    <s v="faith"/>
    <x v="1736"/>
    <x v="173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x v="135"/>
    <x v="4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x v="120"/>
    <x v="4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x v="121"/>
    <x v="4"/>
    <s v="faith"/>
    <x v="1739"/>
    <x v="174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x v="1251"/>
    <x v="8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x v="1252"/>
    <x v="8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x v="1253"/>
    <x v="8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x v="1254"/>
    <x v="8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x v="1255"/>
    <x v="8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x v="1256"/>
    <x v="8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x v="1257"/>
    <x v="8"/>
    <s v="photobooks"/>
    <x v="1746"/>
    <x v="1747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x v="1258"/>
    <x v="8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x v="1259"/>
    <x v="8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x v="1260"/>
    <x v="8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x v="1261"/>
    <x v="8"/>
    <s v="photobooks"/>
    <x v="1750"/>
    <x v="175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x v="1262"/>
    <x v="8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x v="1263"/>
    <x v="8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x v="1264"/>
    <x v="8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x v="507"/>
    <x v="8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x v="1265"/>
    <x v="8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x v="1266"/>
    <x v="8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x v="1267"/>
    <x v="8"/>
    <s v="photobooks"/>
    <x v="1757"/>
    <x v="175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x v="1268"/>
    <x v="8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x v="1269"/>
    <x v="8"/>
    <s v="photobooks"/>
    <x v="1759"/>
    <x v="176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x v="1270"/>
    <x v="8"/>
    <s v="photobooks"/>
    <x v="1760"/>
    <x v="176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x v="1271"/>
    <x v="8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x v="1272"/>
    <x v="8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x v="1273"/>
    <x v="8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x v="1274"/>
    <x v="8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x v="121"/>
    <x v="8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x v="1275"/>
    <x v="8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x v="1276"/>
    <x v="8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x v="1277"/>
    <x v="8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x v="456"/>
    <x v="8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x v="1278"/>
    <x v="8"/>
    <s v="photobooks"/>
    <x v="1770"/>
    <x v="177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x v="1279"/>
    <x v="8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x v="1280"/>
    <x v="8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x v="1281"/>
    <x v="8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x v="1282"/>
    <x v="8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x v="33"/>
    <x v="8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x v="1283"/>
    <x v="8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x v="1284"/>
    <x v="8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x v="1285"/>
    <x v="8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x v="1286"/>
    <x v="8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x v="1287"/>
    <x v="8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x v="1288"/>
    <x v="8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x v="1289"/>
    <x v="8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x v="1290"/>
    <x v="8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x v="1291"/>
    <x v="8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x v="1292"/>
    <x v="8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x v="1293"/>
    <x v="8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x v="1090"/>
    <x v="8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x v="119"/>
    <x v="8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x v="1294"/>
    <x v="8"/>
    <s v="photobooks"/>
    <x v="1789"/>
    <x v="179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x v="1295"/>
    <x v="8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x v="1296"/>
    <x v="8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x v="135"/>
    <x v="8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x v="1297"/>
    <x v="8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x v="1298"/>
    <x v="8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x v="1299"/>
    <x v="8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x v="1300"/>
    <x v="8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x v="1301"/>
    <x v="8"/>
    <s v="photobooks"/>
    <x v="1797"/>
    <x v="179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x v="1302"/>
    <x v="8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x v="1303"/>
    <x v="8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x v="1304"/>
    <x v="8"/>
    <s v="photobooks"/>
    <x v="1800"/>
    <x v="180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x v="1305"/>
    <x v="8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x v="1306"/>
    <x v="8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x v="1307"/>
    <x v="8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x v="1308"/>
    <x v="8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x v="1309"/>
    <x v="8"/>
    <s v="photobooks"/>
    <x v="1805"/>
    <x v="1806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x v="1310"/>
    <x v="8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x v="1311"/>
    <x v="8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x v="1312"/>
    <x v="8"/>
    <s v="photobooks"/>
    <x v="1808"/>
    <x v="180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x v="507"/>
    <x v="8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x v="1313"/>
    <x v="8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x v="1314"/>
    <x v="8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x v="121"/>
    <x v="8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x v="1315"/>
    <x v="8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x v="121"/>
    <x v="8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x v="1316"/>
    <x v="8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x v="1317"/>
    <x v="8"/>
    <s v="photobooks"/>
    <x v="1816"/>
    <x v="181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x v="121"/>
    <x v="8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x v="1318"/>
    <x v="8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x v="1319"/>
    <x v="8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x v="1320"/>
    <x v="4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x v="50"/>
    <x v="4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x v="1321"/>
    <x v="4"/>
    <s v="rock"/>
    <x v="1822"/>
    <x v="182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x v="1322"/>
    <x v="4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x v="1323"/>
    <x v="4"/>
    <s v="rock"/>
    <x v="1824"/>
    <x v="18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x v="1324"/>
    <x v="4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x v="1325"/>
    <x v="4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x v="1326"/>
    <x v="4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x v="1327"/>
    <x v="4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x v="1328"/>
    <x v="4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x v="1329"/>
    <x v="4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x v="384"/>
    <x v="4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x v="840"/>
    <x v="4"/>
    <s v="rock"/>
    <x v="1832"/>
    <x v="183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x v="1330"/>
    <x v="4"/>
    <s v="rock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x v="1331"/>
    <x v="4"/>
    <s v="rock"/>
    <x v="1834"/>
    <x v="183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x v="1332"/>
    <x v="4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x v="1333"/>
    <x v="4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x v="1334"/>
    <x v="4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x v="1335"/>
    <x v="4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x v="1336"/>
    <x v="4"/>
    <s v="rock"/>
    <x v="1839"/>
    <x v="184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x v="1337"/>
    <x v="4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x v="1338"/>
    <x v="4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x v="1339"/>
    <x v="4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x v="1340"/>
    <x v="4"/>
    <s v="rock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x v="1341"/>
    <x v="4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x v="1342"/>
    <x v="4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x v="1343"/>
    <x v="4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x v="1344"/>
    <x v="4"/>
    <s v="rock"/>
    <x v="1847"/>
    <x v="18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x v="1345"/>
    <x v="4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x v="1346"/>
    <x v="4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x v="1347"/>
    <x v="4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x v="1348"/>
    <x v="4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x v="1349"/>
    <x v="4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x v="1350"/>
    <x v="4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x v="1351"/>
    <x v="4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x v="1352"/>
    <x v="4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x v="1353"/>
    <x v="4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x v="1354"/>
    <x v="4"/>
    <s v="rock"/>
    <x v="1857"/>
    <x v="185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x v="1355"/>
    <x v="4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x v="1356"/>
    <x v="4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x v="121"/>
    <x v="6"/>
    <s v="mobile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x v="1357"/>
    <x v="6"/>
    <s v="mobile games"/>
    <x v="1861"/>
    <x v="186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x v="144"/>
    <x v="6"/>
    <s v="mobile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x v="1358"/>
    <x v="6"/>
    <s v="mobile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x v="453"/>
    <x v="6"/>
    <s v="mobile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x v="372"/>
    <x v="6"/>
    <s v="mobile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x v="119"/>
    <x v="6"/>
    <s v="mobile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x v="1359"/>
    <x v="6"/>
    <s v="mobile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x v="121"/>
    <x v="6"/>
    <s v="mobile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x v="1360"/>
    <x v="6"/>
    <s v="mobile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x v="1361"/>
    <x v="6"/>
    <s v="mobile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x v="1362"/>
    <x v="6"/>
    <s v="mobile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x v="666"/>
    <x v="6"/>
    <s v="mobile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x v="31"/>
    <x v="6"/>
    <s v="mobile games"/>
    <x v="1873"/>
    <x v="187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x v="1363"/>
    <x v="6"/>
    <s v="mobile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x v="121"/>
    <x v="6"/>
    <s v="mobile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x v="121"/>
    <x v="6"/>
    <s v="mobile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x v="121"/>
    <x v="6"/>
    <s v="mobile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x v="366"/>
    <x v="6"/>
    <s v="mobile games"/>
    <x v="1878"/>
    <x v="187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x v="1364"/>
    <x v="6"/>
    <s v="mobile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x v="1365"/>
    <x v="4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x v="1366"/>
    <x v="4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x v="1367"/>
    <x v="4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x v="1368"/>
    <x v="4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x v="1369"/>
    <x v="4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x v="1370"/>
    <x v="4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x v="1371"/>
    <x v="4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x v="1372"/>
    <x v="4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x v="1373"/>
    <x v="4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x v="1374"/>
    <x v="4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x v="1375"/>
    <x v="4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x v="1376"/>
    <x v="4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x v="1377"/>
    <x v="4"/>
    <s v="indie rock"/>
    <x v="1892"/>
    <x v="189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x v="1378"/>
    <x v="4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x v="1379"/>
    <x v="4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x v="1380"/>
    <x v="4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x v="1381"/>
    <x v="4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x v="1382"/>
    <x v="4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x v="1383"/>
    <x v="4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x v="1384"/>
    <x v="4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x v="1385"/>
    <x v="2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x v="143"/>
    <x v="2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x v="1386"/>
    <x v="2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x v="384"/>
    <x v="2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x v="689"/>
    <x v="2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x v="1387"/>
    <x v="2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x v="1241"/>
    <x v="2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x v="1388"/>
    <x v="2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x v="1389"/>
    <x v="2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x v="1390"/>
    <x v="2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x v="119"/>
    <x v="2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x v="1391"/>
    <x v="2"/>
    <s v="gadgets"/>
    <x v="1911"/>
    <x v="191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x v="1392"/>
    <x v="2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x v="180"/>
    <x v="2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x v="453"/>
    <x v="2"/>
    <s v="gadgets"/>
    <x v="1914"/>
    <x v="1915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x v="1363"/>
    <x v="2"/>
    <s v="gadgets"/>
    <x v="1915"/>
    <x v="19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x v="1393"/>
    <x v="2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x v="684"/>
    <x v="2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x v="1394"/>
    <x v="2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x v="1395"/>
    <x v="2"/>
    <s v="gadgets"/>
    <x v="1919"/>
    <x v="192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x v="1237"/>
    <x v="4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x v="1396"/>
    <x v="4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x v="1397"/>
    <x v="4"/>
    <s v="indie rock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x v="1398"/>
    <x v="4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x v="1399"/>
    <x v="4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x v="1400"/>
    <x v="4"/>
    <s v="indie rock"/>
    <x v="1925"/>
    <x v="192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x v="1401"/>
    <x v="4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x v="1402"/>
    <x v="4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x v="1403"/>
    <x v="4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x v="1404"/>
    <x v="4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x v="1405"/>
    <x v="4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x v="1406"/>
    <x v="4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x v="1407"/>
    <x v="4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x v="1408"/>
    <x v="4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x v="1409"/>
    <x v="4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x v="1410"/>
    <x v="4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x v="1411"/>
    <x v="4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x v="1412"/>
    <x v="4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x v="1413"/>
    <x v="4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x v="1414"/>
    <x v="4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x v="1415"/>
    <x v="2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x v="1416"/>
    <x v="2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x v="1417"/>
    <x v="2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x v="1418"/>
    <x v="2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x v="1419"/>
    <x v="2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x v="1420"/>
    <x v="2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x v="1421"/>
    <x v="2"/>
    <s v="hardware"/>
    <x v="1946"/>
    <x v="19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x v="1422"/>
    <x v="2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x v="1423"/>
    <x v="2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x v="1424"/>
    <x v="2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x v="1425"/>
    <x v="2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x v="1426"/>
    <x v="2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x v="1427"/>
    <x v="2"/>
    <s v="hardware"/>
    <x v="1952"/>
    <x v="195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x v="1428"/>
    <x v="2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x v="1429"/>
    <x v="2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x v="1430"/>
    <x v="2"/>
    <s v="hardware"/>
    <x v="1955"/>
    <x v="195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x v="1431"/>
    <x v="2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x v="1432"/>
    <x v="2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x v="1433"/>
    <x v="2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x v="1434"/>
    <x v="2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x v="1435"/>
    <x v="2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x v="1436"/>
    <x v="2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x v="1437"/>
    <x v="2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x v="1438"/>
    <x v="2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x v="1439"/>
    <x v="2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x v="1440"/>
    <x v="2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x v="1441"/>
    <x v="2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x v="1442"/>
    <x v="2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x v="1443"/>
    <x v="2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x v="1444"/>
    <x v="2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x v="1445"/>
    <x v="2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x v="1446"/>
    <x v="2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x v="1447"/>
    <x v="2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x v="1448"/>
    <x v="2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x v="1449"/>
    <x v="2"/>
    <s v="hardware"/>
    <x v="1974"/>
    <x v="197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x v="1450"/>
    <x v="2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x v="1451"/>
    <x v="2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x v="1452"/>
    <x v="2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x v="1453"/>
    <x v="2"/>
    <s v="hardware"/>
    <x v="1978"/>
    <x v="197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x v="1454"/>
    <x v="2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x v="1455"/>
    <x v="8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x v="121"/>
    <x v="8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x v="1456"/>
    <x v="8"/>
    <s v="people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x v="1457"/>
    <x v="8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x v="800"/>
    <x v="8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x v="120"/>
    <x v="8"/>
    <s v="people"/>
    <x v="1985"/>
    <x v="198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x v="1458"/>
    <x v="8"/>
    <s v="people"/>
    <x v="1986"/>
    <x v="1987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x v="384"/>
    <x v="8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x v="73"/>
    <x v="8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x v="1459"/>
    <x v="8"/>
    <s v="people"/>
    <x v="1989"/>
    <x v="199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x v="1460"/>
    <x v="8"/>
    <s v="people"/>
    <x v="1990"/>
    <x v="199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x v="120"/>
    <x v="8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x v="121"/>
    <x v="8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x v="121"/>
    <x v="8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x v="438"/>
    <x v="8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x v="121"/>
    <x v="8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x v="121"/>
    <x v="8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x v="1461"/>
    <x v="8"/>
    <s v="people"/>
    <x v="1997"/>
    <x v="199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x v="1462"/>
    <x v="8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x v="384"/>
    <x v="8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x v="1463"/>
    <x v="2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x v="1464"/>
    <x v="2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x v="1465"/>
    <x v="2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x v="1466"/>
    <x v="2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x v="1467"/>
    <x v="2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x v="1468"/>
    <x v="2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x v="1469"/>
    <x v="2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x v="1470"/>
    <x v="2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x v="1471"/>
    <x v="2"/>
    <s v="hardware"/>
    <x v="2008"/>
    <x v="200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x v="1472"/>
    <x v="2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x v="1473"/>
    <x v="2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x v="1474"/>
    <x v="2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x v="1475"/>
    <x v="2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x v="1476"/>
    <x v="2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x v="1477"/>
    <x v="2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x v="1478"/>
    <x v="2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x v="1479"/>
    <x v="2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x v="1480"/>
    <x v="2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x v="1481"/>
    <x v="2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x v="1482"/>
    <x v="2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x v="1483"/>
    <x v="2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x v="1484"/>
    <x v="2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x v="1485"/>
    <x v="2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x v="1486"/>
    <x v="2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x v="1487"/>
    <x v="2"/>
    <s v="hardware"/>
    <x v="2024"/>
    <x v="202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x v="1488"/>
    <x v="2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x v="1489"/>
    <x v="2"/>
    <s v="hardware"/>
    <x v="2026"/>
    <x v="20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x v="1490"/>
    <x v="2"/>
    <s v="hardware"/>
    <x v="2027"/>
    <x v="202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x v="1491"/>
    <x v="2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x v="1492"/>
    <x v="2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x v="1493"/>
    <x v="2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x v="1494"/>
    <x v="2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x v="1495"/>
    <x v="2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x v="1496"/>
    <x v="2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x v="1497"/>
    <x v="2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x v="1498"/>
    <x v="2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x v="1499"/>
    <x v="2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x v="1500"/>
    <x v="2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x v="1501"/>
    <x v="2"/>
    <s v="hardware"/>
    <x v="2038"/>
    <x v="203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x v="1502"/>
    <x v="2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x v="1503"/>
    <x v="2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x v="1504"/>
    <x v="2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x v="1505"/>
    <x v="2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x v="1506"/>
    <x v="2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x v="1507"/>
    <x v="2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x v="1508"/>
    <x v="2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x v="1509"/>
    <x v="2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x v="1510"/>
    <x v="2"/>
    <s v="hardware"/>
    <x v="2047"/>
    <x v="20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x v="1511"/>
    <x v="2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x v="1512"/>
    <x v="2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x v="1513"/>
    <x v="2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x v="1514"/>
    <x v="2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x v="1515"/>
    <x v="2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x v="1516"/>
    <x v="2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x v="1517"/>
    <x v="2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x v="1518"/>
    <x v="2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x v="1519"/>
    <x v="2"/>
    <s v="hardware"/>
    <x v="2056"/>
    <x v="205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x v="1520"/>
    <x v="2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x v="1521"/>
    <x v="2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x v="1522"/>
    <x v="2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x v="1523"/>
    <x v="2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x v="1524"/>
    <x v="2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x v="1525"/>
    <x v="2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x v="1526"/>
    <x v="2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x v="1527"/>
    <x v="2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x v="1528"/>
    <x v="2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x v="1529"/>
    <x v="2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x v="1530"/>
    <x v="2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x v="1531"/>
    <x v="2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x v="1532"/>
    <x v="2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x v="1533"/>
    <x v="2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x v="1534"/>
    <x v="2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x v="1535"/>
    <x v="2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x v="1536"/>
    <x v="2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x v="1537"/>
    <x v="2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x v="1538"/>
    <x v="2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x v="1539"/>
    <x v="2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x v="1540"/>
    <x v="2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x v="1541"/>
    <x v="2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x v="1542"/>
    <x v="2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x v="1543"/>
    <x v="4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x v="1544"/>
    <x v="4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x v="447"/>
    <x v="4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x v="1545"/>
    <x v="4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x v="1546"/>
    <x v="4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x v="1547"/>
    <x v="4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x v="1548"/>
    <x v="4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x v="1549"/>
    <x v="4"/>
    <s v="indie rock"/>
    <x v="2087"/>
    <x v="2088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x v="1550"/>
    <x v="4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x v="1551"/>
    <x v="4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x v="1552"/>
    <x v="4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x v="1553"/>
    <x v="4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x v="1554"/>
    <x v="4"/>
    <s v="indie rock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x v="1555"/>
    <x v="4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x v="386"/>
    <x v="4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x v="1556"/>
    <x v="4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x v="1557"/>
    <x v="4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x v="1558"/>
    <x v="4"/>
    <s v="indie rock"/>
    <x v="2097"/>
    <x v="2098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x v="1559"/>
    <x v="4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x v="1560"/>
    <x v="4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x v="1561"/>
    <x v="4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x v="1562"/>
    <x v="4"/>
    <s v="indie rock"/>
    <x v="2101"/>
    <x v="210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x v="1563"/>
    <x v="4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x v="138"/>
    <x v="4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x v="1564"/>
    <x v="4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x v="1565"/>
    <x v="4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x v="1566"/>
    <x v="4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x v="1567"/>
    <x v="4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x v="1568"/>
    <x v="4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x v="1569"/>
    <x v="4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x v="1570"/>
    <x v="4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x v="50"/>
    <x v="4"/>
    <s v="indie rock"/>
    <x v="2111"/>
    <x v="211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x v="1571"/>
    <x v="4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x v="1572"/>
    <x v="4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x v="1573"/>
    <x v="4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x v="1574"/>
    <x v="4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x v="1575"/>
    <x v="4"/>
    <s v="indie rock"/>
    <x v="2116"/>
    <x v="21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x v="1576"/>
    <x v="4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x v="1577"/>
    <x v="4"/>
    <s v="indie rock"/>
    <x v="2118"/>
    <x v="211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x v="1578"/>
    <x v="4"/>
    <s v="indie rock"/>
    <x v="2119"/>
    <x v="212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x v="1579"/>
    <x v="6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x v="1580"/>
    <x v="6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x v="119"/>
    <x v="6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x v="1581"/>
    <x v="6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x v="1582"/>
    <x v="6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x v="144"/>
    <x v="6"/>
    <s v="video games"/>
    <x v="2125"/>
    <x v="212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x v="1583"/>
    <x v="6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x v="384"/>
    <x v="6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x v="1584"/>
    <x v="6"/>
    <s v="video games"/>
    <x v="2128"/>
    <x v="212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x v="1241"/>
    <x v="6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x v="1585"/>
    <x v="6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x v="1586"/>
    <x v="6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x v="1587"/>
    <x v="6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x v="1588"/>
    <x v="6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x v="1589"/>
    <x v="6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x v="1590"/>
    <x v="6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x v="1591"/>
    <x v="6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x v="1592"/>
    <x v="6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x v="1593"/>
    <x v="6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x v="1594"/>
    <x v="6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x v="121"/>
    <x v="6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x v="1595"/>
    <x v="6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x v="834"/>
    <x v="6"/>
    <s v="video games"/>
    <x v="2142"/>
    <x v="214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x v="1596"/>
    <x v="6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x v="1597"/>
    <x v="6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x v="120"/>
    <x v="6"/>
    <s v="video games"/>
    <x v="2145"/>
    <x v="214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x v="1598"/>
    <x v="6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x v="120"/>
    <x v="6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x v="121"/>
    <x v="6"/>
    <s v="video games"/>
    <x v="2148"/>
    <x v="2149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x v="1599"/>
    <x v="6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x v="1584"/>
    <x v="6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x v="385"/>
    <x v="6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x v="439"/>
    <x v="6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x v="120"/>
    <x v="6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x v="1581"/>
    <x v="6"/>
    <s v="video games"/>
    <x v="2154"/>
    <x v="215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x v="1600"/>
    <x v="6"/>
    <s v="video games"/>
    <x v="2155"/>
    <x v="215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x v="1601"/>
    <x v="6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x v="1602"/>
    <x v="6"/>
    <s v="video games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x v="31"/>
    <x v="6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x v="1603"/>
    <x v="6"/>
    <s v="video games"/>
    <x v="2159"/>
    <x v="216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x v="1604"/>
    <x v="4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x v="1605"/>
    <x v="4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x v="1606"/>
    <x v="4"/>
    <s v="rock"/>
    <x v="2162"/>
    <x v="216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x v="1607"/>
    <x v="4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x v="1608"/>
    <x v="4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x v="1609"/>
    <x v="4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x v="381"/>
    <x v="4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x v="1610"/>
    <x v="4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x v="1611"/>
    <x v="4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x v="1612"/>
    <x v="4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x v="1613"/>
    <x v="4"/>
    <s v="rock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x v="926"/>
    <x v="4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x v="1614"/>
    <x v="4"/>
    <s v="rock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x v="1615"/>
    <x v="4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x v="1616"/>
    <x v="4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x v="1617"/>
    <x v="4"/>
    <s v="rock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x v="1618"/>
    <x v="4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x v="1619"/>
    <x v="4"/>
    <s v="rock"/>
    <x v="2177"/>
    <x v="2178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x v="1620"/>
    <x v="4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x v="1621"/>
    <x v="4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x v="1622"/>
    <x v="6"/>
    <s v="tabletop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x v="1623"/>
    <x v="6"/>
    <s v="tabletop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x v="1624"/>
    <x v="6"/>
    <s v="tabletop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x v="1625"/>
    <x v="6"/>
    <s v="tabletop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x v="1626"/>
    <x v="6"/>
    <s v="tabletop games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x v="1627"/>
    <x v="6"/>
    <s v="tabletop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x v="1628"/>
    <x v="6"/>
    <s v="tabletop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x v="1629"/>
    <x v="6"/>
    <s v="tabletop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x v="1630"/>
    <x v="6"/>
    <s v="tabletop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x v="1631"/>
    <x v="6"/>
    <s v="tabletop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x v="1632"/>
    <x v="6"/>
    <s v="tabletop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x v="1633"/>
    <x v="6"/>
    <s v="tabletop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x v="1634"/>
    <x v="6"/>
    <s v="tabletop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x v="1635"/>
    <x v="6"/>
    <s v="tabletop games"/>
    <x v="2193"/>
    <x v="219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x v="1636"/>
    <x v="6"/>
    <s v="tabletop games"/>
    <x v="2194"/>
    <x v="21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x v="1637"/>
    <x v="6"/>
    <s v="tabletop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x v="1638"/>
    <x v="6"/>
    <s v="tabletop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x v="1639"/>
    <x v="6"/>
    <s v="tabletop games"/>
    <x v="2197"/>
    <x v="219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x v="1640"/>
    <x v="6"/>
    <s v="tabletop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x v="1641"/>
    <x v="6"/>
    <s v="tabletop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x v="1642"/>
    <x v="4"/>
    <s v="electronic music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x v="1643"/>
    <x v="4"/>
    <s v="electronic music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x v="1644"/>
    <x v="4"/>
    <s v="electronic music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x v="1645"/>
    <x v="4"/>
    <s v="electronic music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x v="1312"/>
    <x v="4"/>
    <s v="electronic music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x v="1646"/>
    <x v="4"/>
    <s v="electronic music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x v="1647"/>
    <x v="4"/>
    <s v="electronic music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x v="1648"/>
    <x v="4"/>
    <s v="electronic music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x v="1649"/>
    <x v="4"/>
    <s v="electronic music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x v="1650"/>
    <x v="4"/>
    <s v="electronic music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x v="610"/>
    <x v="4"/>
    <s v="electronic music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x v="1651"/>
    <x v="4"/>
    <s v="electronic music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x v="119"/>
    <x v="4"/>
    <s v="electronic music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x v="1652"/>
    <x v="4"/>
    <s v="electronic music"/>
    <x v="2213"/>
    <x v="22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x v="1653"/>
    <x v="4"/>
    <s v="electronic music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x v="1654"/>
    <x v="4"/>
    <s v="electronic music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x v="1655"/>
    <x v="4"/>
    <s v="electronic music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x v="1656"/>
    <x v="4"/>
    <s v="electronic music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x v="1657"/>
    <x v="4"/>
    <s v="electronic music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x v="1658"/>
    <x v="4"/>
    <s v="electronic music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x v="1659"/>
    <x v="6"/>
    <s v="tabletop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x v="1660"/>
    <x v="6"/>
    <s v="tabletop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x v="1661"/>
    <x v="6"/>
    <s v="tabletop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x v="1662"/>
    <x v="6"/>
    <s v="tabletop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x v="1663"/>
    <x v="6"/>
    <s v="tabletop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x v="1664"/>
    <x v="6"/>
    <s v="tabletop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x v="1665"/>
    <x v="6"/>
    <s v="tabletop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x v="1666"/>
    <x v="6"/>
    <s v="tabletop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x v="1667"/>
    <x v="6"/>
    <s v="tabletop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x v="1668"/>
    <x v="6"/>
    <s v="tabletop games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x v="1669"/>
    <x v="6"/>
    <s v="tabletop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x v="1670"/>
    <x v="6"/>
    <s v="tabletop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x v="1671"/>
    <x v="6"/>
    <s v="tabletop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x v="1672"/>
    <x v="6"/>
    <s v="tabletop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x v="1673"/>
    <x v="6"/>
    <s v="tabletop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x v="1674"/>
    <x v="6"/>
    <s v="tabletop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x v="1675"/>
    <x v="6"/>
    <s v="tabletop games"/>
    <x v="2236"/>
    <x v="2237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x v="1676"/>
    <x v="6"/>
    <s v="tabletop games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x v="1677"/>
    <x v="6"/>
    <s v="tabletop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x v="1678"/>
    <x v="6"/>
    <s v="tabletop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x v="1679"/>
    <x v="6"/>
    <s v="tabletop games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x v="1680"/>
    <x v="6"/>
    <s v="tabletop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x v="1681"/>
    <x v="6"/>
    <s v="tabletop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x v="1682"/>
    <x v="6"/>
    <s v="tabletop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x v="1683"/>
    <x v="6"/>
    <s v="tabletop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x v="1684"/>
    <x v="6"/>
    <s v="tabletop games"/>
    <x v="2245"/>
    <x v="224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x v="1685"/>
    <x v="6"/>
    <s v="tabletop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x v="1686"/>
    <x v="6"/>
    <s v="tabletop games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x v="1687"/>
    <x v="6"/>
    <s v="tabletop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x v="1688"/>
    <x v="6"/>
    <s v="tabletop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x v="1689"/>
    <x v="6"/>
    <s v="tabletop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x v="1690"/>
    <x v="6"/>
    <s v="tabletop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x v="1691"/>
    <x v="6"/>
    <s v="tabletop games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x v="1692"/>
    <x v="6"/>
    <s v="tabletop games"/>
    <x v="2253"/>
    <x v="225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x v="1693"/>
    <x v="6"/>
    <s v="tabletop games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x v="1694"/>
    <x v="6"/>
    <s v="tabletop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x v="1695"/>
    <x v="6"/>
    <s v="tabletop games"/>
    <x v="2256"/>
    <x v="2257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x v="1696"/>
    <x v="6"/>
    <s v="tabletop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x v="1697"/>
    <x v="6"/>
    <s v="tabletop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x v="1698"/>
    <x v="6"/>
    <s v="tabletop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x v="1699"/>
    <x v="6"/>
    <s v="tabletop games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x v="1700"/>
    <x v="6"/>
    <s v="tabletop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x v="1701"/>
    <x v="6"/>
    <s v="tabletop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x v="1702"/>
    <x v="6"/>
    <s v="tabletop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x v="1703"/>
    <x v="6"/>
    <s v="tabletop games"/>
    <x v="2264"/>
    <x v="226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x v="1704"/>
    <x v="6"/>
    <s v="tabletop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x v="1705"/>
    <x v="6"/>
    <s v="tabletop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x v="1706"/>
    <x v="6"/>
    <s v="tabletop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x v="1707"/>
    <x v="6"/>
    <s v="tabletop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x v="1708"/>
    <x v="6"/>
    <s v="tabletop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x v="1709"/>
    <x v="6"/>
    <s v="tabletop games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x v="1710"/>
    <x v="6"/>
    <s v="tabletop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x v="1711"/>
    <x v="6"/>
    <s v="tabletop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x v="1712"/>
    <x v="6"/>
    <s v="tabletop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x v="1713"/>
    <x v="6"/>
    <s v="tabletop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x v="1714"/>
    <x v="6"/>
    <s v="tabletop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x v="1715"/>
    <x v="6"/>
    <s v="tabletop games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x v="1716"/>
    <x v="6"/>
    <s v="tabletop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x v="1717"/>
    <x v="6"/>
    <s v="tabletop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x v="1718"/>
    <x v="6"/>
    <s v="tabletop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x v="1719"/>
    <x v="4"/>
    <s v="rock"/>
    <x v="2280"/>
    <x v="228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x v="1720"/>
    <x v="4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x v="1721"/>
    <x v="4"/>
    <s v="rock"/>
    <x v="2282"/>
    <x v="228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x v="1722"/>
    <x v="4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x v="1723"/>
    <x v="4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x v="1724"/>
    <x v="4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x v="1725"/>
    <x v="4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x v="1726"/>
    <x v="4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x v="1727"/>
    <x v="4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x v="1728"/>
    <x v="4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x v="1729"/>
    <x v="4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x v="1730"/>
    <x v="4"/>
    <s v="rock"/>
    <x v="2291"/>
    <x v="229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x v="1731"/>
    <x v="4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x v="1732"/>
    <x v="4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x v="1733"/>
    <x v="4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x v="1734"/>
    <x v="4"/>
    <s v="rock"/>
    <x v="2295"/>
    <x v="229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x v="1735"/>
    <x v="4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x v="1736"/>
    <x v="4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x v="1737"/>
    <x v="4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x v="1738"/>
    <x v="4"/>
    <s v="rock"/>
    <x v="2299"/>
    <x v="23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x v="1739"/>
    <x v="4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x v="1740"/>
    <x v="4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x v="1741"/>
    <x v="4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x v="1742"/>
    <x v="4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x v="1743"/>
    <x v="4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x v="1744"/>
    <x v="4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x v="1745"/>
    <x v="4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x v="1746"/>
    <x v="4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x v="1747"/>
    <x v="4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x v="1748"/>
    <x v="4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x v="1749"/>
    <x v="4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x v="1750"/>
    <x v="4"/>
    <s v="indie rock"/>
    <x v="2310"/>
    <x v="2312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x v="1751"/>
    <x v="4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x v="1752"/>
    <x v="4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x v="1753"/>
    <x v="4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x v="1754"/>
    <x v="4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x v="1755"/>
    <x v="4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x v="1756"/>
    <x v="4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x v="1757"/>
    <x v="4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x v="1758"/>
    <x v="4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x v="1759"/>
    <x v="7"/>
    <s v="small batch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x v="1241"/>
    <x v="7"/>
    <s v="small batch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x v="180"/>
    <x v="7"/>
    <s v="small batch"/>
    <x v="2321"/>
    <x v="232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x v="1760"/>
    <x v="7"/>
    <s v="small batch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x v="1761"/>
    <x v="7"/>
    <s v="small batch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x v="1762"/>
    <x v="7"/>
    <s v="small batch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x v="1763"/>
    <x v="7"/>
    <s v="small batch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x v="1764"/>
    <x v="7"/>
    <s v="small batch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x v="1765"/>
    <x v="7"/>
    <s v="small batch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x v="1766"/>
    <x v="7"/>
    <s v="small batch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x v="1767"/>
    <x v="7"/>
    <s v="small batch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x v="1768"/>
    <x v="7"/>
    <s v="small batch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x v="1769"/>
    <x v="7"/>
    <s v="small batch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x v="1770"/>
    <x v="7"/>
    <s v="small batch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x v="1771"/>
    <x v="7"/>
    <s v="small batch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x v="1772"/>
    <x v="7"/>
    <s v="small batch"/>
    <x v="2334"/>
    <x v="23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x v="1773"/>
    <x v="7"/>
    <s v="small batch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x v="1774"/>
    <x v="7"/>
    <s v="small batch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x v="1775"/>
    <x v="7"/>
    <s v="small batch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x v="1776"/>
    <x v="7"/>
    <s v="small batch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x v="121"/>
    <x v="2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x v="121"/>
    <x v="2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x v="468"/>
    <x v="2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x v="120"/>
    <x v="2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x v="121"/>
    <x v="2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x v="31"/>
    <x v="2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x v="2"/>
    <x v="2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x v="1237"/>
    <x v="2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x v="121"/>
    <x v="2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x v="121"/>
    <x v="2"/>
    <s v="web"/>
    <x v="2348"/>
    <x v="23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x v="1777"/>
    <x v="2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x v="121"/>
    <x v="2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x v="121"/>
    <x v="2"/>
    <s v="web"/>
    <x v="2351"/>
    <x v="235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x v="384"/>
    <x v="2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x v="446"/>
    <x v="2"/>
    <s v="web"/>
    <x v="2353"/>
    <x v="235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x v="121"/>
    <x v="2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x v="121"/>
    <x v="2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x v="121"/>
    <x v="2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x v="1778"/>
    <x v="2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x v="453"/>
    <x v="2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x v="121"/>
    <x v="2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x v="88"/>
    <x v="2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x v="121"/>
    <x v="2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x v="121"/>
    <x v="2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x v="121"/>
    <x v="2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x v="1779"/>
    <x v="2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x v="1780"/>
    <x v="2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x v="73"/>
    <x v="2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x v="121"/>
    <x v="2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x v="442"/>
    <x v="2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x v="121"/>
    <x v="2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x v="180"/>
    <x v="2"/>
    <s v="web"/>
    <x v="2370"/>
    <x v="237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x v="73"/>
    <x v="2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x v="119"/>
    <x v="2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x v="121"/>
    <x v="2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x v="1781"/>
    <x v="2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x v="121"/>
    <x v="2"/>
    <s v="web"/>
    <x v="2375"/>
    <x v="237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x v="121"/>
    <x v="2"/>
    <s v="web"/>
    <x v="2376"/>
    <x v="237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x v="121"/>
    <x v="2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x v="1782"/>
    <x v="2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x v="1783"/>
    <x v="2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x v="839"/>
    <x v="2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x v="1784"/>
    <x v="2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x v="120"/>
    <x v="2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x v="1785"/>
    <x v="2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x v="121"/>
    <x v="2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x v="1786"/>
    <x v="2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x v="1787"/>
    <x v="2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x v="180"/>
    <x v="2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x v="121"/>
    <x v="2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x v="384"/>
    <x v="2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x v="121"/>
    <x v="2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x v="73"/>
    <x v="2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x v="1788"/>
    <x v="2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x v="121"/>
    <x v="2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x v="119"/>
    <x v="2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x v="121"/>
    <x v="2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x v="121"/>
    <x v="2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x v="121"/>
    <x v="2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x v="121"/>
    <x v="2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x v="1789"/>
    <x v="7"/>
    <s v="food trucks"/>
    <x v="2399"/>
    <x v="240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x v="368"/>
    <x v="7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x v="1790"/>
    <x v="7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x v="121"/>
    <x v="7"/>
    <s v="food trucks"/>
    <x v="2402"/>
    <x v="2404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x v="1791"/>
    <x v="7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x v="1792"/>
    <x v="7"/>
    <s v="food trucks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x v="1793"/>
    <x v="7"/>
    <s v="food trucks"/>
    <x v="2405"/>
    <x v="240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x v="2"/>
    <x v="7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x v="474"/>
    <x v="7"/>
    <s v="food trucks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x v="121"/>
    <x v="7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x v="690"/>
    <x v="7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x v="121"/>
    <x v="7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x v="1585"/>
    <x v="7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x v="1794"/>
    <x v="7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x v="1795"/>
    <x v="7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x v="144"/>
    <x v="7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x v="121"/>
    <x v="7"/>
    <s v="food trucks"/>
    <x v="2415"/>
    <x v="241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x v="120"/>
    <x v="7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x v="121"/>
    <x v="7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x v="1796"/>
    <x v="7"/>
    <s v="food trucks"/>
    <x v="2418"/>
    <x v="24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x v="120"/>
    <x v="7"/>
    <s v="food trucks"/>
    <x v="2419"/>
    <x v="242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x v="120"/>
    <x v="7"/>
    <s v="food trucks"/>
    <x v="2420"/>
    <x v="242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x v="1797"/>
    <x v="7"/>
    <s v="food trucks"/>
    <x v="2421"/>
    <x v="242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x v="1798"/>
    <x v="7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x v="120"/>
    <x v="7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x v="121"/>
    <x v="7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x v="120"/>
    <x v="7"/>
    <s v="food trucks"/>
    <x v="2425"/>
    <x v="242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x v="120"/>
    <x v="7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x v="1799"/>
    <x v="7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x v="689"/>
    <x v="7"/>
    <s v="food trucks"/>
    <x v="2428"/>
    <x v="243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x v="120"/>
    <x v="7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x v="120"/>
    <x v="7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x v="121"/>
    <x v="7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x v="31"/>
    <x v="7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x v="1800"/>
    <x v="7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x v="381"/>
    <x v="7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x v="121"/>
    <x v="7"/>
    <s v="food trucks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x v="73"/>
    <x v="7"/>
    <s v="food trucks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x v="121"/>
    <x v="7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x v="144"/>
    <x v="7"/>
    <s v="food trucks"/>
    <x v="2438"/>
    <x v="244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x v="1801"/>
    <x v="7"/>
    <s v="small batch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x v="1802"/>
    <x v="7"/>
    <s v="small batch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x v="1803"/>
    <x v="7"/>
    <s v="small batch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x v="1804"/>
    <x v="7"/>
    <s v="small batch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x v="1805"/>
    <x v="7"/>
    <s v="small batch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x v="1806"/>
    <x v="7"/>
    <s v="small batch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x v="1807"/>
    <x v="7"/>
    <s v="small batch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x v="1808"/>
    <x v="7"/>
    <s v="small batch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x v="472"/>
    <x v="7"/>
    <s v="small batch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x v="1809"/>
    <x v="7"/>
    <s v="small batch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x v="1810"/>
    <x v="7"/>
    <s v="small batch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x v="1811"/>
    <x v="7"/>
    <s v="small batch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x v="1812"/>
    <x v="7"/>
    <s v="small batch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x v="1813"/>
    <x v="7"/>
    <s v="small batch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x v="1814"/>
    <x v="7"/>
    <s v="small batch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x v="1815"/>
    <x v="7"/>
    <s v="small batch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x v="1816"/>
    <x v="7"/>
    <s v="small batch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x v="1817"/>
    <x v="7"/>
    <s v="small batch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x v="1818"/>
    <x v="7"/>
    <s v="small batch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x v="1819"/>
    <x v="7"/>
    <s v="small batch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x v="1820"/>
    <x v="4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x v="1821"/>
    <x v="4"/>
    <s v="indie rock"/>
    <x v="2459"/>
    <x v="246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x v="1144"/>
    <x v="4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x v="1822"/>
    <x v="4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x v="1823"/>
    <x v="4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x v="1824"/>
    <x v="4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x v="1825"/>
    <x v="4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x v="1826"/>
    <x v="4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x v="1827"/>
    <x v="4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x v="1828"/>
    <x v="4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x v="1829"/>
    <x v="4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x v="1830"/>
    <x v="4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x v="1831"/>
    <x v="4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x v="1832"/>
    <x v="4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x v="1833"/>
    <x v="4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x v="1834"/>
    <x v="4"/>
    <s v="indie rock"/>
    <x v="2473"/>
    <x v="2476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x v="1835"/>
    <x v="4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x v="1836"/>
    <x v="4"/>
    <s v="indie rock"/>
    <x v="2475"/>
    <x v="247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x v="1837"/>
    <x v="4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x v="409"/>
    <x v="4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x v="1838"/>
    <x v="4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x v="1726"/>
    <x v="4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x v="1839"/>
    <x v="4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x v="1840"/>
    <x v="4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x v="1841"/>
    <x v="4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x v="1842"/>
    <x v="4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x v="1843"/>
    <x v="4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x v="1844"/>
    <x v="4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x v="1845"/>
    <x v="4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x v="1846"/>
    <x v="4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x v="1847"/>
    <x v="4"/>
    <s v="indie rock"/>
    <x v="2488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x v="1848"/>
    <x v="4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x v="1849"/>
    <x v="4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x v="1850"/>
    <x v="4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x v="1851"/>
    <x v="4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x v="1852"/>
    <x v="4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x v="1853"/>
    <x v="4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x v="1854"/>
    <x v="4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x v="1855"/>
    <x v="4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x v="1856"/>
    <x v="4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x v="1857"/>
    <x v="7"/>
    <s v="restaurant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x v="1858"/>
    <x v="7"/>
    <s v="restaurant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x v="121"/>
    <x v="7"/>
    <s v="restaurants"/>
    <x v="2500"/>
    <x v="250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x v="121"/>
    <x v="7"/>
    <s v="restaurants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x v="121"/>
    <x v="7"/>
    <s v="restaurant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x v="2"/>
    <x v="7"/>
    <s v="restaurants"/>
    <x v="2503"/>
    <x v="250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x v="121"/>
    <x v="7"/>
    <s v="restaurant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x v="121"/>
    <x v="7"/>
    <s v="restaurant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x v="680"/>
    <x v="7"/>
    <s v="restaurant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x v="839"/>
    <x v="7"/>
    <s v="restaurants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x v="121"/>
    <x v="7"/>
    <s v="restaurants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x v="121"/>
    <x v="7"/>
    <s v="restaurant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x v="121"/>
    <x v="7"/>
    <s v="restaurant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x v="1859"/>
    <x v="7"/>
    <s v="restaurant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x v="1860"/>
    <x v="7"/>
    <s v="restaurant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x v="121"/>
    <x v="7"/>
    <s v="restaurant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x v="1861"/>
    <x v="7"/>
    <s v="restaurant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x v="121"/>
    <x v="7"/>
    <s v="restaurants"/>
    <x v="2515"/>
    <x v="251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x v="1862"/>
    <x v="7"/>
    <s v="restaurant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x v="121"/>
    <x v="7"/>
    <s v="restaurant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x v="1863"/>
    <x v="4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x v="1864"/>
    <x v="4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x v="1865"/>
    <x v="4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x v="1866"/>
    <x v="4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x v="1867"/>
    <x v="4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x v="1868"/>
    <x v="4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x v="1869"/>
    <x v="4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x v="1870"/>
    <x v="4"/>
    <s v="classical music"/>
    <x v="2525"/>
    <x v="25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x v="1871"/>
    <x v="4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x v="1872"/>
    <x v="4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x v="1873"/>
    <x v="4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x v="1874"/>
    <x v="4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x v="1875"/>
    <x v="4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x v="1876"/>
    <x v="4"/>
    <s v="classical music"/>
    <x v="2531"/>
    <x v="253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x v="1877"/>
    <x v="4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x v="1878"/>
    <x v="4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x v="101"/>
    <x v="4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x v="1879"/>
    <x v="4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x v="1880"/>
    <x v="4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x v="1881"/>
    <x v="4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x v="1882"/>
    <x v="4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x v="1883"/>
    <x v="4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x v="1884"/>
    <x v="4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x v="1885"/>
    <x v="4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x v="1886"/>
    <x v="4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x v="1887"/>
    <x v="4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x v="1888"/>
    <x v="4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x v="1889"/>
    <x v="4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x v="1890"/>
    <x v="4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x v="1891"/>
    <x v="4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x v="1892"/>
    <x v="4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x v="1893"/>
    <x v="4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x v="1894"/>
    <x v="4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x v="1895"/>
    <x v="4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x v="1896"/>
    <x v="4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x v="1897"/>
    <x v="4"/>
    <s v="classical music"/>
    <x v="2553"/>
    <x v="255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x v="1898"/>
    <x v="4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x v="1899"/>
    <x v="4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x v="1900"/>
    <x v="4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x v="1901"/>
    <x v="4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x v="121"/>
    <x v="7"/>
    <s v="food trucks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x v="384"/>
    <x v="7"/>
    <s v="food trucks"/>
    <x v="2559"/>
    <x v="256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x v="121"/>
    <x v="7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x v="121"/>
    <x v="7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x v="101"/>
    <x v="7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x v="121"/>
    <x v="7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x v="88"/>
    <x v="7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x v="73"/>
    <x v="7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x v="1902"/>
    <x v="7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x v="1903"/>
    <x v="7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x v="372"/>
    <x v="7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x v="121"/>
    <x v="7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x v="121"/>
    <x v="7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x v="121"/>
    <x v="7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x v="121"/>
    <x v="7"/>
    <s v="food trucks"/>
    <x v="2572"/>
    <x v="257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x v="121"/>
    <x v="7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x v="121"/>
    <x v="7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x v="121"/>
    <x v="7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x v="1904"/>
    <x v="7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x v="157"/>
    <x v="7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x v="1905"/>
    <x v="7"/>
    <s v="food trucks"/>
    <x v="2578"/>
    <x v="258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x v="120"/>
    <x v="7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x v="120"/>
    <x v="7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x v="121"/>
    <x v="7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x v="73"/>
    <x v="7"/>
    <s v="food trucks"/>
    <x v="2582"/>
    <x v="258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x v="144"/>
    <x v="7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x v="1906"/>
    <x v="7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x v="1907"/>
    <x v="7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x v="144"/>
    <x v="7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x v="121"/>
    <x v="7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x v="31"/>
    <x v="7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x v="73"/>
    <x v="7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x v="121"/>
    <x v="7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x v="120"/>
    <x v="7"/>
    <s v="food trucks"/>
    <x v="2591"/>
    <x v="259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x v="1908"/>
    <x v="7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x v="1909"/>
    <x v="7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x v="1910"/>
    <x v="7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x v="1911"/>
    <x v="7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x v="666"/>
    <x v="7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x v="1912"/>
    <x v="7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x v="1913"/>
    <x v="2"/>
    <s v="space exploration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x v="1914"/>
    <x v="2"/>
    <s v="space exploration"/>
    <x v="2599"/>
    <x v="26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x v="1915"/>
    <x v="2"/>
    <s v="space exploration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x v="1916"/>
    <x v="2"/>
    <s v="space exploration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x v="1917"/>
    <x v="2"/>
    <s v="space exploration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x v="1918"/>
    <x v="2"/>
    <s v="space exploration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x v="1919"/>
    <x v="2"/>
    <s v="space exploration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x v="1920"/>
    <x v="2"/>
    <s v="space exploration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x v="1921"/>
    <x v="2"/>
    <s v="space exploration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x v="1922"/>
    <x v="2"/>
    <s v="space exploration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x v="1923"/>
    <x v="2"/>
    <s v="space exploration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x v="1924"/>
    <x v="2"/>
    <s v="space exploration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x v="1925"/>
    <x v="2"/>
    <s v="space exploration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x v="1926"/>
    <x v="2"/>
    <s v="space exploration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x v="1927"/>
    <x v="2"/>
    <s v="space exploration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x v="1928"/>
    <x v="2"/>
    <s v="space exploration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x v="1929"/>
    <x v="2"/>
    <s v="space exploration"/>
    <x v="2614"/>
    <x v="261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x v="1930"/>
    <x v="2"/>
    <s v="space exploration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x v="1931"/>
    <x v="2"/>
    <s v="space exploration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x v="1932"/>
    <x v="2"/>
    <s v="space exploration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x v="1933"/>
    <x v="2"/>
    <s v="space exploration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x v="1934"/>
    <x v="2"/>
    <s v="space exploration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x v="1935"/>
    <x v="2"/>
    <s v="space exploration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x v="1936"/>
    <x v="2"/>
    <s v="space exploration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x v="1937"/>
    <x v="2"/>
    <s v="space exploration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x v="150"/>
    <x v="2"/>
    <s v="space exploration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x v="1938"/>
    <x v="2"/>
    <s v="space exploration"/>
    <x v="2624"/>
    <x v="262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x v="1939"/>
    <x v="2"/>
    <s v="space exploration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x v="1940"/>
    <x v="2"/>
    <s v="space exploration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x v="1941"/>
    <x v="2"/>
    <s v="space exploration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x v="1942"/>
    <x v="2"/>
    <s v="space exploration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x v="1943"/>
    <x v="2"/>
    <s v="space exploration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x v="1944"/>
    <x v="2"/>
    <s v="space exploration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x v="1945"/>
    <x v="2"/>
    <s v="space exploration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x v="1946"/>
    <x v="2"/>
    <s v="space exploration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x v="1947"/>
    <x v="2"/>
    <s v="space exploration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x v="1948"/>
    <x v="2"/>
    <s v="space exploration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x v="1949"/>
    <x v="2"/>
    <s v="space exploration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x v="1950"/>
    <x v="2"/>
    <s v="space exploration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x v="1951"/>
    <x v="2"/>
    <s v="space exploration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x v="2"/>
    <x v="2"/>
    <s v="space exploration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x v="121"/>
    <x v="2"/>
    <s v="space exploration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x v="1952"/>
    <x v="2"/>
    <s v="space exploration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x v="1953"/>
    <x v="2"/>
    <s v="space exploration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x v="1954"/>
    <x v="2"/>
    <s v="space exploration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x v="1955"/>
    <x v="2"/>
    <s v="space exploration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x v="1053"/>
    <x v="2"/>
    <s v="space exploration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x v="1956"/>
    <x v="2"/>
    <s v="space exploration"/>
    <x v="2644"/>
    <x v="264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x v="1957"/>
    <x v="2"/>
    <s v="space exploration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x v="1958"/>
    <x v="2"/>
    <s v="space exploration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x v="1959"/>
    <x v="2"/>
    <s v="space exploration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x v="1960"/>
    <x v="2"/>
    <s v="space exploration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x v="1961"/>
    <x v="2"/>
    <s v="space exploration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x v="439"/>
    <x v="2"/>
    <s v="space exploration"/>
    <x v="2650"/>
    <x v="265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x v="1962"/>
    <x v="2"/>
    <s v="space exploration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x v="1963"/>
    <x v="2"/>
    <s v="space exploration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x v="1964"/>
    <x v="2"/>
    <s v="space exploration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x v="1965"/>
    <x v="2"/>
    <s v="space exploration"/>
    <x v="2654"/>
    <x v="265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x v="1966"/>
    <x v="2"/>
    <s v="space exploration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x v="1967"/>
    <x v="2"/>
    <s v="space exploration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x v="1968"/>
    <x v="2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x v="1969"/>
    <x v="2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x v="1970"/>
    <x v="2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x v="1971"/>
    <x v="2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x v="1972"/>
    <x v="2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x v="1973"/>
    <x v="2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x v="1974"/>
    <x v="2"/>
    <s v="makerspaces"/>
    <x v="2663"/>
    <x v="266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x v="1975"/>
    <x v="2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x v="1976"/>
    <x v="2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x v="1977"/>
    <x v="2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x v="1978"/>
    <x v="2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x v="1979"/>
    <x v="2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x v="1980"/>
    <x v="2"/>
    <s v="makerspaces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x v="1981"/>
    <x v="2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x v="1982"/>
    <x v="2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x v="1983"/>
    <x v="2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x v="1984"/>
    <x v="2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x v="1985"/>
    <x v="2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x v="895"/>
    <x v="2"/>
    <s v="makerspaces"/>
    <x v="2675"/>
    <x v="267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x v="160"/>
    <x v="2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x v="446"/>
    <x v="7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x v="1986"/>
    <x v="7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x v="1053"/>
    <x v="7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x v="444"/>
    <x v="7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x v="119"/>
    <x v="7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x v="121"/>
    <x v="7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x v="121"/>
    <x v="7"/>
    <s v="food trucks"/>
    <x v="2683"/>
    <x v="268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x v="1987"/>
    <x v="7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x v="120"/>
    <x v="7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x v="1988"/>
    <x v="7"/>
    <s v="food trucks"/>
    <x v="2686"/>
    <x v="269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x v="844"/>
    <x v="7"/>
    <s v="food trucks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x v="384"/>
    <x v="7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x v="140"/>
    <x v="7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x v="120"/>
    <x v="7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x v="1989"/>
    <x v="7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x v="1990"/>
    <x v="7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x v="1991"/>
    <x v="7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x v="1992"/>
    <x v="7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x v="121"/>
    <x v="7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x v="844"/>
    <x v="7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x v="1993"/>
    <x v="1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x v="1994"/>
    <x v="1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x v="1995"/>
    <x v="1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x v="1996"/>
    <x v="1"/>
    <s v="spaces"/>
    <x v="2700"/>
    <x v="270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x v="1997"/>
    <x v="1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x v="1998"/>
    <x v="1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x v="1999"/>
    <x v="1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x v="2000"/>
    <x v="1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x v="2001"/>
    <x v="1"/>
    <s v="spaces"/>
    <x v="2705"/>
    <x v="270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x v="2002"/>
    <x v="1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x v="2003"/>
    <x v="1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x v="2004"/>
    <x v="1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x v="2005"/>
    <x v="1"/>
    <s v="spaces"/>
    <x v="2709"/>
    <x v="27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x v="2006"/>
    <x v="1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x v="2007"/>
    <x v="1"/>
    <s v="spaces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x v="2008"/>
    <x v="1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x v="2009"/>
    <x v="1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x v="2010"/>
    <x v="1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x v="2011"/>
    <x v="1"/>
    <s v="spaces"/>
    <x v="2715"/>
    <x v="27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x v="2012"/>
    <x v="1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x v="2013"/>
    <x v="2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x v="2014"/>
    <x v="2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x v="2015"/>
    <x v="2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x v="2016"/>
    <x v="2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x v="2017"/>
    <x v="2"/>
    <s v="hardware"/>
    <x v="2721"/>
    <x v="27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x v="2018"/>
    <x v="2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x v="2019"/>
    <x v="2"/>
    <s v="hardware"/>
    <x v="2723"/>
    <x v="27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x v="2020"/>
    <x v="2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x v="2021"/>
    <x v="2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x v="2022"/>
    <x v="2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x v="2023"/>
    <x v="2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x v="2024"/>
    <x v="2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x v="2025"/>
    <x v="2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x v="2026"/>
    <x v="2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x v="2027"/>
    <x v="2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x v="2028"/>
    <x v="2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x v="2029"/>
    <x v="2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x v="2030"/>
    <x v="2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x v="2031"/>
    <x v="2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x v="2032"/>
    <x v="2"/>
    <s v="hardware"/>
    <x v="2736"/>
    <x v="274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x v="440"/>
    <x v="3"/>
    <s v="children's books"/>
    <x v="2737"/>
    <x v="27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x v="2033"/>
    <x v="3"/>
    <s v="children's books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x v="121"/>
    <x v="3"/>
    <s v="children's books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x v="2034"/>
    <x v="3"/>
    <s v="children's books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x v="2035"/>
    <x v="3"/>
    <s v="children's books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x v="2036"/>
    <x v="3"/>
    <s v="children's books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x v="436"/>
    <x v="3"/>
    <s v="children's books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x v="514"/>
    <x v="3"/>
    <s v="children's books"/>
    <x v="2744"/>
    <x v="2748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x v="698"/>
    <x v="3"/>
    <s v="children's books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x v="121"/>
    <x v="3"/>
    <s v="children's books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x v="121"/>
    <x v="3"/>
    <s v="children's books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x v="2037"/>
    <x v="3"/>
    <s v="children's books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x v="125"/>
    <x v="3"/>
    <s v="children's books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x v="121"/>
    <x v="3"/>
    <s v="children's books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x v="2038"/>
    <x v="3"/>
    <s v="children's books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x v="2039"/>
    <x v="3"/>
    <s v="children's books"/>
    <x v="2752"/>
    <x v="275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x v="144"/>
    <x v="3"/>
    <s v="children's books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x v="498"/>
    <x v="3"/>
    <s v="children's books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x v="1859"/>
    <x v="3"/>
    <s v="children's books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x v="121"/>
    <x v="3"/>
    <s v="children's books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x v="377"/>
    <x v="3"/>
    <s v="children's books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x v="384"/>
    <x v="3"/>
    <s v="children's books"/>
    <x v="2758"/>
    <x v="276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x v="180"/>
    <x v="3"/>
    <s v="children's books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x v="798"/>
    <x v="3"/>
    <s v="children's books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x v="121"/>
    <x v="3"/>
    <s v="children's books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x v="384"/>
    <x v="3"/>
    <s v="children's books"/>
    <x v="2762"/>
    <x v="276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x v="2040"/>
    <x v="3"/>
    <s v="children's books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x v="2041"/>
    <x v="3"/>
    <s v="children's books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x v="120"/>
    <x v="3"/>
    <s v="children's books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x v="2042"/>
    <x v="3"/>
    <s v="children's books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x v="121"/>
    <x v="3"/>
    <s v="children's books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x v="121"/>
    <x v="3"/>
    <s v="children's books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x v="120"/>
    <x v="3"/>
    <s v="children's books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x v="2043"/>
    <x v="3"/>
    <s v="children's books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x v="766"/>
    <x v="3"/>
    <s v="children's books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x v="2044"/>
    <x v="3"/>
    <s v="children's books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x v="119"/>
    <x v="3"/>
    <s v="children's books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x v="2045"/>
    <x v="3"/>
    <s v="children's books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x v="450"/>
    <x v="3"/>
    <s v="children's books"/>
    <x v="2775"/>
    <x v="277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x v="121"/>
    <x v="3"/>
    <s v="children's book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x v="1224"/>
    <x v="1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x v="590"/>
    <x v="1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x v="2046"/>
    <x v="1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x v="2047"/>
    <x v="1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x v="2048"/>
    <x v="1"/>
    <s v="plays"/>
    <x v="2781"/>
    <x v="278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x v="2049"/>
    <x v="1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x v="2050"/>
    <x v="1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x v="594"/>
    <x v="1"/>
    <s v="plays"/>
    <x v="2784"/>
    <x v="278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x v="2051"/>
    <x v="1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x v="2052"/>
    <x v="1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x v="2053"/>
    <x v="1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x v="2054"/>
    <x v="1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x v="2055"/>
    <x v="1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x v="384"/>
    <x v="1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x v="2056"/>
    <x v="1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x v="895"/>
    <x v="1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x v="2057"/>
    <x v="1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x v="2058"/>
    <x v="1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x v="2059"/>
    <x v="1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x v="2060"/>
    <x v="1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x v="2061"/>
    <x v="1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x v="2062"/>
    <x v="1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x v="2063"/>
    <x v="1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x v="73"/>
    <x v="1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x v="2064"/>
    <x v="1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x v="2065"/>
    <x v="1"/>
    <s v="plays"/>
    <x v="2802"/>
    <x v="280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x v="2066"/>
    <x v="1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x v="2067"/>
    <x v="1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x v="2068"/>
    <x v="1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x v="2069"/>
    <x v="1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x v="2070"/>
    <x v="1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x v="2071"/>
    <x v="1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x v="2072"/>
    <x v="1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x v="2073"/>
    <x v="1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x v="2074"/>
    <x v="1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x v="2075"/>
    <x v="1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x v="2076"/>
    <x v="1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x v="2077"/>
    <x v="1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x v="2078"/>
    <x v="1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x v="2079"/>
    <x v="1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x v="1383"/>
    <x v="1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x v="2080"/>
    <x v="1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x v="2081"/>
    <x v="1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x v="704"/>
    <x v="1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x v="2082"/>
    <x v="1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x v="2083"/>
    <x v="1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x v="2084"/>
    <x v="1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x v="2085"/>
    <x v="1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x v="2086"/>
    <x v="1"/>
    <s v="plays"/>
    <x v="2825"/>
    <x v="28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x v="2087"/>
    <x v="1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x v="2088"/>
    <x v="1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x v="2089"/>
    <x v="1"/>
    <s v="plays"/>
    <x v="2828"/>
    <x v="283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x v="2090"/>
    <x v="1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x v="2091"/>
    <x v="1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x v="2092"/>
    <x v="1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x v="2093"/>
    <x v="1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x v="799"/>
    <x v="1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x v="2094"/>
    <x v="1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x v="2095"/>
    <x v="1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x v="2096"/>
    <x v="1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x v="119"/>
    <x v="1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x v="121"/>
    <x v="1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x v="121"/>
    <x v="1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x v="180"/>
    <x v="1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x v="2097"/>
    <x v="1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x v="121"/>
    <x v="1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x v="121"/>
    <x v="1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x v="463"/>
    <x v="1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x v="144"/>
    <x v="1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x v="2098"/>
    <x v="1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x v="121"/>
    <x v="1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x v="2099"/>
    <x v="1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x v="121"/>
    <x v="1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x v="2100"/>
    <x v="1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x v="88"/>
    <x v="1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x v="838"/>
    <x v="1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x v="130"/>
    <x v="1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x v="121"/>
    <x v="1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x v="436"/>
    <x v="1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x v="2101"/>
    <x v="1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x v="2102"/>
    <x v="1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x v="1782"/>
    <x v="1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x v="135"/>
    <x v="1"/>
    <s v="plays"/>
    <x v="2859"/>
    <x v="286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x v="140"/>
    <x v="1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x v="121"/>
    <x v="1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x v="381"/>
    <x v="1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x v="2103"/>
    <x v="1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x v="2104"/>
    <x v="1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x v="1271"/>
    <x v="1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x v="161"/>
    <x v="1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x v="2105"/>
    <x v="1"/>
    <s v="plays"/>
    <x v="2867"/>
    <x v="287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x v="121"/>
    <x v="1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x v="2106"/>
    <x v="1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x v="2107"/>
    <x v="1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x v="1054"/>
    <x v="1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x v="121"/>
    <x v="1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x v="149"/>
    <x v="1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x v="2108"/>
    <x v="1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x v="2109"/>
    <x v="1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x v="2110"/>
    <x v="1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x v="121"/>
    <x v="1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x v="2111"/>
    <x v="1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x v="2112"/>
    <x v="1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x v="2113"/>
    <x v="1"/>
    <s v="plays"/>
    <x v="2880"/>
    <x v="288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x v="438"/>
    <x v="1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x v="119"/>
    <x v="1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x v="144"/>
    <x v="1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x v="121"/>
    <x v="1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x v="2114"/>
    <x v="1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x v="589"/>
    <x v="1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x v="2115"/>
    <x v="1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x v="2116"/>
    <x v="1"/>
    <s v="plays"/>
    <x v="2888"/>
    <x v="289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x v="385"/>
    <x v="1"/>
    <s v="plays"/>
    <x v="2889"/>
    <x v="289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x v="121"/>
    <x v="1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x v="2117"/>
    <x v="1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x v="2118"/>
    <x v="1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x v="2119"/>
    <x v="1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x v="2120"/>
    <x v="1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x v="121"/>
    <x v="1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x v="2121"/>
    <x v="1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x v="366"/>
    <x v="1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x v="384"/>
    <x v="1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x v="2122"/>
    <x v="1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x v="654"/>
    <x v="1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x v="2123"/>
    <x v="1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x v="2124"/>
    <x v="1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x v="120"/>
    <x v="1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x v="1854"/>
    <x v="1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x v="135"/>
    <x v="1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x v="120"/>
    <x v="1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x v="2125"/>
    <x v="1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x v="2126"/>
    <x v="1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x v="120"/>
    <x v="1"/>
    <s v="plays"/>
    <x v="2909"/>
    <x v="291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x v="120"/>
    <x v="1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x v="2127"/>
    <x v="1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x v="2128"/>
    <x v="1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x v="2129"/>
    <x v="1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x v="2130"/>
    <x v="1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x v="439"/>
    <x v="1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x v="2131"/>
    <x v="1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x v="1380"/>
    <x v="1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x v="161"/>
    <x v="1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x v="180"/>
    <x v="1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x v="2132"/>
    <x v="1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x v="2133"/>
    <x v="1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x v="766"/>
    <x v="1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x v="2134"/>
    <x v="1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x v="694"/>
    <x v="1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x v="2135"/>
    <x v="1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x v="2136"/>
    <x v="1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x v="2137"/>
    <x v="1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x v="2138"/>
    <x v="1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x v="2139"/>
    <x v="1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x v="2140"/>
    <x v="1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x v="2141"/>
    <x v="1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x v="1829"/>
    <x v="1"/>
    <s v="musical"/>
    <x v="2932"/>
    <x v="293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x v="2142"/>
    <x v="1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x v="2143"/>
    <x v="1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x v="2144"/>
    <x v="1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x v="2145"/>
    <x v="1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x v="120"/>
    <x v="1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x v="2146"/>
    <x v="1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x v="121"/>
    <x v="1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x v="101"/>
    <x v="1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x v="121"/>
    <x v="1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x v="120"/>
    <x v="1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x v="2147"/>
    <x v="1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x v="2148"/>
    <x v="1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x v="385"/>
    <x v="1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x v="121"/>
    <x v="1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x v="2149"/>
    <x v="1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x v="2150"/>
    <x v="1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x v="2151"/>
    <x v="1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x v="121"/>
    <x v="1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x v="178"/>
    <x v="1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x v="2152"/>
    <x v="1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x v="736"/>
    <x v="1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x v="121"/>
    <x v="1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x v="121"/>
    <x v="1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x v="121"/>
    <x v="1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x v="2153"/>
    <x v="1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x v="2154"/>
    <x v="1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x v="2155"/>
    <x v="1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x v="2156"/>
    <x v="1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x v="2157"/>
    <x v="1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x v="2158"/>
    <x v="1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x v="2159"/>
    <x v="1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x v="2160"/>
    <x v="1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x v="2161"/>
    <x v="1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x v="2162"/>
    <x v="1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x v="2163"/>
    <x v="1"/>
    <s v="plays"/>
    <x v="2967"/>
    <x v="297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x v="2164"/>
    <x v="1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x v="2165"/>
    <x v="1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x v="2166"/>
    <x v="1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x v="2167"/>
    <x v="1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x v="2168"/>
    <x v="1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x v="801"/>
    <x v="1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x v="2169"/>
    <x v="1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x v="2170"/>
    <x v="1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x v="2171"/>
    <x v="1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x v="2172"/>
    <x v="1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x v="2173"/>
    <x v="1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x v="2174"/>
    <x v="1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x v="2175"/>
    <x v="1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x v="2176"/>
    <x v="1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x v="2177"/>
    <x v="1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x v="2178"/>
    <x v="1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x v="680"/>
    <x v="1"/>
    <s v="spaces"/>
    <x v="2984"/>
    <x v="298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x v="2179"/>
    <x v="1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x v="2180"/>
    <x v="1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x v="2181"/>
    <x v="1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x v="2182"/>
    <x v="1"/>
    <s v="spaces"/>
    <x v="2988"/>
    <x v="299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x v="2183"/>
    <x v="1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x v="2184"/>
    <x v="1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x v="2185"/>
    <x v="1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x v="2186"/>
    <x v="1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x v="2187"/>
    <x v="1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x v="2188"/>
    <x v="1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x v="2189"/>
    <x v="1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x v="372"/>
    <x v="1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x v="2190"/>
    <x v="1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x v="2191"/>
    <x v="1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x v="2192"/>
    <x v="1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x v="2193"/>
    <x v="1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x v="2194"/>
    <x v="1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x v="2195"/>
    <x v="1"/>
    <s v="spaces"/>
    <x v="3001"/>
    <x v="300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x v="1237"/>
    <x v="1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x v="2196"/>
    <x v="1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x v="2197"/>
    <x v="1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x v="2198"/>
    <x v="1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x v="2199"/>
    <x v="1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x v="2200"/>
    <x v="1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x v="2201"/>
    <x v="1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x v="2202"/>
    <x v="1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x v="2203"/>
    <x v="1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x v="2204"/>
    <x v="1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x v="2205"/>
    <x v="1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x v="2206"/>
    <x v="1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x v="2207"/>
    <x v="1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x v="2208"/>
    <x v="1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x v="2209"/>
    <x v="1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x v="2210"/>
    <x v="1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x v="2211"/>
    <x v="1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x v="2212"/>
    <x v="1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x v="2213"/>
    <x v="1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x v="1847"/>
    <x v="1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x v="2214"/>
    <x v="1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x v="2215"/>
    <x v="1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x v="2216"/>
    <x v="1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x v="2217"/>
    <x v="1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x v="2218"/>
    <x v="1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x v="2219"/>
    <x v="1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x v="2220"/>
    <x v="1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x v="2221"/>
    <x v="1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x v="2222"/>
    <x v="1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x v="2223"/>
    <x v="1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x v="2224"/>
    <x v="1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x v="2225"/>
    <x v="1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x v="2226"/>
    <x v="1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x v="2227"/>
    <x v="1"/>
    <s v="spaces"/>
    <x v="3035"/>
    <x v="304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x v="2228"/>
    <x v="1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x v="2229"/>
    <x v="1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x v="2230"/>
    <x v="1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x v="2231"/>
    <x v="1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x v="2232"/>
    <x v="1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x v="2233"/>
    <x v="1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x v="2234"/>
    <x v="1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x v="2235"/>
    <x v="1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x v="2236"/>
    <x v="1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x v="2237"/>
    <x v="1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x v="2238"/>
    <x v="1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x v="839"/>
    <x v="1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x v="140"/>
    <x v="1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x v="121"/>
    <x v="1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x v="120"/>
    <x v="1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x v="121"/>
    <x v="1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x v="121"/>
    <x v="1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x v="120"/>
    <x v="1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x v="2239"/>
    <x v="1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x v="1795"/>
    <x v="1"/>
    <s v="spaces"/>
    <x v="3055"/>
    <x v="306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x v="121"/>
    <x v="1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x v="2240"/>
    <x v="1"/>
    <s v="spaces"/>
    <x v="3057"/>
    <x v="306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x v="2241"/>
    <x v="1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x v="2242"/>
    <x v="1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x v="144"/>
    <x v="1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x v="2243"/>
    <x v="1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x v="444"/>
    <x v="1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x v="2244"/>
    <x v="1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x v="2245"/>
    <x v="1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x v="2246"/>
    <x v="1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x v="2247"/>
    <x v="1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x v="120"/>
    <x v="1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x v="2248"/>
    <x v="1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x v="2249"/>
    <x v="1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x v="2250"/>
    <x v="1"/>
    <s v="spaces"/>
    <x v="3070"/>
    <x v="307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x v="2251"/>
    <x v="1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x v="1859"/>
    <x v="1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x v="1989"/>
    <x v="1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x v="2252"/>
    <x v="1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x v="2253"/>
    <x v="1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x v="2254"/>
    <x v="1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x v="121"/>
    <x v="1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x v="806"/>
    <x v="1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x v="2255"/>
    <x v="1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x v="2256"/>
    <x v="1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x v="412"/>
    <x v="1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x v="372"/>
    <x v="1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x v="840"/>
    <x v="1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x v="2257"/>
    <x v="1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x v="2258"/>
    <x v="1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x v="2259"/>
    <x v="1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x v="2260"/>
    <x v="1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x v="2261"/>
    <x v="1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x v="384"/>
    <x v="1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x v="73"/>
    <x v="1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x v="2262"/>
    <x v="1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x v="2263"/>
    <x v="1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x v="2264"/>
    <x v="1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x v="2265"/>
    <x v="1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x v="2266"/>
    <x v="1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x v="384"/>
    <x v="1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x v="2267"/>
    <x v="1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x v="148"/>
    <x v="1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x v="2268"/>
    <x v="1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x v="2269"/>
    <x v="1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x v="2270"/>
    <x v="1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x v="2271"/>
    <x v="1"/>
    <s v="spaces"/>
    <x v="3101"/>
    <x v="310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x v="31"/>
    <x v="1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x v="2272"/>
    <x v="1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x v="119"/>
    <x v="1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x v="2273"/>
    <x v="1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x v="2274"/>
    <x v="1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x v="2275"/>
    <x v="1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x v="121"/>
    <x v="1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x v="468"/>
    <x v="1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x v="1380"/>
    <x v="1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x v="120"/>
    <x v="1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x v="2276"/>
    <x v="1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x v="144"/>
    <x v="1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x v="2277"/>
    <x v="1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x v="119"/>
    <x v="1"/>
    <s v="spaces"/>
    <x v="3115"/>
    <x v="312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x v="2278"/>
    <x v="1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x v="2279"/>
    <x v="1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x v="2280"/>
    <x v="1"/>
    <s v="spaces"/>
    <x v="3118"/>
    <x v="312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x v="121"/>
    <x v="1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x v="2281"/>
    <x v="1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x v="121"/>
    <x v="1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x v="2282"/>
    <x v="1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x v="119"/>
    <x v="1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x v="2283"/>
    <x v="1"/>
    <s v="plays"/>
    <x v="3124"/>
    <x v="313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x v="404"/>
    <x v="1"/>
    <s v="plays"/>
    <x v="3125"/>
    <x v="313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x v="119"/>
    <x v="1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x v="1209"/>
    <x v="1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x v="654"/>
    <x v="1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x v="2284"/>
    <x v="1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x v="2285"/>
    <x v="1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x v="73"/>
    <x v="1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x v="121"/>
    <x v="1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x v="2286"/>
    <x v="1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x v="1228"/>
    <x v="1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x v="2287"/>
    <x v="1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x v="2"/>
    <x v="1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x v="121"/>
    <x v="1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x v="2288"/>
    <x v="1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x v="121"/>
    <x v="1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x v="2289"/>
    <x v="1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x v="2290"/>
    <x v="1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x v="2291"/>
    <x v="1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x v="368"/>
    <x v="1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x v="2292"/>
    <x v="1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x v="2293"/>
    <x v="1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x v="2294"/>
    <x v="1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x v="2295"/>
    <x v="1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x v="2296"/>
    <x v="1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x v="2297"/>
    <x v="1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x v="2298"/>
    <x v="1"/>
    <s v="plays"/>
    <x v="3150"/>
    <x v="315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x v="2299"/>
    <x v="1"/>
    <s v="plays"/>
    <x v="3151"/>
    <x v="315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x v="2300"/>
    <x v="1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x v="2301"/>
    <x v="1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x v="2302"/>
    <x v="1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x v="2303"/>
    <x v="1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x v="2304"/>
    <x v="1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x v="2305"/>
    <x v="1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x v="2306"/>
    <x v="1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x v="2307"/>
    <x v="1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x v="2308"/>
    <x v="1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x v="2309"/>
    <x v="1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x v="2310"/>
    <x v="1"/>
    <s v="plays"/>
    <x v="3161"/>
    <x v="316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x v="984"/>
    <x v="1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x v="2311"/>
    <x v="1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x v="2312"/>
    <x v="1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x v="2313"/>
    <x v="1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x v="2314"/>
    <x v="1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x v="2315"/>
    <x v="1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x v="2316"/>
    <x v="1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x v="2317"/>
    <x v="1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x v="2318"/>
    <x v="1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x v="2319"/>
    <x v="1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x v="2320"/>
    <x v="1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x v="2321"/>
    <x v="1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x v="828"/>
    <x v="1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x v="2322"/>
    <x v="1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x v="2323"/>
    <x v="1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x v="2324"/>
    <x v="1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x v="694"/>
    <x v="1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x v="2325"/>
    <x v="1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x v="2326"/>
    <x v="1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x v="2327"/>
    <x v="1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x v="2328"/>
    <x v="1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x v="121"/>
    <x v="1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x v="2329"/>
    <x v="1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x v="800"/>
    <x v="1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x v="2330"/>
    <x v="1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x v="121"/>
    <x v="1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x v="2331"/>
    <x v="1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x v="468"/>
    <x v="1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x v="2332"/>
    <x v="1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x v="2333"/>
    <x v="1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x v="2334"/>
    <x v="1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x v="120"/>
    <x v="1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x v="385"/>
    <x v="1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x v="2335"/>
    <x v="1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x v="694"/>
    <x v="1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x v="121"/>
    <x v="1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x v="1965"/>
    <x v="1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x v="121"/>
    <x v="1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x v="2336"/>
    <x v="1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x v="2337"/>
    <x v="1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x v="2338"/>
    <x v="1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x v="2339"/>
    <x v="1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x v="2340"/>
    <x v="1"/>
    <s v="plays"/>
    <x v="3204"/>
    <x v="321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x v="2341"/>
    <x v="1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x v="2342"/>
    <x v="1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x v="2343"/>
    <x v="1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x v="2344"/>
    <x v="1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x v="2345"/>
    <x v="1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x v="2346"/>
    <x v="1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x v="2347"/>
    <x v="1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x v="2348"/>
    <x v="1"/>
    <s v="plays"/>
    <x v="3212"/>
    <x v="3219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x v="2349"/>
    <x v="1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x v="2350"/>
    <x v="1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x v="2351"/>
    <x v="1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x v="2352"/>
    <x v="1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x v="2353"/>
    <x v="1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x v="2354"/>
    <x v="1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x v="2355"/>
    <x v="1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x v="73"/>
    <x v="1"/>
    <s v="plays"/>
    <x v="3220"/>
    <x v="322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x v="2356"/>
    <x v="1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x v="2357"/>
    <x v="1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x v="2358"/>
    <x v="1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x v="405"/>
    <x v="1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x v="2359"/>
    <x v="1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x v="2360"/>
    <x v="1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x v="2361"/>
    <x v="1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x v="2362"/>
    <x v="1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x v="2363"/>
    <x v="1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x v="2364"/>
    <x v="1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x v="2365"/>
    <x v="1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x v="2366"/>
    <x v="1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x v="2367"/>
    <x v="1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x v="2368"/>
    <x v="1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x v="2369"/>
    <x v="1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x v="2370"/>
    <x v="1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x v="2371"/>
    <x v="1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x v="2372"/>
    <x v="1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x v="2373"/>
    <x v="1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x v="2374"/>
    <x v="1"/>
    <s v="plays"/>
    <x v="3239"/>
    <x v="324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x v="2375"/>
    <x v="1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x v="2376"/>
    <x v="1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x v="2377"/>
    <x v="1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x v="2378"/>
    <x v="1"/>
    <s v="plays"/>
    <x v="3243"/>
    <x v="325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x v="2379"/>
    <x v="1"/>
    <s v="plays"/>
    <x v="3244"/>
    <x v="32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x v="2380"/>
    <x v="1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x v="2381"/>
    <x v="1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x v="2382"/>
    <x v="1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x v="2383"/>
    <x v="1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x v="2384"/>
    <x v="1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x v="2385"/>
    <x v="1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x v="2386"/>
    <x v="1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x v="2387"/>
    <x v="1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x v="2388"/>
    <x v="1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x v="2389"/>
    <x v="1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x v="2390"/>
    <x v="1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x v="2391"/>
    <x v="1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x v="2392"/>
    <x v="1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x v="2393"/>
    <x v="1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x v="2394"/>
    <x v="1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x v="2395"/>
    <x v="1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x v="2396"/>
    <x v="1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x v="2397"/>
    <x v="1"/>
    <s v="plays"/>
    <x v="3262"/>
    <x v="327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x v="2398"/>
    <x v="1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x v="2399"/>
    <x v="1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x v="2400"/>
    <x v="1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x v="2401"/>
    <x v="1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x v="2402"/>
    <x v="1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x v="2403"/>
    <x v="1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x v="2404"/>
    <x v="1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x v="2405"/>
    <x v="1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x v="2406"/>
    <x v="1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x v="2407"/>
    <x v="1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x v="2408"/>
    <x v="1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x v="2409"/>
    <x v="1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x v="2410"/>
    <x v="1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x v="2411"/>
    <x v="1"/>
    <s v="plays"/>
    <x v="3276"/>
    <x v="328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x v="2412"/>
    <x v="1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x v="2413"/>
    <x v="1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x v="2414"/>
    <x v="1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x v="2415"/>
    <x v="1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x v="2416"/>
    <x v="1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x v="2417"/>
    <x v="1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x v="2418"/>
    <x v="1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x v="2419"/>
    <x v="1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x v="524"/>
    <x v="1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x v="2420"/>
    <x v="1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x v="2421"/>
    <x v="1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x v="2422"/>
    <x v="1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x v="2423"/>
    <x v="1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x v="2424"/>
    <x v="1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x v="2425"/>
    <x v="1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x v="2426"/>
    <x v="1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x v="711"/>
    <x v="1"/>
    <s v="plays"/>
    <x v="3293"/>
    <x v="330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x v="2427"/>
    <x v="1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x v="2428"/>
    <x v="1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x v="2429"/>
    <x v="1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x v="2430"/>
    <x v="1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x v="2431"/>
    <x v="1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x v="2432"/>
    <x v="1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x v="2433"/>
    <x v="1"/>
    <s v="plays"/>
    <x v="3300"/>
    <x v="3308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x v="666"/>
    <x v="1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x v="2434"/>
    <x v="1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x v="2435"/>
    <x v="1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x v="2397"/>
    <x v="1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x v="2436"/>
    <x v="1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x v="2437"/>
    <x v="1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x v="2438"/>
    <x v="1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x v="2439"/>
    <x v="1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x v="2440"/>
    <x v="1"/>
    <s v="plays"/>
    <x v="3309"/>
    <x v="331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x v="2441"/>
    <x v="1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x v="1209"/>
    <x v="1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x v="2442"/>
    <x v="1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x v="1278"/>
    <x v="1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x v="2443"/>
    <x v="1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x v="2444"/>
    <x v="1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x v="2445"/>
    <x v="1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x v="180"/>
    <x v="1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x v="2446"/>
    <x v="1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x v="2447"/>
    <x v="1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x v="2448"/>
    <x v="1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x v="2449"/>
    <x v="1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x v="2450"/>
    <x v="1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x v="2451"/>
    <x v="1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x v="2452"/>
    <x v="1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x v="2453"/>
    <x v="1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x v="2454"/>
    <x v="1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x v="2455"/>
    <x v="1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x v="1848"/>
    <x v="1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x v="2456"/>
    <x v="1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x v="2457"/>
    <x v="1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x v="2458"/>
    <x v="1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x v="2459"/>
    <x v="1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x v="2460"/>
    <x v="1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x v="2461"/>
    <x v="1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x v="953"/>
    <x v="1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x v="2462"/>
    <x v="1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x v="73"/>
    <x v="1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x v="2463"/>
    <x v="1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x v="2464"/>
    <x v="1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x v="2465"/>
    <x v="1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x v="2466"/>
    <x v="1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x v="400"/>
    <x v="1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x v="2467"/>
    <x v="1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x v="2468"/>
    <x v="1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x v="2469"/>
    <x v="1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x v="2265"/>
    <x v="1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x v="2470"/>
    <x v="1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x v="2471"/>
    <x v="1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x v="2472"/>
    <x v="1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x v="2473"/>
    <x v="1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x v="2474"/>
    <x v="1"/>
    <s v="plays"/>
    <x v="3351"/>
    <x v="335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x v="2475"/>
    <x v="1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x v="2476"/>
    <x v="1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x v="2477"/>
    <x v="1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x v="2478"/>
    <x v="1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x v="2479"/>
    <x v="1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x v="2480"/>
    <x v="1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x v="2481"/>
    <x v="1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x v="2482"/>
    <x v="1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x v="2483"/>
    <x v="1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x v="2484"/>
    <x v="1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x v="2485"/>
    <x v="1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x v="2486"/>
    <x v="1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x v="134"/>
    <x v="1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x v="2487"/>
    <x v="1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x v="2488"/>
    <x v="1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x v="2489"/>
    <x v="1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x v="2490"/>
    <x v="1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x v="2491"/>
    <x v="1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x v="2492"/>
    <x v="1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x v="2493"/>
    <x v="1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x v="2494"/>
    <x v="1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x v="2495"/>
    <x v="1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x v="2496"/>
    <x v="1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x v="2497"/>
    <x v="1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x v="2498"/>
    <x v="1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x v="44"/>
    <x v="1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x v="2499"/>
    <x v="1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x v="2500"/>
    <x v="1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x v="1184"/>
    <x v="1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x v="2501"/>
    <x v="1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x v="2502"/>
    <x v="1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x v="2440"/>
    <x v="1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x v="694"/>
    <x v="1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x v="2503"/>
    <x v="1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x v="2109"/>
    <x v="1"/>
    <s v="plays"/>
    <x v="3384"/>
    <x v="339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x v="2504"/>
    <x v="1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x v="2505"/>
    <x v="1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x v="123"/>
    <x v="1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x v="2506"/>
    <x v="1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x v="2507"/>
    <x v="1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x v="2508"/>
    <x v="1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x v="2509"/>
    <x v="1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x v="2510"/>
    <x v="1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x v="2511"/>
    <x v="1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x v="2512"/>
    <x v="1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x v="2513"/>
    <x v="1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x v="2514"/>
    <x v="1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x v="2515"/>
    <x v="1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x v="2516"/>
    <x v="1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x v="2517"/>
    <x v="1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x v="2518"/>
    <x v="1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x v="2519"/>
    <x v="1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x v="2520"/>
    <x v="1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x v="2521"/>
    <x v="1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x v="2522"/>
    <x v="1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x v="2523"/>
    <x v="1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x v="2524"/>
    <x v="1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x v="2525"/>
    <x v="1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x v="2526"/>
    <x v="1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x v="2527"/>
    <x v="1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x v="2528"/>
    <x v="1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x v="2529"/>
    <x v="1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x v="2530"/>
    <x v="1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x v="436"/>
    <x v="1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x v="2531"/>
    <x v="1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x v="2532"/>
    <x v="1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x v="2533"/>
    <x v="1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x v="2218"/>
    <x v="1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x v="2534"/>
    <x v="1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x v="1862"/>
    <x v="1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x v="2535"/>
    <x v="1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x v="2536"/>
    <x v="1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x v="2537"/>
    <x v="1"/>
    <s v="plays"/>
    <x v="3420"/>
    <x v="343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x v="2538"/>
    <x v="1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x v="2539"/>
    <x v="1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x v="2540"/>
    <x v="1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x v="2541"/>
    <x v="1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x v="2542"/>
    <x v="1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x v="2543"/>
    <x v="1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x v="2544"/>
    <x v="1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x v="2545"/>
    <x v="1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x v="2546"/>
    <x v="1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x v="683"/>
    <x v="1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x v="2547"/>
    <x v="1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x v="2548"/>
    <x v="1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x v="2549"/>
    <x v="1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x v="2550"/>
    <x v="1"/>
    <s v="plays"/>
    <x v="3434"/>
    <x v="344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x v="2551"/>
    <x v="1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x v="2552"/>
    <x v="1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x v="2553"/>
    <x v="1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x v="2554"/>
    <x v="1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x v="2555"/>
    <x v="1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x v="2556"/>
    <x v="1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x v="446"/>
    <x v="1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x v="2557"/>
    <x v="1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x v="2558"/>
    <x v="1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x v="2559"/>
    <x v="1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x v="2560"/>
    <x v="1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x v="2561"/>
    <x v="1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x v="2562"/>
    <x v="1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x v="73"/>
    <x v="1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x v="2563"/>
    <x v="1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x v="2564"/>
    <x v="1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x v="2565"/>
    <x v="1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x v="2566"/>
    <x v="1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x v="2567"/>
    <x v="1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x v="2568"/>
    <x v="1"/>
    <s v="plays"/>
    <x v="3454"/>
    <x v="346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x v="2569"/>
    <x v="1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x v="2570"/>
    <x v="1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x v="2571"/>
    <x v="1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x v="694"/>
    <x v="1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x v="2572"/>
    <x v="1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x v="2573"/>
    <x v="1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x v="2574"/>
    <x v="1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x v="2575"/>
    <x v="1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x v="135"/>
    <x v="1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x v="368"/>
    <x v="1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x v="2576"/>
    <x v="1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x v="2577"/>
    <x v="1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x v="2578"/>
    <x v="1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x v="2579"/>
    <x v="1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x v="2580"/>
    <x v="1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x v="370"/>
    <x v="1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x v="2581"/>
    <x v="1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x v="2582"/>
    <x v="1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x v="2425"/>
    <x v="1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x v="2583"/>
    <x v="1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x v="2584"/>
    <x v="1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x v="2585"/>
    <x v="1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x v="2586"/>
    <x v="1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x v="1655"/>
    <x v="1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x v="2587"/>
    <x v="1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x v="2588"/>
    <x v="1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x v="2218"/>
    <x v="1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x v="2589"/>
    <x v="1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x v="2590"/>
    <x v="1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x v="2591"/>
    <x v="1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x v="2592"/>
    <x v="1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x v="2593"/>
    <x v="1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x v="2594"/>
    <x v="1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x v="2595"/>
    <x v="1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x v="2596"/>
    <x v="1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x v="2597"/>
    <x v="1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x v="2598"/>
    <x v="1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x v="179"/>
    <x v="1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x v="2599"/>
    <x v="1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x v="2600"/>
    <x v="1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x v="1784"/>
    <x v="1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x v="1053"/>
    <x v="1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x v="2601"/>
    <x v="1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x v="2602"/>
    <x v="1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x v="2603"/>
    <x v="1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x v="2604"/>
    <x v="1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x v="2605"/>
    <x v="1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x v="698"/>
    <x v="1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x v="2606"/>
    <x v="1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x v="2607"/>
    <x v="1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x v="2608"/>
    <x v="1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x v="2609"/>
    <x v="1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x v="2610"/>
    <x v="1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x v="2611"/>
    <x v="1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x v="2612"/>
    <x v="1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x v="2613"/>
    <x v="1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x v="2614"/>
    <x v="1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x v="2615"/>
    <x v="1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x v="2616"/>
    <x v="1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x v="2617"/>
    <x v="1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x v="2618"/>
    <x v="1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x v="2619"/>
    <x v="1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x v="2333"/>
    <x v="1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x v="179"/>
    <x v="1"/>
    <s v="plays"/>
    <x v="3517"/>
    <x v="353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x v="2620"/>
    <x v="1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x v="2621"/>
    <x v="1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x v="2622"/>
    <x v="1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x v="2623"/>
    <x v="1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x v="2624"/>
    <x v="1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x v="2625"/>
    <x v="1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x v="145"/>
    <x v="1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x v="2626"/>
    <x v="1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x v="2627"/>
    <x v="1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x v="2628"/>
    <x v="1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x v="2629"/>
    <x v="1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x v="2630"/>
    <x v="1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x v="2631"/>
    <x v="1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x v="2632"/>
    <x v="1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x v="90"/>
    <x v="1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x v="2633"/>
    <x v="1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x v="2634"/>
    <x v="1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x v="2579"/>
    <x v="1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x v="2635"/>
    <x v="1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x v="2636"/>
    <x v="1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x v="2637"/>
    <x v="1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x v="2638"/>
    <x v="1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x v="2639"/>
    <x v="1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x v="2640"/>
    <x v="1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x v="1231"/>
    <x v="1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x v="2641"/>
    <x v="1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x v="2642"/>
    <x v="1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x v="2643"/>
    <x v="1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x v="2644"/>
    <x v="1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x v="2645"/>
    <x v="1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x v="2646"/>
    <x v="1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x v="2647"/>
    <x v="1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x v="2648"/>
    <x v="1"/>
    <s v="plays"/>
    <x v="3549"/>
    <x v="356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x v="2649"/>
    <x v="1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x v="2650"/>
    <x v="1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x v="2651"/>
    <x v="1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x v="2652"/>
    <x v="1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x v="2653"/>
    <x v="1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x v="2654"/>
    <x v="1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x v="2655"/>
    <x v="1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x v="2656"/>
    <x v="1"/>
    <s v="plays"/>
    <x v="3557"/>
    <x v="357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x v="2657"/>
    <x v="1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x v="2658"/>
    <x v="1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x v="2659"/>
    <x v="1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x v="2660"/>
    <x v="1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x v="135"/>
    <x v="1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x v="684"/>
    <x v="1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x v="2661"/>
    <x v="1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x v="680"/>
    <x v="1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x v="2662"/>
    <x v="1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x v="853"/>
    <x v="1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x v="2663"/>
    <x v="1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x v="956"/>
    <x v="1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x v="2664"/>
    <x v="1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x v="2665"/>
    <x v="1"/>
    <s v="plays"/>
    <x v="3571"/>
    <x v="358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x v="2666"/>
    <x v="1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x v="2667"/>
    <x v="1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x v="2668"/>
    <x v="1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x v="2669"/>
    <x v="1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x v="2670"/>
    <x v="1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x v="2671"/>
    <x v="1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x v="2672"/>
    <x v="1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x v="2673"/>
    <x v="1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x v="2674"/>
    <x v="1"/>
    <s v="plays"/>
    <x v="3580"/>
    <x v="359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x v="2675"/>
    <x v="1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x v="2676"/>
    <x v="1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x v="2677"/>
    <x v="1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x v="1148"/>
    <x v="1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x v="2678"/>
    <x v="1"/>
    <s v="plays"/>
    <x v="3585"/>
    <x v="35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x v="2679"/>
    <x v="1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x v="2680"/>
    <x v="1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x v="2681"/>
    <x v="1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x v="2682"/>
    <x v="1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x v="2683"/>
    <x v="1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x v="76"/>
    <x v="1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x v="2684"/>
    <x v="1"/>
    <s v="plays"/>
    <x v="3592"/>
    <x v="36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x v="2109"/>
    <x v="1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x v="2685"/>
    <x v="1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x v="2686"/>
    <x v="1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x v="2687"/>
    <x v="1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x v="590"/>
    <x v="1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x v="2688"/>
    <x v="1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x v="372"/>
    <x v="1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x v="2689"/>
    <x v="1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x v="2690"/>
    <x v="1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x v="2691"/>
    <x v="1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x v="2692"/>
    <x v="1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x v="2693"/>
    <x v="1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x v="1167"/>
    <x v="1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x v="2694"/>
    <x v="1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x v="2695"/>
    <x v="1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x v="2696"/>
    <x v="1"/>
    <s v="plays"/>
    <x v="3608"/>
    <x v="362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x v="2697"/>
    <x v="1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x v="2698"/>
    <x v="1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x v="2699"/>
    <x v="1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x v="2700"/>
    <x v="1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x v="2701"/>
    <x v="1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x v="121"/>
    <x v="1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x v="120"/>
    <x v="1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x v="120"/>
    <x v="1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x v="2702"/>
    <x v="1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x v="101"/>
    <x v="1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x v="2703"/>
    <x v="1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x v="2704"/>
    <x v="1"/>
    <s v="musical"/>
    <x v="3620"/>
    <x v="36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x v="2705"/>
    <x v="1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x v="121"/>
    <x v="1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x v="2706"/>
    <x v="1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x v="1762"/>
    <x v="1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x v="120"/>
    <x v="1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x v="1782"/>
    <x v="1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x v="121"/>
    <x v="1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x v="507"/>
    <x v="1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x v="121"/>
    <x v="1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x v="2707"/>
    <x v="1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x v="120"/>
    <x v="1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x v="2708"/>
    <x v="1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x v="2"/>
    <x v="1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x v="2709"/>
    <x v="1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x v="1188"/>
    <x v="1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x v="2116"/>
    <x v="1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x v="1377"/>
    <x v="1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x v="2710"/>
    <x v="1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x v="2711"/>
    <x v="1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x v="2712"/>
    <x v="1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x v="2713"/>
    <x v="1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x v="2714"/>
    <x v="1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x v="2715"/>
    <x v="1"/>
    <s v="plays"/>
    <x v="3643"/>
    <x v="365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x v="2716"/>
    <x v="1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x v="2717"/>
    <x v="1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x v="2718"/>
    <x v="1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x v="2719"/>
    <x v="1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x v="2720"/>
    <x v="1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x v="438"/>
    <x v="1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x v="2721"/>
    <x v="1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x v="2722"/>
    <x v="1"/>
    <s v="plays"/>
    <x v="3651"/>
    <x v="366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x v="2723"/>
    <x v="1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x v="2724"/>
    <x v="1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x v="2725"/>
    <x v="1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x v="2726"/>
    <x v="1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x v="2727"/>
    <x v="1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x v="2728"/>
    <x v="1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x v="2729"/>
    <x v="1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x v="2730"/>
    <x v="1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x v="2731"/>
    <x v="1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x v="463"/>
    <x v="1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x v="2732"/>
    <x v="1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x v="2733"/>
    <x v="1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x v="2734"/>
    <x v="1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x v="2735"/>
    <x v="1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x v="2736"/>
    <x v="1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x v="1050"/>
    <x v="1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x v="2737"/>
    <x v="1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x v="2738"/>
    <x v="1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x v="2739"/>
    <x v="1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x v="17"/>
    <x v="1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x v="2740"/>
    <x v="1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x v="2741"/>
    <x v="1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x v="2742"/>
    <x v="1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x v="2743"/>
    <x v="1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x v="2744"/>
    <x v="1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x v="2745"/>
    <x v="1"/>
    <s v="plays"/>
    <x v="3677"/>
    <x v="369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x v="2746"/>
    <x v="1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x v="2747"/>
    <x v="1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x v="2748"/>
    <x v="1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x v="2749"/>
    <x v="1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x v="2750"/>
    <x v="1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x v="2751"/>
    <x v="1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x v="2752"/>
    <x v="1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x v="2111"/>
    <x v="1"/>
    <s v="plays"/>
    <x v="3685"/>
    <x v="369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x v="2417"/>
    <x v="1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x v="2753"/>
    <x v="1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x v="2754"/>
    <x v="1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x v="2755"/>
    <x v="1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x v="2756"/>
    <x v="1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x v="1911"/>
    <x v="1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x v="2757"/>
    <x v="1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x v="2758"/>
    <x v="1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x v="2759"/>
    <x v="1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x v="2760"/>
    <x v="1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x v="2761"/>
    <x v="1"/>
    <s v="plays"/>
    <x v="3696"/>
    <x v="37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x v="2762"/>
    <x v="1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x v="2763"/>
    <x v="1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x v="2764"/>
    <x v="1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x v="2765"/>
    <x v="1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x v="2766"/>
    <x v="1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x v="2767"/>
    <x v="1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x v="2768"/>
    <x v="1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x v="2769"/>
    <x v="1"/>
    <s v="plays"/>
    <x v="3703"/>
    <x v="371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x v="2600"/>
    <x v="1"/>
    <s v="plays"/>
    <x v="3704"/>
    <x v="371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x v="2770"/>
    <x v="1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x v="2771"/>
    <x v="1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x v="2772"/>
    <x v="1"/>
    <s v="plays"/>
    <x v="3707"/>
    <x v="37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x v="2773"/>
    <x v="1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x v="2774"/>
    <x v="1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x v="2775"/>
    <x v="1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x v="2776"/>
    <x v="1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x v="2777"/>
    <x v="1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x v="2778"/>
    <x v="1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x v="2779"/>
    <x v="1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x v="101"/>
    <x v="1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x v="1270"/>
    <x v="1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x v="164"/>
    <x v="1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x v="121"/>
    <x v="1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x v="2397"/>
    <x v="1"/>
    <s v="plays"/>
    <x v="3719"/>
    <x v="3734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x v="119"/>
    <x v="1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x v="119"/>
    <x v="1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x v="839"/>
    <x v="1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x v="834"/>
    <x v="1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x v="2780"/>
    <x v="1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x v="2781"/>
    <x v="1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x v="121"/>
    <x v="1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x v="384"/>
    <x v="1"/>
    <s v="plays"/>
    <x v="3727"/>
    <x v="374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x v="121"/>
    <x v="1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x v="121"/>
    <x v="1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x v="119"/>
    <x v="1"/>
    <s v="plays"/>
    <x v="3730"/>
    <x v="3745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x v="2782"/>
    <x v="1"/>
    <s v="plays"/>
    <x v="3731"/>
    <x v="374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x v="384"/>
    <x v="1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x v="2783"/>
    <x v="1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x v="766"/>
    <x v="1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x v="2784"/>
    <x v="1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x v="2785"/>
    <x v="1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x v="804"/>
    <x v="1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x v="2786"/>
    <x v="1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x v="2787"/>
    <x v="1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x v="2788"/>
    <x v="1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x v="2789"/>
    <x v="1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x v="2790"/>
    <x v="1"/>
    <s v="musical"/>
    <x v="3742"/>
    <x v="375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x v="2791"/>
    <x v="1"/>
    <s v="musical"/>
    <x v="3743"/>
    <x v="37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x v="2792"/>
    <x v="1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x v="2793"/>
    <x v="1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x v="2794"/>
    <x v="1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x v="2795"/>
    <x v="1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x v="2796"/>
    <x v="1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x v="2657"/>
    <x v="1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x v="2797"/>
    <x v="1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x v="2798"/>
    <x v="1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x v="2799"/>
    <x v="1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x v="2800"/>
    <x v="1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x v="2801"/>
    <x v="1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x v="101"/>
    <x v="1"/>
    <s v="musical"/>
    <x v="3754"/>
    <x v="377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x v="2802"/>
    <x v="1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x v="2803"/>
    <x v="1"/>
    <s v="musical"/>
    <x v="3756"/>
    <x v="377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x v="2804"/>
    <x v="1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x v="101"/>
    <x v="1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x v="2805"/>
    <x v="1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x v="2806"/>
    <x v="1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x v="2807"/>
    <x v="1"/>
    <s v="musical"/>
    <x v="3761"/>
    <x v="3777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x v="2808"/>
    <x v="1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x v="2809"/>
    <x v="1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x v="101"/>
    <x v="1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x v="2810"/>
    <x v="1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x v="2811"/>
    <x v="1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x v="2812"/>
    <x v="1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x v="2813"/>
    <x v="1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x v="984"/>
    <x v="1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x v="2814"/>
    <x v="1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x v="2815"/>
    <x v="1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x v="130"/>
    <x v="1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x v="2109"/>
    <x v="1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x v="121"/>
    <x v="1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x v="121"/>
    <x v="1"/>
    <s v="musical"/>
    <x v="3774"/>
    <x v="379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x v="844"/>
    <x v="1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x v="2816"/>
    <x v="1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x v="73"/>
    <x v="1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x v="144"/>
    <x v="1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x v="120"/>
    <x v="1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x v="2817"/>
    <x v="1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x v="1536"/>
    <x v="1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x v="984"/>
    <x v="1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x v="2818"/>
    <x v="1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x v="2819"/>
    <x v="1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x v="121"/>
    <x v="1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x v="2820"/>
    <x v="1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x v="121"/>
    <x v="1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x v="1788"/>
    <x v="1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x v="144"/>
    <x v="1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x v="2821"/>
    <x v="1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x v="694"/>
    <x v="1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x v="1352"/>
    <x v="1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x v="2822"/>
    <x v="1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x v="2823"/>
    <x v="1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x v="2824"/>
    <x v="1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x v="2825"/>
    <x v="1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x v="2826"/>
    <x v="1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x v="2827"/>
    <x v="1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x v="2828"/>
    <x v="1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x v="2829"/>
    <x v="1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x v="2830"/>
    <x v="1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x v="2831"/>
    <x v="1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x v="2832"/>
    <x v="1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x v="2833"/>
    <x v="1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x v="2834"/>
    <x v="1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x v="2835"/>
    <x v="1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x v="2836"/>
    <x v="1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x v="2837"/>
    <x v="1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x v="446"/>
    <x v="1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x v="2838"/>
    <x v="1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x v="2839"/>
    <x v="1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x v="2840"/>
    <x v="1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x v="766"/>
    <x v="1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x v="2841"/>
    <x v="1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x v="2842"/>
    <x v="1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x v="2843"/>
    <x v="1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x v="2844"/>
    <x v="1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x v="379"/>
    <x v="1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x v="2845"/>
    <x v="1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x v="2846"/>
    <x v="1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x v="2847"/>
    <x v="1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x v="2848"/>
    <x v="1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x v="94"/>
    <x v="1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x v="2849"/>
    <x v="1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x v="2850"/>
    <x v="1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x v="2851"/>
    <x v="1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x v="2852"/>
    <x v="1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x v="2853"/>
    <x v="1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x v="2854"/>
    <x v="1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x v="2855"/>
    <x v="1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x v="2856"/>
    <x v="1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x v="2857"/>
    <x v="1"/>
    <s v="plays"/>
    <x v="3830"/>
    <x v="3849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x v="2858"/>
    <x v="1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x v="2859"/>
    <x v="1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x v="119"/>
    <x v="1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x v="31"/>
    <x v="1"/>
    <s v="plays"/>
    <x v="3834"/>
    <x v="385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x v="2860"/>
    <x v="1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x v="384"/>
    <x v="1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x v="120"/>
    <x v="1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x v="178"/>
    <x v="1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x v="119"/>
    <x v="1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x v="120"/>
    <x v="1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x v="2861"/>
    <x v="1"/>
    <s v="plays"/>
    <x v="3841"/>
    <x v="386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x v="101"/>
    <x v="1"/>
    <s v="plays"/>
    <x v="3842"/>
    <x v="386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x v="120"/>
    <x v="1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x v="121"/>
    <x v="1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x v="135"/>
    <x v="1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x v="2521"/>
    <x v="1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x v="148"/>
    <x v="1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x v="2862"/>
    <x v="1"/>
    <s v="plays"/>
    <x v="3848"/>
    <x v="3867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x v="119"/>
    <x v="1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x v="2863"/>
    <x v="1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x v="1876"/>
    <x v="1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x v="140"/>
    <x v="1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x v="121"/>
    <x v="1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x v="121"/>
    <x v="1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x v="121"/>
    <x v="1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x v="121"/>
    <x v="1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x v="2864"/>
    <x v="1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x v="2865"/>
    <x v="1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x v="119"/>
    <x v="1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x v="121"/>
    <x v="1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x v="2866"/>
    <x v="1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x v="384"/>
    <x v="1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x v="121"/>
    <x v="1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x v="121"/>
    <x v="1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x v="121"/>
    <x v="1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x v="121"/>
    <x v="1"/>
    <s v="musical"/>
    <x v="3865"/>
    <x v="388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x v="121"/>
    <x v="1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x v="844"/>
    <x v="1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x v="2867"/>
    <x v="1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x v="2868"/>
    <x v="1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x v="2869"/>
    <x v="1"/>
    <s v="plays"/>
    <x v="3870"/>
    <x v="389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x v="2351"/>
    <x v="1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x v="121"/>
    <x v="1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x v="2870"/>
    <x v="1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x v="1331"/>
    <x v="1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x v="73"/>
    <x v="1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x v="665"/>
    <x v="1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x v="895"/>
    <x v="1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x v="1337"/>
    <x v="1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x v="372"/>
    <x v="1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x v="2871"/>
    <x v="1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x v="384"/>
    <x v="1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x v="2872"/>
    <x v="1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x v="121"/>
    <x v="1"/>
    <s v="plays"/>
    <x v="3883"/>
    <x v="39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x v="1788"/>
    <x v="1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x v="2873"/>
    <x v="1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x v="2874"/>
    <x v="1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x v="2875"/>
    <x v="1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x v="1862"/>
    <x v="1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x v="1209"/>
    <x v="1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x v="2876"/>
    <x v="1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x v="2877"/>
    <x v="1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x v="120"/>
    <x v="1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x v="2878"/>
    <x v="1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x v="2417"/>
    <x v="1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x v="144"/>
    <x v="1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x v="121"/>
    <x v="1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x v="119"/>
    <x v="1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x v="379"/>
    <x v="1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x v="180"/>
    <x v="1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x v="834"/>
    <x v="1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x v="121"/>
    <x v="1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x v="2879"/>
    <x v="1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x v="2880"/>
    <x v="1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x v="1378"/>
    <x v="1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x v="144"/>
    <x v="1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x v="2"/>
    <x v="1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x v="385"/>
    <x v="1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x v="2881"/>
    <x v="1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x v="2882"/>
    <x v="1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x v="121"/>
    <x v="1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x v="121"/>
    <x v="1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x v="120"/>
    <x v="1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x v="2883"/>
    <x v="1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x v="2884"/>
    <x v="1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x v="2885"/>
    <x v="1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x v="121"/>
    <x v="1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x v="2886"/>
    <x v="1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x v="2887"/>
    <x v="1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x v="144"/>
    <x v="1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x v="148"/>
    <x v="1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x v="384"/>
    <x v="1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x v="121"/>
    <x v="1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x v="2888"/>
    <x v="1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x v="121"/>
    <x v="1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x v="144"/>
    <x v="1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x v="498"/>
    <x v="1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x v="476"/>
    <x v="1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x v="121"/>
    <x v="1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x v="2889"/>
    <x v="1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x v="384"/>
    <x v="1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x v="120"/>
    <x v="1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x v="384"/>
    <x v="1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x v="121"/>
    <x v="1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x v="121"/>
    <x v="1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x v="97"/>
    <x v="1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x v="121"/>
    <x v="1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x v="589"/>
    <x v="1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x v="2890"/>
    <x v="1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x v="838"/>
    <x v="1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x v="798"/>
    <x v="1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x v="689"/>
    <x v="1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x v="2"/>
    <x v="1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x v="121"/>
    <x v="1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x v="840"/>
    <x v="1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x v="371"/>
    <x v="1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x v="381"/>
    <x v="1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x v="2239"/>
    <x v="1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x v="2891"/>
    <x v="1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x v="2892"/>
    <x v="1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x v="148"/>
    <x v="1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x v="2893"/>
    <x v="1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x v="2894"/>
    <x v="1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x v="2895"/>
    <x v="1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x v="2896"/>
    <x v="1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x v="121"/>
    <x v="1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x v="2897"/>
    <x v="1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x v="2898"/>
    <x v="1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x v="1295"/>
    <x v="1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x v="1782"/>
    <x v="1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x v="2845"/>
    <x v="1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x v="638"/>
    <x v="1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x v="447"/>
    <x v="1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x v="2899"/>
    <x v="1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x v="2858"/>
    <x v="1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x v="2900"/>
    <x v="1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x v="2901"/>
    <x v="1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x v="2902"/>
    <x v="1"/>
    <s v="plays"/>
    <x v="3967"/>
    <x v="398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x v="1797"/>
    <x v="1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x v="121"/>
    <x v="1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x v="1581"/>
    <x v="1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x v="101"/>
    <x v="1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x v="2903"/>
    <x v="1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x v="366"/>
    <x v="1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x v="144"/>
    <x v="1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x v="844"/>
    <x v="1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x v="2904"/>
    <x v="1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x v="121"/>
    <x v="1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x v="2905"/>
    <x v="1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x v="2906"/>
    <x v="1"/>
    <s v="plays"/>
    <x v="3979"/>
    <x v="399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x v="119"/>
    <x v="1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x v="2882"/>
    <x v="1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x v="2117"/>
    <x v="1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x v="984"/>
    <x v="1"/>
    <s v="plays"/>
    <x v="3982"/>
    <x v="40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x v="120"/>
    <x v="1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x v="135"/>
    <x v="1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x v="453"/>
    <x v="1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x v="144"/>
    <x v="1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x v="2"/>
    <x v="1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x v="384"/>
    <x v="1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x v="2907"/>
    <x v="1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x v="2908"/>
    <x v="1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x v="121"/>
    <x v="1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x v="31"/>
    <x v="1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x v="121"/>
    <x v="1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x v="120"/>
    <x v="1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x v="119"/>
    <x v="1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x v="1859"/>
    <x v="1"/>
    <s v="plays"/>
    <x v="3996"/>
    <x v="401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x v="151"/>
    <x v="1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x v="1878"/>
    <x v="1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x v="853"/>
    <x v="1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x v="372"/>
    <x v="1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x v="2909"/>
    <x v="1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x v="121"/>
    <x v="1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x v="119"/>
    <x v="1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x v="372"/>
    <x v="1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x v="121"/>
    <x v="1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x v="2747"/>
    <x v="1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x v="2722"/>
    <x v="1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x v="121"/>
    <x v="1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x v="590"/>
    <x v="1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x v="121"/>
    <x v="1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x v="585"/>
    <x v="1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x v="2910"/>
    <x v="1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x v="101"/>
    <x v="1"/>
    <s v="plays"/>
    <x v="4013"/>
    <x v="4034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x v="2911"/>
    <x v="1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x v="2912"/>
    <x v="1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x v="379"/>
    <x v="1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x v="2913"/>
    <x v="1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x v="88"/>
    <x v="1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x v="2914"/>
    <x v="1"/>
    <s v="plays"/>
    <x v="4019"/>
    <x v="404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x v="689"/>
    <x v="1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x v="589"/>
    <x v="1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x v="121"/>
    <x v="1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x v="701"/>
    <x v="1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x v="120"/>
    <x v="1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x v="134"/>
    <x v="1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x v="446"/>
    <x v="1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x v="2915"/>
    <x v="1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x v="587"/>
    <x v="1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x v="120"/>
    <x v="1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x v="121"/>
    <x v="1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x v="2916"/>
    <x v="1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x v="698"/>
    <x v="1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x v="121"/>
    <x v="1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x v="2917"/>
    <x v="1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x v="2137"/>
    <x v="1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x v="966"/>
    <x v="1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x v="2918"/>
    <x v="1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x v="680"/>
    <x v="1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x v="2830"/>
    <x v="1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x v="121"/>
    <x v="1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x v="2919"/>
    <x v="1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x v="2"/>
    <x v="1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x v="2920"/>
    <x v="1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x v="2921"/>
    <x v="1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x v="384"/>
    <x v="1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x v="2922"/>
    <x v="1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x v="2923"/>
    <x v="1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x v="2924"/>
    <x v="1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x v="446"/>
    <x v="1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x v="121"/>
    <x v="1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x v="453"/>
    <x v="1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x v="2925"/>
    <x v="1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x v="436"/>
    <x v="1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x v="2926"/>
    <x v="1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x v="121"/>
    <x v="1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x v="2927"/>
    <x v="1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x v="121"/>
    <x v="1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x v="144"/>
    <x v="1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x v="121"/>
    <x v="1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x v="2382"/>
    <x v="1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x v="1788"/>
    <x v="1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x v="2928"/>
    <x v="1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x v="119"/>
    <x v="1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x v="119"/>
    <x v="1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x v="2929"/>
    <x v="1"/>
    <s v="plays"/>
    <x v="4064"/>
    <x v="408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x v="121"/>
    <x v="1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x v="2751"/>
    <x v="1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x v="180"/>
    <x v="1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x v="1592"/>
    <x v="1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x v="157"/>
    <x v="1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x v="135"/>
    <x v="1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x v="2"/>
    <x v="1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x v="2930"/>
    <x v="1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x v="2931"/>
    <x v="1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x v="2932"/>
    <x v="1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x v="121"/>
    <x v="1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x v="121"/>
    <x v="1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x v="73"/>
    <x v="1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x v="121"/>
    <x v="1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x v="121"/>
    <x v="1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x v="2933"/>
    <x v="1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x v="412"/>
    <x v="1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x v="2934"/>
    <x v="1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x v="2935"/>
    <x v="1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x v="2936"/>
    <x v="1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x v="2270"/>
    <x v="1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x v="585"/>
    <x v="1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x v="121"/>
    <x v="1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x v="2937"/>
    <x v="1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x v="2938"/>
    <x v="1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x v="120"/>
    <x v="1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x v="120"/>
    <x v="1"/>
    <s v="plays"/>
    <x v="4091"/>
    <x v="41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D0690E-B8BC-4556-B4FC-CB9D6CB4B8E9}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descending">
      <items count="20">
        <item m="1" x="14"/>
        <item m="1" x="12"/>
        <item m="1" x="9"/>
        <item m="1" x="11"/>
        <item m="1" x="13"/>
        <item m="1" x="16"/>
        <item m="1" x="17"/>
        <item m="1" x="15"/>
        <item m="1" x="10"/>
        <item m="1" x="18"/>
        <item x="0"/>
        <item x="1"/>
        <item x="2"/>
        <item x="3"/>
        <item x="4"/>
        <item x="5"/>
        <item x="6"/>
        <item x="7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11"/>
    </i>
    <i>
      <x v="14"/>
    </i>
    <i>
      <x v="12"/>
    </i>
    <i>
      <x v="10"/>
    </i>
    <i>
      <x v="13"/>
    </i>
    <i>
      <x v="18"/>
    </i>
    <i>
      <x v="16"/>
    </i>
    <i>
      <x v="17"/>
    </i>
    <i>
      <x v="1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8B239C-AF95-480B-9823-C04AC3F63910}" name="TablaDinámica4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20">
        <item m="1" x="14"/>
        <item x="0"/>
        <item m="1" x="12"/>
        <item x="7"/>
        <item m="1" x="9"/>
        <item x="6"/>
        <item m="1" x="11"/>
        <item x="5"/>
        <item m="1" x="13"/>
        <item x="4"/>
        <item m="1" x="16"/>
        <item x="8"/>
        <item m="1" x="17"/>
        <item x="3"/>
        <item m="1" x="15"/>
        <item x="2"/>
        <item m="1" x="10"/>
        <item x="1"/>
        <item m="1" x="18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3C58D3-04B9-4F76-ABC8-A9888C13325C}" name="TablaDinámica3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8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uenta de state" fld="5" subtotal="count" baseField="18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8FFCC5-7437-4AD9-BE0C-650380ECF7B9}" name="TablaDinámica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3">
  <location ref="A27:F50" firstHeaderRow="1" firstDataRow="2" firstDataCol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 sortType="a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1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6"/>
  </rowFields>
  <rowItems count="22">
    <i>
      <x v="19"/>
    </i>
    <i>
      <x v="2"/>
    </i>
    <i>
      <x v="13"/>
    </i>
    <i>
      <x v="10"/>
    </i>
    <i>
      <x/>
    </i>
    <i>
      <x v="4"/>
    </i>
    <i>
      <x v="16"/>
    </i>
    <i>
      <x v="17"/>
    </i>
    <i>
      <x v="14"/>
    </i>
    <i>
      <x v="6"/>
    </i>
    <i>
      <x v="11"/>
    </i>
    <i>
      <x v="15"/>
    </i>
    <i>
      <x v="18"/>
    </i>
    <i>
      <x v="7"/>
    </i>
    <i>
      <x v="8"/>
    </i>
    <i>
      <x v="12"/>
    </i>
    <i>
      <x v="5"/>
    </i>
    <i>
      <x v="1"/>
    </i>
    <i>
      <x v="3"/>
    </i>
    <i>
      <x v="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uenta de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A63469-AA7E-46F5-9A0D-4CABC1217C68}" name="TablaDinámica5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9">
  <location ref="A3:F14" firstHeaderRow="1" firstDataRow="2" firstDataCol="1"/>
  <pivotFields count="24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dataField="1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uenta de Average Donation" fld="1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4599B1-C7BB-4EA5-A426-EBF5A457C29A}" name="TablaDinámica7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4">
  <location ref="A60:F74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uenta de state" fld="5" subtotal="count" baseField="0" baseItem="0"/>
  </dataFields>
  <chartFormats count="16">
    <chartFormat chart="8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8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8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 filterMode="1"/>
  <dimension ref="A1:T4115"/>
  <sheetViews>
    <sheetView topLeftCell="A4096" zoomScale="55" zoomScaleNormal="55" workbookViewId="0">
      <selection activeCell="L162" sqref="L162:L4115"/>
    </sheetView>
  </sheetViews>
  <sheetFormatPr baseColWidth="10" defaultColWidth="9.140625"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85546875" customWidth="1"/>
    <col min="16" max="16" width="23.28515625" bestFit="1" customWidth="1"/>
    <col min="17" max="17" width="26.85546875" customWidth="1"/>
    <col min="18" max="18" width="18.5703125" bestFit="1" customWidth="1"/>
    <col min="19" max="19" width="25.5703125" bestFit="1" customWidth="1"/>
    <col min="20" max="20" width="2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t="s">
        <v>8356</v>
      </c>
      <c r="T1" t="s">
        <v>8357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>
        <f>E2/L2</f>
        <v>63.917582417582416</v>
      </c>
      <c r="Q2" t="str">
        <f>LEFT(N2,SEARCH("/",N2,1)-1)</f>
        <v>film &amp; video</v>
      </c>
      <c r="R2" t="str">
        <f>RIGHT(N2, LEN(N2)-SEARCH("/",N2,1))</f>
        <v>television</v>
      </c>
      <c r="S2" s="9">
        <f>(((I2/60)/60)/24)+DATE(1970,1,1)</f>
        <v>42208.125</v>
      </c>
      <c r="T2" s="9">
        <f>(((J2/60)/60)/24)+DATE(1970,1,1)</f>
        <v>42177.007071759261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 LEN(N3)-SEARCH("/",N3,1))</f>
        <v>television</v>
      </c>
      <c r="S3" s="9">
        <f t="shared" ref="S3:S66" si="4">(((I3/60)/60)/24)+DATE(1970,1,1)</f>
        <v>42796.600497685184</v>
      </c>
      <c r="T3" s="9">
        <f t="shared" ref="T3:T66" si="5">(((J3/60)/60)/24)+DATE(1970,1,1)</f>
        <v>42766.600497685184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42415.702349537038</v>
      </c>
      <c r="T4" s="9">
        <f t="shared" si="5"/>
        <v>42405.702349537038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41858.515127314815</v>
      </c>
      <c r="T5" s="9">
        <f t="shared" si="5"/>
        <v>41828.515127314815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42357.834247685183</v>
      </c>
      <c r="T6" s="9">
        <f t="shared" si="5"/>
        <v>42327.834247685183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42580.232638888891</v>
      </c>
      <c r="T7" s="9">
        <f t="shared" si="5"/>
        <v>42563.932951388888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41804.072337962964</v>
      </c>
      <c r="T8" s="9">
        <f t="shared" si="5"/>
        <v>41794.072337962964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42556.047071759262</v>
      </c>
      <c r="T9" s="9">
        <f t="shared" si="5"/>
        <v>42516.047071759262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42475.875</v>
      </c>
      <c r="T10" s="9">
        <f t="shared" si="5"/>
        <v>42468.94458333333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42477.103518518517</v>
      </c>
      <c r="T11" s="9">
        <f t="shared" si="5"/>
        <v>42447.103518518517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41815.068043981482</v>
      </c>
      <c r="T12" s="9">
        <f t="shared" si="5"/>
        <v>41780.068043981482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42604.125</v>
      </c>
      <c r="T13" s="9">
        <f t="shared" si="5"/>
        <v>42572.778495370367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41836.125</v>
      </c>
      <c r="T14" s="9">
        <f t="shared" si="5"/>
        <v>41791.713252314818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42544.852083333331</v>
      </c>
      <c r="T15" s="9">
        <f t="shared" si="5"/>
        <v>42508.677187499998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41833.582638888889</v>
      </c>
      <c r="T16" s="9">
        <f t="shared" si="5"/>
        <v>41808.02648148148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42274.843055555553</v>
      </c>
      <c r="T17" s="9">
        <f t="shared" si="5"/>
        <v>42256.391875000001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41806.229166666664</v>
      </c>
      <c r="T18" s="9">
        <f t="shared" si="5"/>
        <v>41760.796423611115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41947.773402777777</v>
      </c>
      <c r="T19" s="9">
        <f t="shared" si="5"/>
        <v>41917.731736111113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41899.542314814818</v>
      </c>
      <c r="T20" s="9">
        <f t="shared" si="5"/>
        <v>41869.542314814818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42205.816365740742</v>
      </c>
      <c r="T21" s="9">
        <f t="shared" si="5"/>
        <v>42175.816365740742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42260.758240740746</v>
      </c>
      <c r="T22" s="9">
        <f t="shared" si="5"/>
        <v>42200.758240740746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41908.627187500002</v>
      </c>
      <c r="T23" s="9">
        <f t="shared" si="5"/>
        <v>41878.627187500002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42005.332638888889</v>
      </c>
      <c r="T24" s="9">
        <f t="shared" si="5"/>
        <v>41989.91134259259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42124.638888888891</v>
      </c>
      <c r="T25" s="9">
        <f t="shared" si="5"/>
        <v>42097.778946759259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42262.818750000006</v>
      </c>
      <c r="T26" s="9">
        <f t="shared" si="5"/>
        <v>42229.820173611108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42378.025011574078</v>
      </c>
      <c r="T27" s="9">
        <f t="shared" si="5"/>
        <v>42318.025011574078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41868.515555555554</v>
      </c>
      <c r="T28" s="9">
        <f t="shared" si="5"/>
        <v>41828.515555555554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41959.206400462965</v>
      </c>
      <c r="T29" s="9">
        <f t="shared" si="5"/>
        <v>41929.164733796293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42354.96393518518</v>
      </c>
      <c r="T30" s="9">
        <f t="shared" si="5"/>
        <v>42324.96393518518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41842.67324074074</v>
      </c>
      <c r="T31" s="9">
        <f t="shared" si="5"/>
        <v>41812.67324074074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41872.292997685188</v>
      </c>
      <c r="T32" s="9">
        <f t="shared" si="5"/>
        <v>41842.292997685188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42394.79206018518</v>
      </c>
      <c r="T33" s="9">
        <f t="shared" si="5"/>
        <v>42376.79206018518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42503.165972222225</v>
      </c>
      <c r="T34" s="9">
        <f t="shared" si="5"/>
        <v>42461.627511574072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42316.702557870376</v>
      </c>
      <c r="T35" s="9">
        <f t="shared" si="5"/>
        <v>42286.660891203705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41856.321770833332</v>
      </c>
      <c r="T36" s="9">
        <f t="shared" si="5"/>
        <v>41841.321770833332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42122</v>
      </c>
      <c r="T37" s="9">
        <f t="shared" si="5"/>
        <v>42098.291828703703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42098.265335648146</v>
      </c>
      <c r="T38" s="9">
        <f t="shared" si="5"/>
        <v>42068.307002314818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42062.693043981482</v>
      </c>
      <c r="T39" s="9">
        <f t="shared" si="5"/>
        <v>42032.693043981482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41405.057222222218</v>
      </c>
      <c r="T40" s="9">
        <f t="shared" si="5"/>
        <v>41375.057222222218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41784.957638888889</v>
      </c>
      <c r="T41" s="9">
        <f t="shared" si="5"/>
        <v>41754.047083333331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41809.166666666664</v>
      </c>
      <c r="T42" s="9">
        <f t="shared" si="5"/>
        <v>41789.21398148148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41917.568912037037</v>
      </c>
      <c r="T43" s="9">
        <f t="shared" si="5"/>
        <v>41887.568912037037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42001.639189814814</v>
      </c>
      <c r="T44" s="9">
        <f t="shared" si="5"/>
        <v>41971.639189814814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41833</v>
      </c>
      <c r="T45" s="9">
        <f t="shared" si="5"/>
        <v>41802.790347222224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41919.098807870374</v>
      </c>
      <c r="T46" s="9">
        <f t="shared" si="5"/>
        <v>41874.098807870374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42487.623923611114</v>
      </c>
      <c r="T47" s="9">
        <f t="shared" si="5"/>
        <v>42457.623923611114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42353.964976851858</v>
      </c>
      <c r="T48" s="9">
        <f t="shared" si="5"/>
        <v>42323.964976851858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41992.861192129625</v>
      </c>
      <c r="T49" s="9">
        <f t="shared" si="5"/>
        <v>41932.819525462961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42064.5</v>
      </c>
      <c r="T50" s="9">
        <f t="shared" si="5"/>
        <v>42033.516898148147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42301.176446759258</v>
      </c>
      <c r="T51" s="9">
        <f t="shared" si="5"/>
        <v>42271.176446759258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42034.708333333328</v>
      </c>
      <c r="T52" s="9">
        <f t="shared" si="5"/>
        <v>41995.752986111111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42226.928668981483</v>
      </c>
      <c r="T53" s="9">
        <f t="shared" si="5"/>
        <v>42196.928668981483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41837.701921296299</v>
      </c>
      <c r="T54" s="9">
        <f t="shared" si="5"/>
        <v>41807.701921296299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41733.916666666664</v>
      </c>
      <c r="T55" s="9">
        <f t="shared" si="5"/>
        <v>41719.549131944441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42363.713206018518</v>
      </c>
      <c r="T56" s="9">
        <f t="shared" si="5"/>
        <v>42333.713206018518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42517.968935185185</v>
      </c>
      <c r="T57" s="9">
        <f t="shared" si="5"/>
        <v>42496.968935185185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42163.666666666672</v>
      </c>
      <c r="T58" s="9">
        <f t="shared" si="5"/>
        <v>42149.548888888887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42119.83289351852</v>
      </c>
      <c r="T59" s="9">
        <f t="shared" si="5"/>
        <v>42089.83289351852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41962.786712962959</v>
      </c>
      <c r="T60" s="9">
        <f t="shared" si="5"/>
        <v>41932.745046296295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42261.875</v>
      </c>
      <c r="T61" s="9">
        <f t="shared" si="5"/>
        <v>42230.23583333334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41721</v>
      </c>
      <c r="T62" s="9">
        <f t="shared" si="5"/>
        <v>41701.901817129627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41431.814317129632</v>
      </c>
      <c r="T63" s="9">
        <f t="shared" si="5"/>
        <v>41409.814317129632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41336.799513888887</v>
      </c>
      <c r="T64" s="9">
        <f t="shared" si="5"/>
        <v>41311.799513888887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41636.207638888889</v>
      </c>
      <c r="T65" s="9">
        <f t="shared" si="5"/>
        <v>41612.912187499998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41463.01829861111</v>
      </c>
      <c r="T66" s="9">
        <f t="shared" si="5"/>
        <v>41433.01829861111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(E67/D67)*100</f>
        <v>107.52857142857141</v>
      </c>
      <c r="P67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 LEN(N67)-SEARCH("/",N67,1))</f>
        <v>shorts</v>
      </c>
      <c r="S67" s="9">
        <f t="shared" ref="S67:S130" si="10">(((I67/60)/60)/24)+DATE(1970,1,1)</f>
        <v>41862.249305555553</v>
      </c>
      <c r="T67" s="9">
        <f t="shared" ref="T67:T130" si="11">(((J67/60)/60)/24)+DATE(1970,1,1)</f>
        <v>41835.821226851855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42569.849768518514</v>
      </c>
      <c r="T68" s="9">
        <f t="shared" si="11"/>
        <v>42539.849768518514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41105.583379629628</v>
      </c>
      <c r="T69" s="9">
        <f t="shared" si="11"/>
        <v>41075.583379629628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41693.569340277776</v>
      </c>
      <c r="T70" s="9">
        <f t="shared" si="11"/>
        <v>41663.569340277776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40818.290972222225</v>
      </c>
      <c r="T71" s="9">
        <f t="shared" si="11"/>
        <v>40786.187789351854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40790.896354166667</v>
      </c>
      <c r="T72" s="9">
        <f t="shared" si="11"/>
        <v>40730.896354166667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41057.271493055552</v>
      </c>
      <c r="T73" s="9">
        <f t="shared" si="11"/>
        <v>40997.271493055552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41228</v>
      </c>
      <c r="T74" s="9">
        <f t="shared" si="11"/>
        <v>41208.010196759256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40666.165972222225</v>
      </c>
      <c r="T75" s="9">
        <f t="shared" si="11"/>
        <v>40587.75675925926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42390.487210648149</v>
      </c>
      <c r="T76" s="9">
        <f t="shared" si="11"/>
        <v>42360.487210648149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41387.209166666667</v>
      </c>
      <c r="T77" s="9">
        <f t="shared" si="11"/>
        <v>41357.209166666667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40904.733310185184</v>
      </c>
      <c r="T78" s="9">
        <f t="shared" si="11"/>
        <v>40844.691643518519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41050.124305555553</v>
      </c>
      <c r="T79" s="9">
        <f t="shared" si="11"/>
        <v>40997.144872685189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42614.730567129634</v>
      </c>
      <c r="T80" s="9">
        <f t="shared" si="11"/>
        <v>42604.730567129634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41754.776539351849</v>
      </c>
      <c r="T81" s="9">
        <f t="shared" si="11"/>
        <v>41724.776539351849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41618.083981481483</v>
      </c>
      <c r="T82" s="9">
        <f t="shared" si="11"/>
        <v>41583.083981481483</v>
      </c>
    </row>
    <row r="83" spans="1:20" ht="45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41104.126388888886</v>
      </c>
      <c r="T83" s="9">
        <f t="shared" si="11"/>
        <v>41100.158877314818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40825.820150462961</v>
      </c>
      <c r="T84" s="9">
        <f t="shared" si="11"/>
        <v>40795.820150462961</v>
      </c>
    </row>
    <row r="85" spans="1:20" ht="45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42057.479166666672</v>
      </c>
      <c r="T85" s="9">
        <f t="shared" si="11"/>
        <v>42042.615613425922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40678.757939814815</v>
      </c>
      <c r="T86" s="9">
        <f t="shared" si="11"/>
        <v>40648.757939814815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40809.125428240739</v>
      </c>
      <c r="T87" s="9">
        <f t="shared" si="11"/>
        <v>40779.125428240739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42365.59774305555</v>
      </c>
      <c r="T88" s="9">
        <f t="shared" si="11"/>
        <v>42291.556076388893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40332.070138888892</v>
      </c>
      <c r="T89" s="9">
        <f t="shared" si="11"/>
        <v>40322.53938657407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41812.65892361111</v>
      </c>
      <c r="T90" s="9">
        <f t="shared" si="11"/>
        <v>41786.65892361111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41427.752222222225</v>
      </c>
      <c r="T91" s="9">
        <f t="shared" si="11"/>
        <v>41402.752222222225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40736.297442129631</v>
      </c>
      <c r="T92" s="9">
        <f t="shared" si="11"/>
        <v>40706.297442129631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40680.402361111112</v>
      </c>
      <c r="T93" s="9">
        <f t="shared" si="11"/>
        <v>40619.402361111112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42767.333333333328</v>
      </c>
      <c r="T94" s="9">
        <f t="shared" si="11"/>
        <v>42721.198877314819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41093.875</v>
      </c>
      <c r="T95" s="9">
        <f t="shared" si="11"/>
        <v>41065.858067129629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41736.717847222222</v>
      </c>
      <c r="T96" s="9">
        <f t="shared" si="11"/>
        <v>41716.717847222222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40965.005104166667</v>
      </c>
      <c r="T97" s="9">
        <f t="shared" si="11"/>
        <v>40935.005104166667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40391.125</v>
      </c>
      <c r="T98" s="9">
        <f t="shared" si="11"/>
        <v>40324.662511574075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40736.135208333333</v>
      </c>
      <c r="T99" s="9">
        <f t="shared" si="11"/>
        <v>40706.135208333333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41250.979166666664</v>
      </c>
      <c r="T100" s="9">
        <f t="shared" si="11"/>
        <v>41214.79483796296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41661.902766203704</v>
      </c>
      <c r="T101" s="9">
        <f t="shared" si="11"/>
        <v>41631.902766203704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41217.794976851852</v>
      </c>
      <c r="T102" s="9">
        <f t="shared" si="11"/>
        <v>41197.753310185188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41298.776736111111</v>
      </c>
      <c r="T103" s="9">
        <f t="shared" si="11"/>
        <v>41274.776736111111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40535.131168981483</v>
      </c>
      <c r="T104" s="9">
        <f t="shared" si="11"/>
        <v>40505.131168981483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41705.805902777778</v>
      </c>
      <c r="T105" s="9">
        <f t="shared" si="11"/>
        <v>41682.805902777778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40636.041666666664</v>
      </c>
      <c r="T106" s="9">
        <f t="shared" si="11"/>
        <v>40612.695208333331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42504</v>
      </c>
      <c r="T107" s="9">
        <f t="shared" si="11"/>
        <v>42485.724768518514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41001.776631944449</v>
      </c>
      <c r="T108" s="9">
        <f t="shared" si="11"/>
        <v>40987.776631944449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40657.982488425929</v>
      </c>
      <c r="T109" s="9">
        <f t="shared" si="11"/>
        <v>40635.982488425929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41425.613078703704</v>
      </c>
      <c r="T110" s="9">
        <f t="shared" si="11"/>
        <v>41365.613078703704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40600.025810185187</v>
      </c>
      <c r="T111" s="9">
        <f t="shared" si="11"/>
        <v>40570.025810185187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41592.249305555553</v>
      </c>
      <c r="T112" s="9">
        <f t="shared" si="11"/>
        <v>41557.949687500004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42155.333182870367</v>
      </c>
      <c r="T113" s="9">
        <f t="shared" si="11"/>
        <v>42125.333182870367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41742.083333333336</v>
      </c>
      <c r="T114" s="9">
        <f t="shared" si="11"/>
        <v>41718.043032407404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40761.625</v>
      </c>
      <c r="T115" s="9">
        <f t="shared" si="11"/>
        <v>40753.758425925924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40921.27416666667</v>
      </c>
      <c r="T116" s="9">
        <f t="shared" si="11"/>
        <v>40861.27416666667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40943.738935185182</v>
      </c>
      <c r="T117" s="9">
        <f t="shared" si="11"/>
        <v>40918.738935185182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40641.455497685187</v>
      </c>
      <c r="T118" s="9">
        <f t="shared" si="11"/>
        <v>40595.497164351851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40338.791666666664</v>
      </c>
      <c r="T119" s="9">
        <f t="shared" si="11"/>
        <v>40248.834999999999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40753.053657407407</v>
      </c>
      <c r="T120" s="9">
        <f t="shared" si="11"/>
        <v>40723.053657407407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40768.958333333336</v>
      </c>
      <c r="T121" s="9">
        <f t="shared" si="11"/>
        <v>40739.069282407407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42646.049849537041</v>
      </c>
      <c r="T122" s="9">
        <f t="shared" si="11"/>
        <v>42616.049849537041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42112.427777777775</v>
      </c>
      <c r="T123" s="9">
        <f t="shared" si="11"/>
        <v>42096.704976851848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42653.431793981479</v>
      </c>
      <c r="T124" s="9">
        <f t="shared" si="11"/>
        <v>42593.431793981479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41940.916666666664</v>
      </c>
      <c r="T125" s="9">
        <f t="shared" si="11"/>
        <v>41904.781990740739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42139.928726851853</v>
      </c>
      <c r="T126" s="9">
        <f t="shared" si="11"/>
        <v>42114.928726851853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42769.993981481486</v>
      </c>
      <c r="T127" s="9">
        <f t="shared" si="11"/>
        <v>42709.993981481486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42166.083333333328</v>
      </c>
      <c r="T128" s="9">
        <f t="shared" si="11"/>
        <v>42135.589548611111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42097.582650462966</v>
      </c>
      <c r="T129" s="9">
        <f t="shared" si="11"/>
        <v>42067.62431712963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42663.22792824074</v>
      </c>
      <c r="T130" s="9">
        <f t="shared" si="11"/>
        <v>42628.22792824074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(E131/D131)*100</f>
        <v>0</v>
      </c>
      <c r="P131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 LEN(N131)-SEARCH("/",N131,1))</f>
        <v>science fiction</v>
      </c>
      <c r="S131" s="9">
        <f t="shared" ref="S131:S194" si="16">(((I131/60)/60)/24)+DATE(1970,1,1)</f>
        <v>41942.937303240738</v>
      </c>
      <c r="T131" s="9">
        <f t="shared" ref="T131:T194" si="17">(((J131/60)/60)/24)+DATE(1970,1,1)</f>
        <v>41882.937303240738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41806.844444444447</v>
      </c>
      <c r="T132" s="9">
        <f t="shared" si="17"/>
        <v>41778.915416666663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42557</v>
      </c>
      <c r="T133" s="9">
        <f t="shared" si="17"/>
        <v>42541.837511574078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41950.854247685187</v>
      </c>
      <c r="T134" s="9">
        <f t="shared" si="17"/>
        <v>41905.812581018516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42521.729861111111</v>
      </c>
      <c r="T135" s="9">
        <f t="shared" si="17"/>
        <v>42491.80768518518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42251.708333333328</v>
      </c>
      <c r="T136" s="9">
        <f t="shared" si="17"/>
        <v>42221.909930555557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41821.791666666664</v>
      </c>
      <c r="T137" s="9">
        <f t="shared" si="17"/>
        <v>41788.381909722222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42140.427777777775</v>
      </c>
      <c r="T138" s="9">
        <f t="shared" si="17"/>
        <v>42096.410115740742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42289.573993055557</v>
      </c>
      <c r="T139" s="9">
        <f t="shared" si="17"/>
        <v>42239.573993055557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42217.207638888889</v>
      </c>
      <c r="T140" s="9">
        <f t="shared" si="17"/>
        <v>42186.257418981477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42197.920972222222</v>
      </c>
      <c r="T141" s="9">
        <f t="shared" si="17"/>
        <v>42187.920972222222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42083.15662037037</v>
      </c>
      <c r="T142" s="9">
        <f t="shared" si="17"/>
        <v>42053.198287037041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42155.153043981481</v>
      </c>
      <c r="T143" s="9">
        <f t="shared" si="17"/>
        <v>42110.153043981481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41959.934930555552</v>
      </c>
      <c r="T144" s="9">
        <f t="shared" si="17"/>
        <v>41938.893263888887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42616.246527777781</v>
      </c>
      <c r="T145" s="9">
        <f t="shared" si="17"/>
        <v>42559.064143518524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42107.72074074074</v>
      </c>
      <c r="T146" s="9">
        <f t="shared" si="17"/>
        <v>42047.762407407412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42227.542268518519</v>
      </c>
      <c r="T147" s="9">
        <f t="shared" si="17"/>
        <v>42200.542268518519</v>
      </c>
    </row>
    <row r="148" spans="1:20" ht="45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42753.016180555554</v>
      </c>
      <c r="T148" s="9">
        <f t="shared" si="17"/>
        <v>42693.016180555554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42012.762499999997</v>
      </c>
      <c r="T149" s="9">
        <f t="shared" si="17"/>
        <v>41969.767824074079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42427.281666666662</v>
      </c>
      <c r="T150" s="9">
        <f t="shared" si="17"/>
        <v>42397.281666666662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41998.333333333328</v>
      </c>
      <c r="T151" s="9">
        <f t="shared" si="17"/>
        <v>41968.172106481477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42150.161828703705</v>
      </c>
      <c r="T152" s="9">
        <f t="shared" si="17"/>
        <v>42090.161828703705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42173.550821759258</v>
      </c>
      <c r="T153" s="9">
        <f t="shared" si="17"/>
        <v>42113.550821759258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41905.077546296299</v>
      </c>
      <c r="T154" s="9">
        <f t="shared" si="17"/>
        <v>41875.077546296299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41975.627824074079</v>
      </c>
      <c r="T155" s="9">
        <f t="shared" si="17"/>
        <v>41933.586157407408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42158.547395833331</v>
      </c>
      <c r="T156" s="9">
        <f t="shared" si="17"/>
        <v>42115.547395833331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42208.559432870374</v>
      </c>
      <c r="T157" s="9">
        <f t="shared" si="17"/>
        <v>42168.559432870374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41854.124953703707</v>
      </c>
      <c r="T158" s="9">
        <f t="shared" si="17"/>
        <v>41794.124953703707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42426.911712962959</v>
      </c>
      <c r="T159" s="9">
        <f t="shared" si="17"/>
        <v>42396.911712962959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41934.07671296296</v>
      </c>
      <c r="T160" s="9">
        <f t="shared" si="17"/>
        <v>41904.07671296296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42554.434548611112</v>
      </c>
      <c r="T161" s="9">
        <f t="shared" si="17"/>
        <v>42514.434548611112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42231.913090277783</v>
      </c>
      <c r="T162" s="9">
        <f t="shared" si="17"/>
        <v>42171.913090277783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41822.687442129631</v>
      </c>
      <c r="T163" s="9">
        <f t="shared" si="17"/>
        <v>41792.687442129631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41867.987500000003</v>
      </c>
      <c r="T164" s="9">
        <f t="shared" si="17"/>
        <v>41835.126805555556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42278</v>
      </c>
      <c r="T165" s="9">
        <f t="shared" si="17"/>
        <v>42243.961273148147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41901.762743055559</v>
      </c>
      <c r="T166" s="9">
        <f t="shared" si="17"/>
        <v>41841.762743055559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42381.658842592587</v>
      </c>
      <c r="T167" s="9">
        <f t="shared" si="17"/>
        <v>42351.658842592587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42751.075949074075</v>
      </c>
      <c r="T168" s="9">
        <f t="shared" si="17"/>
        <v>42721.075949074075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42220.927488425921</v>
      </c>
      <c r="T169" s="9">
        <f t="shared" si="17"/>
        <v>42160.927488425921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42082.793634259258</v>
      </c>
      <c r="T170" s="9">
        <f t="shared" si="17"/>
        <v>42052.83530092593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41930.505312499998</v>
      </c>
      <c r="T171" s="9">
        <f t="shared" si="17"/>
        <v>41900.505312499998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42246.227777777778</v>
      </c>
      <c r="T172" s="9">
        <f t="shared" si="17"/>
        <v>42216.977812500001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42594.180717592593</v>
      </c>
      <c r="T173" s="9">
        <f t="shared" si="17"/>
        <v>42534.180717592593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42082.353275462956</v>
      </c>
      <c r="T174" s="9">
        <f t="shared" si="17"/>
        <v>42047.394942129627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42063.573009259257</v>
      </c>
      <c r="T175" s="9">
        <f t="shared" si="17"/>
        <v>42033.573009259257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42132.758981481486</v>
      </c>
      <c r="T176" s="9">
        <f t="shared" si="17"/>
        <v>42072.758981481486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41880.777905092589</v>
      </c>
      <c r="T177" s="9">
        <f t="shared" si="17"/>
        <v>41855.777905092589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42221.824062500003</v>
      </c>
      <c r="T178" s="9">
        <f t="shared" si="17"/>
        <v>42191.824062500003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42087.00608796296</v>
      </c>
      <c r="T179" s="9">
        <f t="shared" si="17"/>
        <v>42070.047754629632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42334.997048611112</v>
      </c>
      <c r="T180" s="9">
        <f t="shared" si="17"/>
        <v>42304.955381944441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42433.080497685187</v>
      </c>
      <c r="T181" s="9">
        <f t="shared" si="17"/>
        <v>42403.080497685187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42107.791666666672</v>
      </c>
      <c r="T182" s="9">
        <f t="shared" si="17"/>
        <v>42067.991238425922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42177.741840277777</v>
      </c>
      <c r="T183" s="9">
        <f t="shared" si="17"/>
        <v>42147.741840277777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42742.011944444443</v>
      </c>
      <c r="T184" s="9">
        <f t="shared" si="17"/>
        <v>42712.011944444443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41969.851967592593</v>
      </c>
      <c r="T185" s="9">
        <f t="shared" si="17"/>
        <v>41939.810300925928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41883.165972222225</v>
      </c>
      <c r="T186" s="9">
        <f t="shared" si="17"/>
        <v>41825.791226851856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42600.91133101852</v>
      </c>
      <c r="T187" s="9">
        <f t="shared" si="17"/>
        <v>42570.91133101852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42797.833333333328</v>
      </c>
      <c r="T188" s="9">
        <f t="shared" si="17"/>
        <v>42767.812893518523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42206.290972222225</v>
      </c>
      <c r="T189" s="9">
        <f t="shared" si="17"/>
        <v>42182.234456018516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41887.18304398148</v>
      </c>
      <c r="T190" s="9">
        <f t="shared" si="17"/>
        <v>41857.18304398148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42616.690706018519</v>
      </c>
      <c r="T191" s="9">
        <f t="shared" si="17"/>
        <v>42556.690706018519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42537.650995370372</v>
      </c>
      <c r="T192" s="9">
        <f t="shared" si="17"/>
        <v>42527.650995370372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42279.441412037035</v>
      </c>
      <c r="T193" s="9">
        <f t="shared" si="17"/>
        <v>42239.441412037035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41929.792037037041</v>
      </c>
      <c r="T194" s="9">
        <f t="shared" si="17"/>
        <v>41899.792037037041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(E195/D195)*100</f>
        <v>0</v>
      </c>
      <c r="P195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 LEN(N195)-SEARCH("/",N195,1))</f>
        <v>drama</v>
      </c>
      <c r="S195" s="9">
        <f t="shared" ref="S195:S258" si="22">(((I195/60)/60)/24)+DATE(1970,1,1)</f>
        <v>41971.976458333331</v>
      </c>
      <c r="T195" s="9">
        <f t="shared" ref="T195:T258" si="23">(((J195/60)/60)/24)+DATE(1970,1,1)</f>
        <v>41911.934791666667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42435.996886574074</v>
      </c>
      <c r="T196" s="9">
        <f t="shared" si="23"/>
        <v>42375.996886574074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42195.67050925926</v>
      </c>
      <c r="T197" s="9">
        <f t="shared" si="23"/>
        <v>42135.67050925926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42287.875</v>
      </c>
      <c r="T198" s="9">
        <f t="shared" si="23"/>
        <v>42259.542800925927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42783.875</v>
      </c>
      <c r="T199" s="9">
        <f t="shared" si="23"/>
        <v>42741.848379629635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41917.383356481485</v>
      </c>
      <c r="T200" s="9">
        <f t="shared" si="23"/>
        <v>41887.383356481485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42614.123865740738</v>
      </c>
      <c r="T201" s="9">
        <f t="shared" si="23"/>
        <v>42584.123865740738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41897.083368055559</v>
      </c>
      <c r="T202" s="9">
        <f t="shared" si="23"/>
        <v>41867.083368055559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42043.818622685183</v>
      </c>
      <c r="T203" s="9">
        <f t="shared" si="23"/>
        <v>42023.818622685183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42285.874305555553</v>
      </c>
      <c r="T204" s="9">
        <f t="shared" si="23"/>
        <v>42255.927824074075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42033.847962962958</v>
      </c>
      <c r="T205" s="9">
        <f t="shared" si="23"/>
        <v>41973.847962962958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42586.583368055552</v>
      </c>
      <c r="T206" s="9">
        <f t="shared" si="23"/>
        <v>42556.583368055552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42283.632199074069</v>
      </c>
      <c r="T207" s="9">
        <f t="shared" si="23"/>
        <v>42248.632199074069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42588.004432870366</v>
      </c>
      <c r="T208" s="9">
        <f t="shared" si="23"/>
        <v>42567.004432870366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42008.197199074071</v>
      </c>
      <c r="T209" s="9">
        <f t="shared" si="23"/>
        <v>41978.197199074071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41989.369988425926</v>
      </c>
      <c r="T210" s="9">
        <f t="shared" si="23"/>
        <v>41959.369988425926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42195.922858796301</v>
      </c>
      <c r="T211" s="9">
        <f t="shared" si="23"/>
        <v>42165.922858796301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42278.208333333328</v>
      </c>
      <c r="T212" s="9">
        <f t="shared" si="23"/>
        <v>42249.064722222218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42266.159918981488</v>
      </c>
      <c r="T213" s="9">
        <f t="shared" si="23"/>
        <v>42236.159918981488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42476.839351851857</v>
      </c>
      <c r="T214" s="9">
        <f t="shared" si="23"/>
        <v>42416.881018518514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42232.587974537033</v>
      </c>
      <c r="T215" s="9">
        <f t="shared" si="23"/>
        <v>42202.594293981485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42069.64061342593</v>
      </c>
      <c r="T216" s="9">
        <f t="shared" si="23"/>
        <v>42009.64061342593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42417.999305555553</v>
      </c>
      <c r="T217" s="9">
        <f t="shared" si="23"/>
        <v>42375.230115740742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42116.917094907403</v>
      </c>
      <c r="T218" s="9">
        <f t="shared" si="23"/>
        <v>42066.958761574075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42001.64061342593</v>
      </c>
      <c r="T219" s="9">
        <f t="shared" si="23"/>
        <v>41970.64061342593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42139.628344907411</v>
      </c>
      <c r="T220" s="9">
        <f t="shared" si="23"/>
        <v>42079.628344907411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42461.290972222225</v>
      </c>
      <c r="T221" s="9">
        <f t="shared" si="23"/>
        <v>42429.326678240745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42236.837499999994</v>
      </c>
      <c r="T222" s="9">
        <f t="shared" si="23"/>
        <v>42195.643865740742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42091.79587962963</v>
      </c>
      <c r="T223" s="9">
        <f t="shared" si="23"/>
        <v>42031.837546296301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42090.110416666663</v>
      </c>
      <c r="T224" s="9">
        <f t="shared" si="23"/>
        <v>42031.769884259258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42512.045138888891</v>
      </c>
      <c r="T225" s="9">
        <f t="shared" si="23"/>
        <v>42482.048032407409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42195.235254629632</v>
      </c>
      <c r="T226" s="9">
        <f t="shared" si="23"/>
        <v>42135.235254629632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42468.919606481482</v>
      </c>
      <c r="T227" s="9">
        <f t="shared" si="23"/>
        <v>42438.961273148147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42155.395138888889</v>
      </c>
      <c r="T228" s="9">
        <f t="shared" si="23"/>
        <v>42106.666018518517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42194.893993055557</v>
      </c>
      <c r="T229" s="9">
        <f t="shared" si="23"/>
        <v>42164.893993055557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42156.686400462961</v>
      </c>
      <c r="T230" s="9">
        <f t="shared" si="23"/>
        <v>42096.686400462961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42413.933993055558</v>
      </c>
      <c r="T231" s="9">
        <f t="shared" si="23"/>
        <v>42383.933993055558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42159.777210648142</v>
      </c>
      <c r="T232" s="9">
        <f t="shared" si="23"/>
        <v>42129.777210648142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42371.958923611113</v>
      </c>
      <c r="T233" s="9">
        <f t="shared" si="23"/>
        <v>42341.958923611113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42062.82576388889</v>
      </c>
      <c r="T234" s="9">
        <f t="shared" si="23"/>
        <v>42032.82576388889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42642.911712962959</v>
      </c>
      <c r="T235" s="9">
        <f t="shared" si="23"/>
        <v>42612.911712962959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42176.035405092596</v>
      </c>
      <c r="T236" s="9">
        <f t="shared" si="23"/>
        <v>42136.035405092596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42194.908530092594</v>
      </c>
      <c r="T237" s="9">
        <f t="shared" si="23"/>
        <v>42164.908530092594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42374</v>
      </c>
      <c r="T238" s="9">
        <f t="shared" si="23"/>
        <v>42321.08447916666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42437.577187499999</v>
      </c>
      <c r="T239" s="9">
        <f t="shared" si="23"/>
        <v>42377.577187499999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42734.375</v>
      </c>
      <c r="T240" s="9">
        <f t="shared" si="23"/>
        <v>42713.962499999994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42316.5</v>
      </c>
      <c r="T241" s="9">
        <f t="shared" si="23"/>
        <v>42297.110300925924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41399.708460648151</v>
      </c>
      <c r="T242" s="9">
        <f t="shared" si="23"/>
        <v>41354.708460648151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41994.697962962964</v>
      </c>
      <c r="T243" s="9">
        <f t="shared" si="23"/>
        <v>41949.697962962964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40897.492939814816</v>
      </c>
      <c r="T244" s="9">
        <f t="shared" si="23"/>
        <v>40862.492939814816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41692.047500000001</v>
      </c>
      <c r="T245" s="9">
        <f t="shared" si="23"/>
        <v>41662.047500000001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40253.29583333333</v>
      </c>
      <c r="T246" s="9">
        <f t="shared" si="23"/>
        <v>40213.323599537034</v>
      </c>
    </row>
    <row r="247" spans="1:20" ht="45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41137.053067129629</v>
      </c>
      <c r="T247" s="9">
        <f t="shared" si="23"/>
        <v>41107.053067129629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40530.405150462961</v>
      </c>
      <c r="T248" s="9">
        <f t="shared" si="23"/>
        <v>40480.363483796296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40467.152083333334</v>
      </c>
      <c r="T249" s="9">
        <f t="shared" si="23"/>
        <v>40430.604328703703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40915.774409722224</v>
      </c>
      <c r="T250" s="9">
        <f t="shared" si="23"/>
        <v>40870.774409722224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40412.736111111109</v>
      </c>
      <c r="T251" s="9">
        <f t="shared" si="23"/>
        <v>40332.923842592594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41431.565868055557</v>
      </c>
      <c r="T252" s="9">
        <f t="shared" si="23"/>
        <v>41401.565868055557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41045.791666666664</v>
      </c>
      <c r="T253" s="9">
        <f t="shared" si="23"/>
        <v>41013.787569444445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40330.165972222225</v>
      </c>
      <c r="T254" s="9">
        <f t="shared" si="23"/>
        <v>40266.662708333337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40954.650868055556</v>
      </c>
      <c r="T255" s="9">
        <f t="shared" si="23"/>
        <v>40924.650868055556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42294.083333333328</v>
      </c>
      <c r="T256" s="9">
        <f t="shared" si="23"/>
        <v>42263.952662037031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40618.48474537037</v>
      </c>
      <c r="T257" s="9">
        <f t="shared" si="23"/>
        <v>40588.526412037041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41349.769293981481</v>
      </c>
      <c r="T258" s="9">
        <f t="shared" si="23"/>
        <v>41319.769293981481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(E259/D259)*100</f>
        <v>106.72648571428572</v>
      </c>
      <c r="P259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 LEN(N259)-SEARCH("/",N259,1))</f>
        <v>documentary</v>
      </c>
      <c r="S259" s="9">
        <f t="shared" ref="S259:S322" si="28">(((I259/60)/60)/24)+DATE(1970,1,1)</f>
        <v>42509.626875000002</v>
      </c>
      <c r="T259" s="9">
        <f t="shared" ref="T259:T322" si="29">(((J259/60)/60)/24)+DATE(1970,1,1)</f>
        <v>42479.626875000002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40712.051689814813</v>
      </c>
      <c r="T260" s="9">
        <f t="shared" si="29"/>
        <v>40682.051689814813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42102.738067129627</v>
      </c>
      <c r="T261" s="9">
        <f t="shared" si="29"/>
        <v>42072.738067129627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40376.415972222225</v>
      </c>
      <c r="T262" s="9">
        <f t="shared" si="29"/>
        <v>40330.755543981482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41067.621527777781</v>
      </c>
      <c r="T263" s="9">
        <f t="shared" si="29"/>
        <v>41017.885462962964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40600.24800925926</v>
      </c>
      <c r="T264" s="9">
        <f t="shared" si="29"/>
        <v>40555.24800925926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41179.954791666663</v>
      </c>
      <c r="T265" s="9">
        <f t="shared" si="29"/>
        <v>41149.954791666663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41040.620312500003</v>
      </c>
      <c r="T266" s="9">
        <f t="shared" si="29"/>
        <v>41010.620312500003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40308.844444444447</v>
      </c>
      <c r="T267" s="9">
        <f t="shared" si="29"/>
        <v>40267.245717592588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40291.160416666666</v>
      </c>
      <c r="T268" s="9">
        <f t="shared" si="29"/>
        <v>40205.174849537041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41815.452534722222</v>
      </c>
      <c r="T269" s="9">
        <f t="shared" si="29"/>
        <v>41785.452534722222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40854.194189814814</v>
      </c>
      <c r="T270" s="9">
        <f t="shared" si="29"/>
        <v>40809.15252314815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42788.197013888886</v>
      </c>
      <c r="T271" s="9">
        <f t="shared" si="29"/>
        <v>42758.197013888886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40688.166666666664</v>
      </c>
      <c r="T272" s="9">
        <f t="shared" si="29"/>
        <v>40637.866550925923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41641.333333333336</v>
      </c>
      <c r="T273" s="9">
        <f t="shared" si="29"/>
        <v>41612.10024305556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40296.78402777778</v>
      </c>
      <c r="T274" s="9">
        <f t="shared" si="29"/>
        <v>40235.900358796294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40727.498449074075</v>
      </c>
      <c r="T275" s="9">
        <f t="shared" si="29"/>
        <v>40697.498449074075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41004.290972222225</v>
      </c>
      <c r="T276" s="9">
        <f t="shared" si="29"/>
        <v>40969.912372685183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41223.073680555557</v>
      </c>
      <c r="T277" s="9">
        <f t="shared" si="29"/>
        <v>41193.032013888893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41027.040208333332</v>
      </c>
      <c r="T278" s="9">
        <f t="shared" si="29"/>
        <v>40967.081874999996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42147.891423611116</v>
      </c>
      <c r="T279" s="9">
        <f t="shared" si="29"/>
        <v>42117.891423611116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41194.040960648148</v>
      </c>
      <c r="T280" s="9">
        <f t="shared" si="29"/>
        <v>41164.040960648148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42793.084027777775</v>
      </c>
      <c r="T281" s="9">
        <f t="shared" si="29"/>
        <v>42759.244166666671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41789.590682870366</v>
      </c>
      <c r="T282" s="9">
        <f t="shared" si="29"/>
        <v>41744.590682870366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40035.80972222222</v>
      </c>
      <c r="T283" s="9">
        <f t="shared" si="29"/>
        <v>39950.163344907407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40231.916666666664</v>
      </c>
      <c r="T284" s="9">
        <f t="shared" si="29"/>
        <v>40194.920046296298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40695.207638888889</v>
      </c>
      <c r="T285" s="9">
        <f t="shared" si="29"/>
        <v>40675.71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40929.738194444442</v>
      </c>
      <c r="T286" s="9">
        <f t="shared" si="29"/>
        <v>40904.738194444442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41536.756111111114</v>
      </c>
      <c r="T287" s="9">
        <f t="shared" si="29"/>
        <v>41506.756111111114</v>
      </c>
    </row>
    <row r="288" spans="1:20" ht="45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41358.774583333332</v>
      </c>
      <c r="T288" s="9">
        <f t="shared" si="29"/>
        <v>41313.816249999996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41215.166666666664</v>
      </c>
      <c r="T289" s="9">
        <f t="shared" si="29"/>
        <v>41184.277986111112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41086.168900462959</v>
      </c>
      <c r="T290" s="9">
        <f t="shared" si="29"/>
        <v>41051.168900462959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41580.456412037034</v>
      </c>
      <c r="T291" s="9">
        <f t="shared" si="29"/>
        <v>41550.456412037034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40576.332638888889</v>
      </c>
      <c r="T292" s="9">
        <f t="shared" si="29"/>
        <v>40526.36917824074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41395.000694444447</v>
      </c>
      <c r="T293" s="9">
        <f t="shared" si="29"/>
        <v>41376.769050925926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40845.165972222225</v>
      </c>
      <c r="T294" s="9">
        <f t="shared" si="29"/>
        <v>40812.803229166668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41749.667986111112</v>
      </c>
      <c r="T295" s="9">
        <f t="shared" si="29"/>
        <v>41719.667986111112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40378.666666666664</v>
      </c>
      <c r="T296" s="9">
        <f t="shared" si="29"/>
        <v>40343.084421296298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41579</v>
      </c>
      <c r="T297" s="9">
        <f t="shared" si="29"/>
        <v>41519.004733796297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41159.475497685184</v>
      </c>
      <c r="T298" s="9">
        <f t="shared" si="29"/>
        <v>41134.475497685184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42125.165972222225</v>
      </c>
      <c r="T299" s="9">
        <f t="shared" si="29"/>
        <v>42089.72802083334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41768.875</v>
      </c>
      <c r="T300" s="9">
        <f t="shared" si="29"/>
        <v>41709.463518518518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40499.266898148147</v>
      </c>
      <c r="T301" s="9">
        <f t="shared" si="29"/>
        <v>40469.225231481483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40657.959930555553</v>
      </c>
      <c r="T302" s="9">
        <f t="shared" si="29"/>
        <v>40626.959930555553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41352.696006944447</v>
      </c>
      <c r="T303" s="9">
        <f t="shared" si="29"/>
        <v>41312.737673611111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40963.856921296298</v>
      </c>
      <c r="T304" s="9">
        <f t="shared" si="29"/>
        <v>40933.856921296298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41062.071134259262</v>
      </c>
      <c r="T305" s="9">
        <f t="shared" si="29"/>
        <v>41032.071134259262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41153.083333333336</v>
      </c>
      <c r="T306" s="9">
        <f t="shared" si="29"/>
        <v>41114.094872685186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40978.630196759259</v>
      </c>
      <c r="T307" s="9">
        <f t="shared" si="29"/>
        <v>40948.630196759259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41353.795520833337</v>
      </c>
      <c r="T308" s="9">
        <f t="shared" si="29"/>
        <v>41333.837187500001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41312.944456018515</v>
      </c>
      <c r="T309" s="9">
        <f t="shared" si="29"/>
        <v>41282.944456018515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40612.694560185184</v>
      </c>
      <c r="T310" s="9">
        <f t="shared" si="29"/>
        <v>40567.694560185184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41155.751550925925</v>
      </c>
      <c r="T311" s="9">
        <f t="shared" si="29"/>
        <v>41134.751550925925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40836.083333333336</v>
      </c>
      <c r="T312" s="9">
        <f t="shared" si="29"/>
        <v>40821.183136574073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40909.332638888889</v>
      </c>
      <c r="T313" s="9">
        <f t="shared" si="29"/>
        <v>40868.219814814816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41378.877685185187</v>
      </c>
      <c r="T314" s="9">
        <f t="shared" si="29"/>
        <v>41348.877685185187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40401.665972222225</v>
      </c>
      <c r="T315" s="9">
        <f t="shared" si="29"/>
        <v>40357.227939814817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41334.833194444444</v>
      </c>
      <c r="T316" s="9">
        <f t="shared" si="29"/>
        <v>41304.833194444444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41143.77238425926</v>
      </c>
      <c r="T317" s="9">
        <f t="shared" si="29"/>
        <v>41113.77238425926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41984.207638888889</v>
      </c>
      <c r="T318" s="9">
        <f t="shared" si="29"/>
        <v>41950.923576388886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41619.676886574074</v>
      </c>
      <c r="T319" s="9">
        <f t="shared" si="29"/>
        <v>41589.676886574074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41359.997118055559</v>
      </c>
      <c r="T320" s="9">
        <f t="shared" si="29"/>
        <v>41330.038784722223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40211.332638888889</v>
      </c>
      <c r="T321" s="9">
        <f t="shared" si="29"/>
        <v>40123.83829861111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42360.958333333328</v>
      </c>
      <c r="T322" s="9">
        <f t="shared" si="29"/>
        <v>42331.551307870366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(E323/D323)*100</f>
        <v>102.66285714285715</v>
      </c>
      <c r="P323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 LEN(N323)-SEARCH("/",N323,1))</f>
        <v>documentary</v>
      </c>
      <c r="S323" s="9">
        <f t="shared" ref="S323:S386" si="34">(((I323/60)/60)/24)+DATE(1970,1,1)</f>
        <v>42682.488263888896</v>
      </c>
      <c r="T323" s="9">
        <f t="shared" ref="T323:T386" si="35">(((J323/60)/60)/24)+DATE(1970,1,1)</f>
        <v>42647.446597222224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42503.57</v>
      </c>
      <c r="T324" s="9">
        <f t="shared" si="35"/>
        <v>42473.57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42725.332638888889</v>
      </c>
      <c r="T325" s="9">
        <f t="shared" si="35"/>
        <v>42697.32136574074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42217.626250000001</v>
      </c>
      <c r="T326" s="9">
        <f t="shared" si="35"/>
        <v>42184.626250000001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42724.187881944439</v>
      </c>
      <c r="T327" s="9">
        <f t="shared" si="35"/>
        <v>42689.187881944439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42808.956250000003</v>
      </c>
      <c r="T328" s="9">
        <f t="shared" si="35"/>
        <v>42775.314884259264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42085.333333333328</v>
      </c>
      <c r="T329" s="9">
        <f t="shared" si="35"/>
        <v>42058.235289351855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42309.166666666672</v>
      </c>
      <c r="T330" s="9">
        <f t="shared" si="35"/>
        <v>42278.946620370371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42315.166666666672</v>
      </c>
      <c r="T331" s="9">
        <f t="shared" si="35"/>
        <v>42291.46674768519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41411.165972222225</v>
      </c>
      <c r="T332" s="9">
        <f t="shared" si="35"/>
        <v>41379.515775462962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42538.581412037034</v>
      </c>
      <c r="T333" s="9">
        <f t="shared" si="35"/>
        <v>42507.581412037034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42305.333333333328</v>
      </c>
      <c r="T334" s="9">
        <f t="shared" si="35"/>
        <v>42263.680289351847</v>
      </c>
    </row>
    <row r="335" spans="1:20" ht="45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42467.59480324074</v>
      </c>
      <c r="T335" s="9">
        <f t="shared" si="35"/>
        <v>42437.636469907404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42139.791666666672</v>
      </c>
      <c r="T336" s="9">
        <f t="shared" si="35"/>
        <v>42101.682372685187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42132.916666666672</v>
      </c>
      <c r="T337" s="9">
        <f t="shared" si="35"/>
        <v>42101.737442129626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42321.637939814813</v>
      </c>
      <c r="T338" s="9">
        <f t="shared" si="35"/>
        <v>42291.596273148149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42077.086898148147</v>
      </c>
      <c r="T339" s="9">
        <f t="shared" si="35"/>
        <v>42047.128564814819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42616.041666666672</v>
      </c>
      <c r="T340" s="9">
        <f t="shared" si="35"/>
        <v>42559.755671296298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42123.760046296295</v>
      </c>
      <c r="T341" s="9">
        <f t="shared" si="35"/>
        <v>42093.760046296295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42802.875</v>
      </c>
      <c r="T342" s="9">
        <f t="shared" si="35"/>
        <v>42772.669062500005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41913.165972222225</v>
      </c>
      <c r="T343" s="9">
        <f t="shared" si="35"/>
        <v>41894.879606481481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42489.780844907407</v>
      </c>
      <c r="T344" s="9">
        <f t="shared" si="35"/>
        <v>42459.780844907407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41957.125</v>
      </c>
      <c r="T345" s="9">
        <f t="shared" si="35"/>
        <v>41926.73778935185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42156.097222222219</v>
      </c>
      <c r="T346" s="9">
        <f t="shared" si="35"/>
        <v>42111.970995370371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42144.944328703699</v>
      </c>
      <c r="T347" s="9">
        <f t="shared" si="35"/>
        <v>42114.944328703699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42291.500243055561</v>
      </c>
      <c r="T348" s="9">
        <f t="shared" si="35"/>
        <v>42261.500243055561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42322.537141203706</v>
      </c>
      <c r="T349" s="9">
        <f t="shared" si="35"/>
        <v>42292.495474537034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42237.58699074074</v>
      </c>
      <c r="T350" s="9">
        <f t="shared" si="35"/>
        <v>42207.58699074074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42790.498935185184</v>
      </c>
      <c r="T351" s="9">
        <f t="shared" si="35"/>
        <v>42760.498935185184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42624.165972222225</v>
      </c>
      <c r="T352" s="9">
        <f t="shared" si="35"/>
        <v>42586.066076388888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42467.923078703709</v>
      </c>
      <c r="T353" s="9">
        <f t="shared" si="35"/>
        <v>42427.964745370366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41920.167453703703</v>
      </c>
      <c r="T354" s="9">
        <f t="shared" si="35"/>
        <v>41890.167453703703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42327.833553240736</v>
      </c>
      <c r="T355" s="9">
        <f t="shared" si="35"/>
        <v>42297.791886574079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42468.786122685182</v>
      </c>
      <c r="T356" s="9">
        <f t="shared" si="35"/>
        <v>42438.827789351853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41974.3355787037</v>
      </c>
      <c r="T357" s="9">
        <f t="shared" si="35"/>
        <v>41943.293912037036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42445.761493055557</v>
      </c>
      <c r="T358" s="9">
        <f t="shared" si="35"/>
        <v>42415.803159722222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42118.222187499996</v>
      </c>
      <c r="T359" s="9">
        <f t="shared" si="35"/>
        <v>42078.222187499996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42536.625</v>
      </c>
      <c r="T360" s="9">
        <f t="shared" si="35"/>
        <v>42507.860196759255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41957.216666666667</v>
      </c>
      <c r="T361" s="9">
        <f t="shared" si="35"/>
        <v>41935.070486111108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42208.132638888885</v>
      </c>
      <c r="T362" s="9">
        <f t="shared" si="35"/>
        <v>42163.897916666669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41966.042893518519</v>
      </c>
      <c r="T363" s="9">
        <f t="shared" si="35"/>
        <v>41936.001226851848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41859</v>
      </c>
      <c r="T364" s="9">
        <f t="shared" si="35"/>
        <v>41837.210543981484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40300.806944444441</v>
      </c>
      <c r="T365" s="9">
        <f t="shared" si="35"/>
        <v>40255.744629629626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41811.165972222225</v>
      </c>
      <c r="T366" s="9">
        <f t="shared" si="35"/>
        <v>41780.859629629631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41698.606469907405</v>
      </c>
      <c r="T367" s="9">
        <f t="shared" si="35"/>
        <v>41668.606469907405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41049.793032407404</v>
      </c>
      <c r="T368" s="9">
        <f t="shared" si="35"/>
        <v>41019.793032407404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41395.207638888889</v>
      </c>
      <c r="T369" s="9">
        <f t="shared" si="35"/>
        <v>41355.577291666668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42078.563912037032</v>
      </c>
      <c r="T370" s="9">
        <f t="shared" si="35"/>
        <v>42043.605578703704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40923.551724537036</v>
      </c>
      <c r="T371" s="9">
        <f t="shared" si="35"/>
        <v>40893.551724537036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42741.795138888891</v>
      </c>
      <c r="T372" s="9">
        <f t="shared" si="35"/>
        <v>42711.795138888891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41306.767812500002</v>
      </c>
      <c r="T373" s="9">
        <f t="shared" si="35"/>
        <v>41261.767812500002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42465.666666666672</v>
      </c>
      <c r="T374" s="9">
        <f t="shared" si="35"/>
        <v>42425.576898148152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41108.91201388889</v>
      </c>
      <c r="T375" s="9">
        <f t="shared" si="35"/>
        <v>41078.91201388889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40802.889247685183</v>
      </c>
      <c r="T376" s="9">
        <f t="shared" si="35"/>
        <v>40757.889247685183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41699.720833333333</v>
      </c>
      <c r="T377" s="9">
        <f t="shared" si="35"/>
        <v>41657.985081018516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42607.452731481477</v>
      </c>
      <c r="T378" s="9">
        <f t="shared" si="35"/>
        <v>42576.452731481477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42322.292361111111</v>
      </c>
      <c r="T379" s="9">
        <f t="shared" si="35"/>
        <v>42292.250787037032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42394.994444444441</v>
      </c>
      <c r="T380" s="9">
        <f t="shared" si="35"/>
        <v>42370.571851851855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41032.688333333332</v>
      </c>
      <c r="T381" s="9">
        <f t="shared" si="35"/>
        <v>40987.688333333332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42392.719814814816</v>
      </c>
      <c r="T382" s="9">
        <f t="shared" si="35"/>
        <v>42367.719814814816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41120.208333333336</v>
      </c>
      <c r="T383" s="9">
        <f t="shared" si="35"/>
        <v>41085.698113425926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41158.709490740745</v>
      </c>
      <c r="T384" s="9">
        <f t="shared" si="35"/>
        <v>41144.709490740745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41778.117581018516</v>
      </c>
      <c r="T385" s="9">
        <f t="shared" si="35"/>
        <v>41755.117581018516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42010.781793981485</v>
      </c>
      <c r="T386" s="9">
        <f t="shared" si="35"/>
        <v>41980.781793981485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(E387/D387)*100</f>
        <v>105.982</v>
      </c>
      <c r="P387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 LEN(N387)-SEARCH("/",N387,1))</f>
        <v>documentary</v>
      </c>
      <c r="S387" s="9">
        <f t="shared" ref="S387:S450" si="40">(((I387/60)/60)/24)+DATE(1970,1,1)</f>
        <v>41964.626168981486</v>
      </c>
      <c r="T387" s="9">
        <f t="shared" ref="T387:T450" si="41">(((J387/60)/60)/24)+DATE(1970,1,1)</f>
        <v>41934.584502314814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42226.951284722221</v>
      </c>
      <c r="T388" s="9">
        <f t="shared" si="41"/>
        <v>42211.951284722221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42231.25</v>
      </c>
      <c r="T389" s="9">
        <f t="shared" si="41"/>
        <v>42200.67659722222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42579.076157407413</v>
      </c>
      <c r="T390" s="9">
        <f t="shared" si="41"/>
        <v>42549.076157407413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41705.957638888889</v>
      </c>
      <c r="T391" s="9">
        <f t="shared" si="41"/>
        <v>41674.063078703701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42132.036712962959</v>
      </c>
      <c r="T392" s="9">
        <f t="shared" si="41"/>
        <v>42112.036712962959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40895.040972222225</v>
      </c>
      <c r="T393" s="9">
        <f t="shared" si="41"/>
        <v>40865.042256944449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40794.125</v>
      </c>
      <c r="T394" s="9">
        <f t="shared" si="41"/>
        <v>40763.717256944445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41557.708935185183</v>
      </c>
      <c r="T395" s="9">
        <f t="shared" si="41"/>
        <v>41526.708935185183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42477.776412037041</v>
      </c>
      <c r="T396" s="9">
        <f t="shared" si="41"/>
        <v>42417.818078703705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41026.897222222222</v>
      </c>
      <c r="T397" s="9">
        <f t="shared" si="41"/>
        <v>40990.909259259257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41097.564884259256</v>
      </c>
      <c r="T398" s="9">
        <f t="shared" si="41"/>
        <v>41082.564884259256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40422.155555555553</v>
      </c>
      <c r="T399" s="9">
        <f t="shared" si="41"/>
        <v>40379.776435185187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42123.793124999997</v>
      </c>
      <c r="T400" s="9">
        <f t="shared" si="41"/>
        <v>42078.793124999997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42718.5</v>
      </c>
      <c r="T401" s="9">
        <f t="shared" si="41"/>
        <v>42687.875775462962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41776.145833333336</v>
      </c>
      <c r="T402" s="9">
        <f t="shared" si="41"/>
        <v>41745.635960648149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40762.842245370368</v>
      </c>
      <c r="T403" s="9">
        <f t="shared" si="41"/>
        <v>40732.842245370368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42313.58121527778</v>
      </c>
      <c r="T404" s="9">
        <f t="shared" si="41"/>
        <v>42292.539548611108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40765.297222222223</v>
      </c>
      <c r="T405" s="9">
        <f t="shared" si="41"/>
        <v>40718.310659722221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41675.961111111108</v>
      </c>
      <c r="T406" s="9">
        <f t="shared" si="41"/>
        <v>41646.628032407411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41704.08494212963</v>
      </c>
      <c r="T407" s="9">
        <f t="shared" si="41"/>
        <v>41674.08494212963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40672.249305555553</v>
      </c>
      <c r="T408" s="9">
        <f t="shared" si="41"/>
        <v>40638.162465277775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40866.912615740745</v>
      </c>
      <c r="T409" s="9">
        <f t="shared" si="41"/>
        <v>40806.870949074073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41583.777662037035</v>
      </c>
      <c r="T410" s="9">
        <f t="shared" si="41"/>
        <v>41543.735995370371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42573.862777777773</v>
      </c>
      <c r="T411" s="9">
        <f t="shared" si="41"/>
        <v>42543.862777777773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42173.981446759266</v>
      </c>
      <c r="T412" s="9">
        <f t="shared" si="41"/>
        <v>42113.981446759266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41630.208333333336</v>
      </c>
      <c r="T413" s="9">
        <f t="shared" si="41"/>
        <v>41598.17597222222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41115.742800925924</v>
      </c>
      <c r="T414" s="9">
        <f t="shared" si="41"/>
        <v>41099.742800925924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41109.877442129626</v>
      </c>
      <c r="T415" s="9">
        <f t="shared" si="41"/>
        <v>41079.877442129626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41559.063252314816</v>
      </c>
      <c r="T416" s="9">
        <f t="shared" si="41"/>
        <v>41529.063252314816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41929.5</v>
      </c>
      <c r="T417" s="9">
        <f t="shared" si="41"/>
        <v>41904.851875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41678.396192129629</v>
      </c>
      <c r="T418" s="9">
        <f t="shared" si="41"/>
        <v>41648.396192129629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41372.189583333333</v>
      </c>
      <c r="T419" s="9">
        <f t="shared" si="41"/>
        <v>41360.970601851855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42208.282372685186</v>
      </c>
      <c r="T420" s="9">
        <f t="shared" si="41"/>
        <v>42178.282372685186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41454.842442129629</v>
      </c>
      <c r="T421" s="9">
        <f t="shared" si="41"/>
        <v>41394.842442129629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41712.194803240738</v>
      </c>
      <c r="T422" s="9">
        <f t="shared" si="41"/>
        <v>41682.23646990741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42237.491388888884</v>
      </c>
      <c r="T423" s="9">
        <f t="shared" si="41"/>
        <v>42177.491388888884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41893.260381944441</v>
      </c>
      <c r="T424" s="9">
        <f t="shared" si="41"/>
        <v>41863.260381944441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41430.92627314815</v>
      </c>
      <c r="T425" s="9">
        <f t="shared" si="41"/>
        <v>41400.92627314815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40994.334479166668</v>
      </c>
      <c r="T426" s="9">
        <f t="shared" si="41"/>
        <v>40934.376145833332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42335.902824074074</v>
      </c>
      <c r="T427" s="9">
        <f t="shared" si="41"/>
        <v>42275.861157407402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42430.711967592593</v>
      </c>
      <c r="T428" s="9">
        <f t="shared" si="41"/>
        <v>42400.711967592593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42299.790972222225</v>
      </c>
      <c r="T429" s="9">
        <f t="shared" si="41"/>
        <v>42285.909027777772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41806.916666666664</v>
      </c>
      <c r="T430" s="9">
        <f t="shared" si="41"/>
        <v>41778.766724537039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40144.207638888889</v>
      </c>
      <c r="T431" s="9">
        <f t="shared" si="41"/>
        <v>40070.901412037041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41528.107256944444</v>
      </c>
      <c r="T432" s="9">
        <f t="shared" si="41"/>
        <v>41513.107256944444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42556.871331018512</v>
      </c>
      <c r="T433" s="9">
        <f t="shared" si="41"/>
        <v>42526.871331018512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42298.726631944446</v>
      </c>
      <c r="T434" s="9">
        <f t="shared" si="41"/>
        <v>42238.726631944446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42288.629884259266</v>
      </c>
      <c r="T435" s="9">
        <f t="shared" si="41"/>
        <v>42228.629884259266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41609.876180555555</v>
      </c>
      <c r="T436" s="9">
        <f t="shared" si="41"/>
        <v>41576.834513888891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41530.747453703705</v>
      </c>
      <c r="T437" s="9">
        <f t="shared" si="41"/>
        <v>41500.747453703705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41486.36241898148</v>
      </c>
      <c r="T438" s="9">
        <f t="shared" si="41"/>
        <v>41456.36241898148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42651.31858796296</v>
      </c>
      <c r="T439" s="9">
        <f t="shared" si="41"/>
        <v>42591.31858796296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42326.302754629629</v>
      </c>
      <c r="T440" s="9">
        <f t="shared" si="41"/>
        <v>42296.261087962965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41929.761782407404</v>
      </c>
      <c r="T441" s="9">
        <f t="shared" si="41"/>
        <v>41919.761782407404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42453.943900462968</v>
      </c>
      <c r="T442" s="9">
        <f t="shared" si="41"/>
        <v>42423.985567129625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41580.793935185182</v>
      </c>
      <c r="T443" s="9">
        <f t="shared" si="41"/>
        <v>41550.793935185182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42054.888692129629</v>
      </c>
      <c r="T444" s="9">
        <f t="shared" si="41"/>
        <v>42024.888692129629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41680.015057870369</v>
      </c>
      <c r="T445" s="9">
        <f t="shared" si="41"/>
        <v>41650.015057870369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40954.906956018516</v>
      </c>
      <c r="T446" s="9">
        <f t="shared" si="41"/>
        <v>40894.906956018516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42145.335358796292</v>
      </c>
      <c r="T447" s="9">
        <f t="shared" si="41"/>
        <v>42130.335358796292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42067.083564814813</v>
      </c>
      <c r="T448" s="9">
        <f t="shared" si="41"/>
        <v>42037.083564814813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41356.513460648144</v>
      </c>
      <c r="T449" s="9">
        <f t="shared" si="41"/>
        <v>41331.555127314816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41773.758043981477</v>
      </c>
      <c r="T450" s="9">
        <f t="shared" si="41"/>
        <v>41753.758043981477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(E451/D451)*100</f>
        <v>2.25</v>
      </c>
      <c r="P451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 LEN(N451)-SEARCH("/",N451,1))</f>
        <v>animation</v>
      </c>
      <c r="S451" s="9">
        <f t="shared" ref="S451:S514" si="46">(((I451/60)/60)/24)+DATE(1970,1,1)</f>
        <v>41564.568113425928</v>
      </c>
      <c r="T451" s="9">
        <f t="shared" ref="T451:T514" si="47">(((J451/60)/60)/24)+DATE(1970,1,1)</f>
        <v>41534.568113425928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41684.946759259255</v>
      </c>
      <c r="T452" s="9">
        <f t="shared" si="47"/>
        <v>41654.946759259255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41664.715173611112</v>
      </c>
      <c r="T453" s="9">
        <f t="shared" si="47"/>
        <v>41634.715173611112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42137.703877314809</v>
      </c>
      <c r="T454" s="9">
        <f t="shared" si="47"/>
        <v>42107.703877314809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42054.824988425928</v>
      </c>
      <c r="T455" s="9">
        <f t="shared" si="47"/>
        <v>42038.824988425928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41969.551388888889</v>
      </c>
      <c r="T456" s="9">
        <f t="shared" si="47"/>
        <v>41938.717256944445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41016.021527777775</v>
      </c>
      <c r="T457" s="9">
        <f t="shared" si="47"/>
        <v>40971.002569444441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41569.165972222225</v>
      </c>
      <c r="T458" s="9">
        <f t="shared" si="47"/>
        <v>41547.694456018515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41867.767500000002</v>
      </c>
      <c r="T459" s="9">
        <f t="shared" si="47"/>
        <v>41837.767500000002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41408.69976851852</v>
      </c>
      <c r="T460" s="9">
        <f t="shared" si="47"/>
        <v>41378.69976851852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40860.682025462964</v>
      </c>
      <c r="T461" s="9">
        <f t="shared" si="47"/>
        <v>40800.6403587963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41791.166666666664</v>
      </c>
      <c r="T462" s="9">
        <f t="shared" si="47"/>
        <v>41759.542534722219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41427.84684027778</v>
      </c>
      <c r="T463" s="9">
        <f t="shared" si="47"/>
        <v>41407.84684027778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40765.126631944448</v>
      </c>
      <c r="T464" s="9">
        <f t="shared" si="47"/>
        <v>40705.126631944448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40810.710104166668</v>
      </c>
      <c r="T465" s="9">
        <f t="shared" si="47"/>
        <v>40750.710104166668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42508.848784722228</v>
      </c>
      <c r="T466" s="9">
        <f t="shared" si="47"/>
        <v>42488.848784722228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41817.120069444441</v>
      </c>
      <c r="T467" s="9">
        <f t="shared" si="47"/>
        <v>41801.120069444441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41159.942870370374</v>
      </c>
      <c r="T468" s="9">
        <f t="shared" si="47"/>
        <v>41129.942870370374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41180.679791666669</v>
      </c>
      <c r="T469" s="9">
        <f t="shared" si="47"/>
        <v>41135.679791666669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41101.160474537035</v>
      </c>
      <c r="T470" s="9">
        <f t="shared" si="47"/>
        <v>41041.167627314811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41887.989861111113</v>
      </c>
      <c r="T471" s="9">
        <f t="shared" si="47"/>
        <v>41827.989861111113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41655.166666666664</v>
      </c>
      <c r="T472" s="9">
        <f t="shared" si="47"/>
        <v>41605.167696759258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41748.680312500001</v>
      </c>
      <c r="T473" s="9">
        <f t="shared" si="47"/>
        <v>41703.721979166665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41874.922662037039</v>
      </c>
      <c r="T474" s="9">
        <f t="shared" si="47"/>
        <v>41844.922662037039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41899.698136574072</v>
      </c>
      <c r="T475" s="9">
        <f t="shared" si="47"/>
        <v>41869.698136574072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42783.329039351855</v>
      </c>
      <c r="T476" s="9">
        <f t="shared" si="47"/>
        <v>42753.329039351855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42130.086145833338</v>
      </c>
      <c r="T477" s="9">
        <f t="shared" si="47"/>
        <v>42100.086145833338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41793.165972222225</v>
      </c>
      <c r="T478" s="9">
        <f t="shared" si="47"/>
        <v>41757.975011574075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41047.83488425926</v>
      </c>
      <c r="T479" s="9">
        <f t="shared" si="47"/>
        <v>40987.83488425926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42095.869317129633</v>
      </c>
      <c r="T480" s="9">
        <f t="shared" si="47"/>
        <v>42065.910983796297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41964.449479166666</v>
      </c>
      <c r="T481" s="9">
        <f t="shared" si="47"/>
        <v>41904.407812500001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41495.500173611108</v>
      </c>
      <c r="T482" s="9">
        <f t="shared" si="47"/>
        <v>41465.500173611108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41192.672326388885</v>
      </c>
      <c r="T483" s="9">
        <f t="shared" si="47"/>
        <v>41162.672326388885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42474.606944444444</v>
      </c>
      <c r="T484" s="9">
        <f t="shared" si="47"/>
        <v>42447.896875000006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41303.197592592594</v>
      </c>
      <c r="T485" s="9">
        <f t="shared" si="47"/>
        <v>41243.197592592594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42313.981157407412</v>
      </c>
      <c r="T486" s="9">
        <f t="shared" si="47"/>
        <v>42272.93949074074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41411.50577546296</v>
      </c>
      <c r="T487" s="9">
        <f t="shared" si="47"/>
        <v>41381.50577546296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41791.94258101852</v>
      </c>
      <c r="T488" s="9">
        <f t="shared" si="47"/>
        <v>41761.94258101852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42729.636504629627</v>
      </c>
      <c r="T489" s="9">
        <f t="shared" si="47"/>
        <v>42669.594837962963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42744.054398148146</v>
      </c>
      <c r="T490" s="9">
        <f t="shared" si="47"/>
        <v>42714.054398148146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40913.481249999997</v>
      </c>
      <c r="T491" s="9">
        <f t="shared" si="47"/>
        <v>40882.481666666667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41143.968576388892</v>
      </c>
      <c r="T492" s="9">
        <f t="shared" si="47"/>
        <v>41113.968576388892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42396.982627314821</v>
      </c>
      <c r="T493" s="9">
        <f t="shared" si="47"/>
        <v>42366.982627314821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42656.03506944445</v>
      </c>
      <c r="T494" s="9">
        <f t="shared" si="47"/>
        <v>42596.03506944445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42144.726134259254</v>
      </c>
      <c r="T495" s="9">
        <f t="shared" si="47"/>
        <v>42114.726134259254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41823.125</v>
      </c>
      <c r="T496" s="9">
        <f t="shared" si="47"/>
        <v>41799.830613425926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42201.827604166669</v>
      </c>
      <c r="T497" s="9">
        <f t="shared" si="47"/>
        <v>42171.827604166669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41680.93141203704</v>
      </c>
      <c r="T498" s="9">
        <f t="shared" si="47"/>
        <v>41620.93141203704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41998.208333333328</v>
      </c>
      <c r="T499" s="9">
        <f t="shared" si="47"/>
        <v>41945.037789351853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40900.762141203704</v>
      </c>
      <c r="T500" s="9">
        <f t="shared" si="47"/>
        <v>40858.762141203704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40098.874305555553</v>
      </c>
      <c r="T501" s="9">
        <f t="shared" si="47"/>
        <v>40043.895462962959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40306.927777777775</v>
      </c>
      <c r="T502" s="9">
        <f t="shared" si="47"/>
        <v>40247.886006944449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40733.234386574077</v>
      </c>
      <c r="T503" s="9">
        <f t="shared" si="47"/>
        <v>40703.234386574077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40986.511863425927</v>
      </c>
      <c r="T504" s="9">
        <f t="shared" si="47"/>
        <v>40956.553530092591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42021.526655092588</v>
      </c>
      <c r="T505" s="9">
        <f t="shared" si="47"/>
        <v>41991.526655092588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41009.941979166666</v>
      </c>
      <c r="T506" s="9">
        <f t="shared" si="47"/>
        <v>40949.98364583333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42363.098217592589</v>
      </c>
      <c r="T507" s="9">
        <f t="shared" si="47"/>
        <v>42318.098217592589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41496.552314814813</v>
      </c>
      <c r="T508" s="9">
        <f t="shared" si="47"/>
        <v>41466.552314814813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41201.958993055552</v>
      </c>
      <c r="T509" s="9">
        <f t="shared" si="47"/>
        <v>41156.958993055552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41054.593055555553</v>
      </c>
      <c r="T510" s="9">
        <f t="shared" si="47"/>
        <v>40995.024317129632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42183.631597222222</v>
      </c>
      <c r="T511" s="9">
        <f t="shared" si="47"/>
        <v>42153.631597222222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42430.176377314812</v>
      </c>
      <c r="T512" s="9">
        <f t="shared" si="47"/>
        <v>42400.176377314812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41370.261365740742</v>
      </c>
      <c r="T513" s="9">
        <f t="shared" si="47"/>
        <v>41340.303032407406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42694.783877314811</v>
      </c>
      <c r="T514" s="9">
        <f t="shared" si="47"/>
        <v>42649.742210648154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(E515/D515)*100</f>
        <v>13.923999999999999</v>
      </c>
      <c r="P515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 LEN(N515)-SEARCH("/",N515,1))</f>
        <v>animation</v>
      </c>
      <c r="S515" s="9">
        <f t="shared" ref="S515:S578" si="52">(((I515/60)/60)/24)+DATE(1970,1,1)</f>
        <v>42597.291666666672</v>
      </c>
      <c r="T515" s="9">
        <f t="shared" ref="T515:T578" si="53">(((J515/60)/60)/24)+DATE(1970,1,1)</f>
        <v>42552.653993055559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41860.613969907405</v>
      </c>
      <c r="T516" s="9">
        <f t="shared" si="53"/>
        <v>41830.613969907405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42367.490752314814</v>
      </c>
      <c r="T517" s="9">
        <f t="shared" si="53"/>
        <v>42327.490752314814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42151.778703703705</v>
      </c>
      <c r="T518" s="9">
        <f t="shared" si="53"/>
        <v>42091.778703703705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42768.615289351852</v>
      </c>
      <c r="T519" s="9">
        <f t="shared" si="53"/>
        <v>42738.615289351852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42253.615277777775</v>
      </c>
      <c r="T520" s="9">
        <f t="shared" si="53"/>
        <v>42223.616018518514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41248.391446759262</v>
      </c>
      <c r="T521" s="9">
        <f t="shared" si="53"/>
        <v>41218.391446759262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42348.702094907407</v>
      </c>
      <c r="T522" s="9">
        <f t="shared" si="53"/>
        <v>42318.702094907407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42675.207638888889</v>
      </c>
      <c r="T523" s="9">
        <f t="shared" si="53"/>
        <v>42646.092812499999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42449.999131944445</v>
      </c>
      <c r="T524" s="9">
        <f t="shared" si="53"/>
        <v>42430.040798611109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42268.13282407407</v>
      </c>
      <c r="T525" s="9">
        <f t="shared" si="53"/>
        <v>42238.13282407407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42522.717233796298</v>
      </c>
      <c r="T526" s="9">
        <f t="shared" si="53"/>
        <v>42492.717233796298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41895.400937500002</v>
      </c>
      <c r="T527" s="9">
        <f t="shared" si="53"/>
        <v>41850.400937500002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42223.708333333328</v>
      </c>
      <c r="T528" s="9">
        <f t="shared" si="53"/>
        <v>42192.591944444444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42783.670138888891</v>
      </c>
      <c r="T529" s="9">
        <f t="shared" si="53"/>
        <v>42753.205625000002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42176.888888888891</v>
      </c>
      <c r="T530" s="9">
        <f t="shared" si="53"/>
        <v>42155.920219907406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42746.208333333328</v>
      </c>
      <c r="T531" s="9">
        <f t="shared" si="53"/>
        <v>42725.031180555554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42179.083333333328</v>
      </c>
      <c r="T532" s="9">
        <f t="shared" si="53"/>
        <v>42157.591064814813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42721.290972222225</v>
      </c>
      <c r="T533" s="9">
        <f t="shared" si="53"/>
        <v>42676.065150462964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42503.007037037038</v>
      </c>
      <c r="T534" s="9">
        <f t="shared" si="53"/>
        <v>42473.007037037038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42506.43478009259</v>
      </c>
      <c r="T535" s="9">
        <f t="shared" si="53"/>
        <v>42482.43478009259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42309.958333333328</v>
      </c>
      <c r="T536" s="9">
        <f t="shared" si="53"/>
        <v>42270.810995370368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42741.545196759253</v>
      </c>
      <c r="T537" s="9">
        <f t="shared" si="53"/>
        <v>42711.545196759253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42219.75</v>
      </c>
      <c r="T538" s="9">
        <f t="shared" si="53"/>
        <v>42179.344988425932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42312.810081018513</v>
      </c>
      <c r="T539" s="9">
        <f t="shared" si="53"/>
        <v>42282.768414351856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42503.794710648144</v>
      </c>
      <c r="T540" s="9">
        <f t="shared" si="53"/>
        <v>42473.794710648144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42556.049849537041</v>
      </c>
      <c r="T541" s="9">
        <f t="shared" si="53"/>
        <v>42535.049849537041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42039.817199074074</v>
      </c>
      <c r="T542" s="9">
        <f t="shared" si="53"/>
        <v>42009.817199074074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42306.046689814815</v>
      </c>
      <c r="T543" s="9">
        <f t="shared" si="53"/>
        <v>42276.046689814815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42493.695787037039</v>
      </c>
      <c r="T544" s="9">
        <f t="shared" si="53"/>
        <v>42433.737453703703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41944.092152777775</v>
      </c>
      <c r="T545" s="9">
        <f t="shared" si="53"/>
        <v>41914.092152777775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42555.656944444447</v>
      </c>
      <c r="T546" s="9">
        <f t="shared" si="53"/>
        <v>42525.656944444447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42323.634131944447</v>
      </c>
      <c r="T547" s="9">
        <f t="shared" si="53"/>
        <v>42283.592465277776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42294.667997685188</v>
      </c>
      <c r="T548" s="9">
        <f t="shared" si="53"/>
        <v>42249.667997685188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42410.696342592593</v>
      </c>
      <c r="T549" s="9">
        <f t="shared" si="53"/>
        <v>42380.696342592593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42306.903333333335</v>
      </c>
      <c r="T550" s="9">
        <f t="shared" si="53"/>
        <v>42276.903333333335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42193.636828703704</v>
      </c>
      <c r="T551" s="9">
        <f t="shared" si="53"/>
        <v>42163.636828703704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42766.208333333328</v>
      </c>
      <c r="T552" s="9">
        <f t="shared" si="53"/>
        <v>42753.678761574076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42217.745138888888</v>
      </c>
      <c r="T553" s="9">
        <f t="shared" si="53"/>
        <v>42173.275740740741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42378.616851851853</v>
      </c>
      <c r="T554" s="9">
        <f t="shared" si="53"/>
        <v>42318.616851851853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41957.761469907404</v>
      </c>
      <c r="T555" s="9">
        <f t="shared" si="53"/>
        <v>41927.71980324074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41931.684861111113</v>
      </c>
      <c r="T556" s="9">
        <f t="shared" si="53"/>
        <v>41901.684861111113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42533.353506944448</v>
      </c>
      <c r="T557" s="9">
        <f t="shared" si="53"/>
        <v>42503.353506944448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42375.860150462962</v>
      </c>
      <c r="T558" s="9">
        <f t="shared" si="53"/>
        <v>42345.860150462962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42706.983831018515</v>
      </c>
      <c r="T559" s="9">
        <f t="shared" si="53"/>
        <v>42676.942164351851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42087.841493055559</v>
      </c>
      <c r="T560" s="9">
        <f t="shared" si="53"/>
        <v>42057.883159722223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42351.283101851848</v>
      </c>
      <c r="T561" s="9">
        <f t="shared" si="53"/>
        <v>42321.283101851848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41990.771354166667</v>
      </c>
      <c r="T562" s="9">
        <f t="shared" si="53"/>
        <v>41960.771354166667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42303.658715277779</v>
      </c>
      <c r="T563" s="9">
        <f t="shared" si="53"/>
        <v>42268.658715277779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42722.389062500006</v>
      </c>
      <c r="T564" s="9">
        <f t="shared" si="53"/>
        <v>42692.389062500006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42052.069988425923</v>
      </c>
      <c r="T565" s="9">
        <f t="shared" si="53"/>
        <v>42022.069988425923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42441.942997685182</v>
      </c>
      <c r="T566" s="9">
        <f t="shared" si="53"/>
        <v>42411.942997685182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42195.785289351858</v>
      </c>
      <c r="T567" s="9">
        <f t="shared" si="53"/>
        <v>42165.785289351858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42565.68440972222</v>
      </c>
      <c r="T568" s="9">
        <f t="shared" si="53"/>
        <v>42535.68440972222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42005.842523148152</v>
      </c>
      <c r="T569" s="9">
        <f t="shared" si="53"/>
        <v>41975.842523148152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42385.458333333328</v>
      </c>
      <c r="T570" s="9">
        <f t="shared" si="53"/>
        <v>42348.9215625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42370.847361111111</v>
      </c>
      <c r="T571" s="9">
        <f t="shared" si="53"/>
        <v>42340.847361111111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42418.798252314817</v>
      </c>
      <c r="T572" s="9">
        <f t="shared" si="53"/>
        <v>42388.798252314817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42212.165972222225</v>
      </c>
      <c r="T573" s="9">
        <f t="shared" si="53"/>
        <v>42192.816238425927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42312.757962962962</v>
      </c>
      <c r="T574" s="9">
        <f t="shared" si="53"/>
        <v>42282.71629629629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42022.05</v>
      </c>
      <c r="T575" s="9">
        <f t="shared" si="53"/>
        <v>41963.050127314811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42662.443368055552</v>
      </c>
      <c r="T576" s="9">
        <f t="shared" si="53"/>
        <v>42632.443368055552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42168.692627314813</v>
      </c>
      <c r="T577" s="9">
        <f t="shared" si="53"/>
        <v>42138.692627314813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42091.43</v>
      </c>
      <c r="T578" s="9">
        <f t="shared" si="53"/>
        <v>42031.471666666665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(E579/D579)*100</f>
        <v>0.2</v>
      </c>
      <c r="P579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 LEN(N579)-SEARCH("/",N579,1))</f>
        <v>web</v>
      </c>
      <c r="S579" s="9">
        <f t="shared" ref="S579:S642" si="58">(((I579/60)/60)/24)+DATE(1970,1,1)</f>
        <v>42510.589143518519</v>
      </c>
      <c r="T579" s="9">
        <f t="shared" ref="T579:T642" si="59">(((J579/60)/60)/24)+DATE(1970,1,1)</f>
        <v>42450.589143518519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42254.578622685185</v>
      </c>
      <c r="T580" s="9">
        <f t="shared" si="59"/>
        <v>42230.578622685185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41998.852118055554</v>
      </c>
      <c r="T581" s="9">
        <f t="shared" si="59"/>
        <v>41968.852118055554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42635.908182870371</v>
      </c>
      <c r="T582" s="9">
        <f t="shared" si="59"/>
        <v>42605.908182870371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42218.012777777782</v>
      </c>
      <c r="T583" s="9">
        <f t="shared" si="59"/>
        <v>42188.012777777782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42078.75</v>
      </c>
      <c r="T584" s="9">
        <f t="shared" si="59"/>
        <v>42055.739803240736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42082.896840277783</v>
      </c>
      <c r="T585" s="9">
        <f t="shared" si="59"/>
        <v>42052.93850694444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42079.674953703703</v>
      </c>
      <c r="T586" s="9">
        <f t="shared" si="59"/>
        <v>42049.716620370367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42339</v>
      </c>
      <c r="T587" s="9">
        <f t="shared" si="59"/>
        <v>42283.3909375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42050.854247685187</v>
      </c>
      <c r="T588" s="9">
        <f t="shared" si="59"/>
        <v>42020.854247685187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42110.757326388892</v>
      </c>
      <c r="T589" s="9">
        <f t="shared" si="59"/>
        <v>42080.757326388892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42691.811180555553</v>
      </c>
      <c r="T590" s="9">
        <f t="shared" si="59"/>
        <v>42631.769513888896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42193.614571759259</v>
      </c>
      <c r="T591" s="9">
        <f t="shared" si="59"/>
        <v>42178.614571759259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42408.542361111111</v>
      </c>
      <c r="T592" s="9">
        <f t="shared" si="59"/>
        <v>42377.554756944446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42207.543171296296</v>
      </c>
      <c r="T593" s="9">
        <f t="shared" si="59"/>
        <v>42177.543171296296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41976.232175925921</v>
      </c>
      <c r="T594" s="9">
        <f t="shared" si="59"/>
        <v>41946.232175925928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42100.635937500003</v>
      </c>
      <c r="T595" s="9">
        <f t="shared" si="59"/>
        <v>42070.677604166667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42476.780162037037</v>
      </c>
      <c r="T596" s="9">
        <f t="shared" si="59"/>
        <v>42446.780162037037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42128.069884259254</v>
      </c>
      <c r="T597" s="9">
        <f t="shared" si="59"/>
        <v>42083.069884259254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42676.896898148145</v>
      </c>
      <c r="T598" s="9">
        <f t="shared" si="59"/>
        <v>42646.896898148145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42582.666666666672</v>
      </c>
      <c r="T599" s="9">
        <f t="shared" si="59"/>
        <v>42545.705266203702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41978.00209490741</v>
      </c>
      <c r="T600" s="9">
        <f t="shared" si="59"/>
        <v>41948.00209490741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42071.636111111111</v>
      </c>
      <c r="T601" s="9">
        <f t="shared" si="59"/>
        <v>42047.812523148154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42133.798171296294</v>
      </c>
      <c r="T602" s="9">
        <f t="shared" si="59"/>
        <v>42073.798171296294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41999.858090277776</v>
      </c>
      <c r="T603" s="9">
        <f t="shared" si="59"/>
        <v>41969.858090277776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42173.79415509259</v>
      </c>
      <c r="T604" s="9">
        <f t="shared" si="59"/>
        <v>42143.79415509259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41865.639155092591</v>
      </c>
      <c r="T605" s="9">
        <f t="shared" si="59"/>
        <v>41835.639155092591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41879.035370370373</v>
      </c>
      <c r="T606" s="9">
        <f t="shared" si="59"/>
        <v>41849.035370370373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42239.357731481476</v>
      </c>
      <c r="T607" s="9">
        <f t="shared" si="59"/>
        <v>42194.357731481476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42148.625</v>
      </c>
      <c r="T608" s="9">
        <f t="shared" si="59"/>
        <v>42102.650567129633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42330.867314814815</v>
      </c>
      <c r="T609" s="9">
        <f t="shared" si="59"/>
        <v>42300.825648148151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42170.921064814815</v>
      </c>
      <c r="T610" s="9">
        <f t="shared" si="59"/>
        <v>42140.921064814815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42337.075740740736</v>
      </c>
      <c r="T611" s="9">
        <f t="shared" si="59"/>
        <v>42307.034074074079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42116.83085648148</v>
      </c>
      <c r="T612" s="9">
        <f t="shared" si="59"/>
        <v>42086.83085648148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42388.560613425929</v>
      </c>
      <c r="T613" s="9">
        <f t="shared" si="59"/>
        <v>42328.560613425929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42615.031782407401</v>
      </c>
      <c r="T614" s="9">
        <f t="shared" si="59"/>
        <v>42585.031782407401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42278.207638888889</v>
      </c>
      <c r="T615" s="9">
        <f t="shared" si="59"/>
        <v>42247.496759259258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42545.061805555553</v>
      </c>
      <c r="T616" s="9">
        <f t="shared" si="59"/>
        <v>42515.061805555553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42272.122210648144</v>
      </c>
      <c r="T617" s="9">
        <f t="shared" si="59"/>
        <v>42242.122210648144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42791.376238425932</v>
      </c>
      <c r="T618" s="9">
        <f t="shared" si="59"/>
        <v>42761.376238425932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42132.343090277776</v>
      </c>
      <c r="T619" s="9">
        <f t="shared" si="59"/>
        <v>42087.343090277776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42347.810219907406</v>
      </c>
      <c r="T620" s="9">
        <f t="shared" si="59"/>
        <v>42317.810219907406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41968.692013888889</v>
      </c>
      <c r="T621" s="9">
        <f t="shared" si="59"/>
        <v>41908.650347222225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41876.716874999998</v>
      </c>
      <c r="T622" s="9">
        <f t="shared" si="59"/>
        <v>41831.716874999998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42558.987696759257</v>
      </c>
      <c r="T623" s="9">
        <f t="shared" si="59"/>
        <v>42528.987696759257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42552.774745370371</v>
      </c>
      <c r="T624" s="9">
        <f t="shared" si="59"/>
        <v>42532.774745370371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42152.009224537032</v>
      </c>
      <c r="T625" s="9">
        <f t="shared" si="59"/>
        <v>42122.009224537032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42138.988900462966</v>
      </c>
      <c r="T626" s="9">
        <f t="shared" si="59"/>
        <v>42108.988900462966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42820.853900462964</v>
      </c>
      <c r="T627" s="9">
        <f t="shared" si="59"/>
        <v>42790.895567129628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42231.556944444441</v>
      </c>
      <c r="T628" s="9">
        <f t="shared" si="59"/>
        <v>42198.559479166666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42443.958333333328</v>
      </c>
      <c r="T629" s="9">
        <f t="shared" si="59"/>
        <v>42384.306840277779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41833.692789351851</v>
      </c>
      <c r="T630" s="9">
        <f t="shared" si="59"/>
        <v>41803.692789351851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42504.637824074074</v>
      </c>
      <c r="T631" s="9">
        <f t="shared" si="59"/>
        <v>42474.637824074074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42253.215277777781</v>
      </c>
      <c r="T632" s="9">
        <f t="shared" si="59"/>
        <v>42223.619456018518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42518.772326388891</v>
      </c>
      <c r="T633" s="9">
        <f t="shared" si="59"/>
        <v>42489.772326388891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42333.700983796298</v>
      </c>
      <c r="T634" s="9">
        <f t="shared" si="59"/>
        <v>42303.659317129626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42538.958333333328</v>
      </c>
      <c r="T635" s="9">
        <f t="shared" si="59"/>
        <v>42507.29932870371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42061.928576388891</v>
      </c>
      <c r="T636" s="9">
        <f t="shared" si="59"/>
        <v>42031.928576388891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42106.092152777783</v>
      </c>
      <c r="T637" s="9">
        <f t="shared" si="59"/>
        <v>42076.092152777783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42161.44930555555</v>
      </c>
      <c r="T638" s="9">
        <f t="shared" si="59"/>
        <v>42131.455439814818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42791.961111111115</v>
      </c>
      <c r="T639" s="9">
        <f t="shared" si="59"/>
        <v>42762.962013888886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42819.55164351852</v>
      </c>
      <c r="T640" s="9">
        <f t="shared" si="59"/>
        <v>42759.593310185184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41925.583275462966</v>
      </c>
      <c r="T641" s="9">
        <f t="shared" si="59"/>
        <v>41865.583275462966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42698.958333333328</v>
      </c>
      <c r="T642" s="9">
        <f t="shared" si="59"/>
        <v>42683.420312500006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(E643/D643)*100</f>
        <v>119.16249999999999</v>
      </c>
      <c r="P643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 LEN(N643)-SEARCH("/",N643,1))</f>
        <v>wearables</v>
      </c>
      <c r="S643" s="9">
        <f t="shared" ref="S643:S706" si="64">(((I643/60)/60)/24)+DATE(1970,1,1)</f>
        <v>42229.57</v>
      </c>
      <c r="T643" s="9">
        <f t="shared" ref="T643:T706" si="65">(((J643/60)/60)/24)+DATE(1970,1,1)</f>
        <v>42199.57</v>
      </c>
    </row>
    <row r="644" spans="1:20" ht="45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42235.651319444441</v>
      </c>
      <c r="T644" s="9">
        <f t="shared" si="65"/>
        <v>42199.651319444441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42155.642071759255</v>
      </c>
      <c r="T645" s="9">
        <f t="shared" si="65"/>
        <v>42100.642071759255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41941.041666666664</v>
      </c>
      <c r="T646" s="9">
        <f t="shared" si="65"/>
        <v>41898.665960648148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42594.026319444441</v>
      </c>
      <c r="T647" s="9">
        <f t="shared" si="65"/>
        <v>42564.026319444441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41862.852627314816</v>
      </c>
      <c r="T648" s="9">
        <f t="shared" si="65"/>
        <v>41832.852627314816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42446.726261574076</v>
      </c>
      <c r="T649" s="9">
        <f t="shared" si="65"/>
        <v>42416.767928240741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41926.693379629629</v>
      </c>
      <c r="T650" s="9">
        <f t="shared" si="65"/>
        <v>41891.693379629629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41898.912187499998</v>
      </c>
      <c r="T651" s="9">
        <f t="shared" si="65"/>
        <v>41877.912187499998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41992.078518518523</v>
      </c>
      <c r="T652" s="9">
        <f t="shared" si="65"/>
        <v>41932.036851851852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41986.017488425925</v>
      </c>
      <c r="T653" s="9">
        <f t="shared" si="65"/>
        <v>41956.017488425925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42705.732060185182</v>
      </c>
      <c r="T654" s="9">
        <f t="shared" si="65"/>
        <v>42675.690393518518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42236.618518518517</v>
      </c>
      <c r="T655" s="9">
        <f t="shared" si="65"/>
        <v>42199.618518518517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42193.957326388889</v>
      </c>
      <c r="T656" s="9">
        <f t="shared" si="65"/>
        <v>42163.957326388889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42075.915648148148</v>
      </c>
      <c r="T657" s="9">
        <f t="shared" si="65"/>
        <v>42045.957314814819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42477.762951388882</v>
      </c>
      <c r="T658" s="9">
        <f t="shared" si="65"/>
        <v>42417.804618055554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42361.84574074074</v>
      </c>
      <c r="T659" s="9">
        <f t="shared" si="65"/>
        <v>42331.84574074074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42211.75</v>
      </c>
      <c r="T660" s="9">
        <f t="shared" si="65"/>
        <v>42179.160752314812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42239.593692129631</v>
      </c>
      <c r="T661" s="9">
        <f t="shared" si="65"/>
        <v>42209.593692129631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41952.783321759263</v>
      </c>
      <c r="T662" s="9">
        <f t="shared" si="65"/>
        <v>41922.741655092592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42666.645358796297</v>
      </c>
      <c r="T663" s="9">
        <f t="shared" si="65"/>
        <v>42636.645358796297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42020.438043981485</v>
      </c>
      <c r="T664" s="9">
        <f t="shared" si="65"/>
        <v>41990.438043981485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42203.843240740738</v>
      </c>
      <c r="T665" s="9">
        <f t="shared" si="65"/>
        <v>42173.843240740738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42107.666377314818</v>
      </c>
      <c r="T666" s="9">
        <f t="shared" si="65"/>
        <v>42077.666377314818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42748.711354166662</v>
      </c>
      <c r="T667" s="9">
        <f t="shared" si="65"/>
        <v>42688.711354166662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41868.832152777781</v>
      </c>
      <c r="T668" s="9">
        <f t="shared" si="65"/>
        <v>41838.832152777781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42672.373414351852</v>
      </c>
      <c r="T669" s="9">
        <f t="shared" si="65"/>
        <v>42632.373414351852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42135.831273148149</v>
      </c>
      <c r="T670" s="9">
        <f t="shared" si="65"/>
        <v>42090.831273148149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42557.625671296293</v>
      </c>
      <c r="T671" s="9">
        <f t="shared" si="65"/>
        <v>42527.625671296293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42540.340277777781</v>
      </c>
      <c r="T672" s="9">
        <f t="shared" si="65"/>
        <v>42506.709722222222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42018.166666666672</v>
      </c>
      <c r="T673" s="9">
        <f t="shared" si="65"/>
        <v>41984.692731481482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42005.207638888889</v>
      </c>
      <c r="T674" s="9">
        <f t="shared" si="65"/>
        <v>41974.219490740739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41883.840474537035</v>
      </c>
      <c r="T675" s="9">
        <f t="shared" si="65"/>
        <v>41838.840474537035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41863.116053240738</v>
      </c>
      <c r="T676" s="9">
        <f t="shared" si="65"/>
        <v>41803.116053240738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42005.290972222225</v>
      </c>
      <c r="T677" s="9">
        <f t="shared" si="65"/>
        <v>41975.930601851855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42042.768298611118</v>
      </c>
      <c r="T678" s="9">
        <f t="shared" si="65"/>
        <v>42012.768298611118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42549.403877314813</v>
      </c>
      <c r="T679" s="9">
        <f t="shared" si="65"/>
        <v>42504.403877314813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42511.376597222217</v>
      </c>
      <c r="T680" s="9">
        <f t="shared" si="65"/>
        <v>42481.376597222217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42616.695706018523</v>
      </c>
      <c r="T681" s="9">
        <f t="shared" si="65"/>
        <v>42556.695706018523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41899.501516203702</v>
      </c>
      <c r="T682" s="9">
        <f t="shared" si="65"/>
        <v>41864.501516203702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42669.805601851855</v>
      </c>
      <c r="T683" s="9">
        <f t="shared" si="65"/>
        <v>42639.805601851855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42808.723634259266</v>
      </c>
      <c r="T684" s="9">
        <f t="shared" si="65"/>
        <v>42778.765300925923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42674.900046296301</v>
      </c>
      <c r="T685" s="9">
        <f t="shared" si="65"/>
        <v>42634.900046296301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41845.125</v>
      </c>
      <c r="T686" s="9">
        <f t="shared" si="65"/>
        <v>41809.473275462966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42016.866574074069</v>
      </c>
      <c r="T687" s="9">
        <f t="shared" si="65"/>
        <v>41971.866574074069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42219.673263888893</v>
      </c>
      <c r="T688" s="9">
        <f t="shared" si="65"/>
        <v>42189.673263888893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42771.750613425931</v>
      </c>
      <c r="T689" s="9">
        <f t="shared" si="65"/>
        <v>42711.750613425931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42292.104780092588</v>
      </c>
      <c r="T690" s="9">
        <f t="shared" si="65"/>
        <v>42262.104780092588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42712.207638888889</v>
      </c>
      <c r="T691" s="9">
        <f t="shared" si="65"/>
        <v>42675.66778935185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42622.25</v>
      </c>
      <c r="T692" s="9">
        <f t="shared" si="65"/>
        <v>42579.634733796294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42186.028310185182</v>
      </c>
      <c r="T693" s="9">
        <f t="shared" si="65"/>
        <v>42158.028310185182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42726.37572916667</v>
      </c>
      <c r="T694" s="9">
        <f t="shared" si="65"/>
        <v>42696.37572916667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42124.808182870373</v>
      </c>
      <c r="T695" s="9">
        <f t="shared" si="65"/>
        <v>42094.808182870373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42767.663877314815</v>
      </c>
      <c r="T696" s="9">
        <f t="shared" si="65"/>
        <v>42737.663877314815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41943.521064814813</v>
      </c>
      <c r="T697" s="9">
        <f t="shared" si="65"/>
        <v>41913.521064814813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41845.927106481482</v>
      </c>
      <c r="T698" s="9">
        <f t="shared" si="65"/>
        <v>41815.927106481482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42403.523020833338</v>
      </c>
      <c r="T699" s="9">
        <f t="shared" si="65"/>
        <v>42388.523020833338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41900.083333333336</v>
      </c>
      <c r="T700" s="9">
        <f t="shared" si="65"/>
        <v>41866.931076388886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41600.666666666664</v>
      </c>
      <c r="T701" s="9">
        <f t="shared" si="65"/>
        <v>41563.485509259262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42745.688437500001</v>
      </c>
      <c r="T702" s="9">
        <f t="shared" si="65"/>
        <v>42715.688437500001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41843.662962962961</v>
      </c>
      <c r="T703" s="9">
        <f t="shared" si="65"/>
        <v>41813.662962962961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42698.768368055549</v>
      </c>
      <c r="T704" s="9">
        <f t="shared" si="65"/>
        <v>42668.726701388892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42766.98055555555</v>
      </c>
      <c r="T705" s="9">
        <f t="shared" si="65"/>
        <v>42711.950798611113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42786.192916666667</v>
      </c>
      <c r="T706" s="9">
        <f t="shared" si="65"/>
        <v>42726.192916666667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(E707/D707)*100</f>
        <v>0.97699999999999987</v>
      </c>
      <c r="P707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 LEN(N707)-SEARCH("/",N707,1))</f>
        <v>wearables</v>
      </c>
      <c r="S707" s="9">
        <f t="shared" ref="S707:S770" si="70">(((I707/60)/60)/24)+DATE(1970,1,1)</f>
        <v>42756.491643518515</v>
      </c>
      <c r="T707" s="9">
        <f t="shared" ref="T707:T770" si="71">(((J707/60)/60)/24)+DATE(1970,1,1)</f>
        <v>42726.491643518515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42718.777083333334</v>
      </c>
      <c r="T708" s="9">
        <f t="shared" si="71"/>
        <v>42676.995173611111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42736.663506944446</v>
      </c>
      <c r="T709" s="9">
        <f t="shared" si="71"/>
        <v>42696.663506944446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41895.581018518518</v>
      </c>
      <c r="T710" s="9">
        <f t="shared" si="71"/>
        <v>41835.581018518518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41978.041192129633</v>
      </c>
      <c r="T711" s="9">
        <f t="shared" si="71"/>
        <v>41948.041192129633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41871.030555555553</v>
      </c>
      <c r="T712" s="9">
        <f t="shared" si="71"/>
        <v>41837.984976851854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42718.500787037032</v>
      </c>
      <c r="T713" s="9">
        <f t="shared" si="71"/>
        <v>42678.459120370375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42414.680925925932</v>
      </c>
      <c r="T714" s="9">
        <f t="shared" si="71"/>
        <v>42384.680925925932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42526.529305555552</v>
      </c>
      <c r="T715" s="9">
        <f t="shared" si="71"/>
        <v>42496.529305555552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42794.787986111114</v>
      </c>
      <c r="T716" s="9">
        <f t="shared" si="71"/>
        <v>42734.787986111114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42313.132407407407</v>
      </c>
      <c r="T717" s="9">
        <f t="shared" si="71"/>
        <v>42273.090740740736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41974</v>
      </c>
      <c r="T718" s="9">
        <f t="shared" si="71"/>
        <v>41940.658645833333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41887.854189814818</v>
      </c>
      <c r="T719" s="9">
        <f t="shared" si="71"/>
        <v>41857.854189814818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42784.249305555553</v>
      </c>
      <c r="T720" s="9">
        <f t="shared" si="71"/>
        <v>42752.845451388886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42423.040231481486</v>
      </c>
      <c r="T721" s="9">
        <f t="shared" si="71"/>
        <v>42409.040231481486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40937.649201388893</v>
      </c>
      <c r="T722" s="9">
        <f t="shared" si="71"/>
        <v>40909.649201388893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41852.571840277778</v>
      </c>
      <c r="T723" s="9">
        <f t="shared" si="71"/>
        <v>41807.571840277778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41007.76363425926</v>
      </c>
      <c r="T724" s="9">
        <f t="shared" si="71"/>
        <v>40977.805300925924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42215.165972222225</v>
      </c>
      <c r="T725" s="9">
        <f t="shared" si="71"/>
        <v>42184.816539351858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40724.638460648144</v>
      </c>
      <c r="T726" s="9">
        <f t="shared" si="71"/>
        <v>40694.638460648144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42351.626296296294</v>
      </c>
      <c r="T727" s="9">
        <f t="shared" si="71"/>
        <v>42321.626296296294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41376.042673611111</v>
      </c>
      <c r="T728" s="9">
        <f t="shared" si="71"/>
        <v>41346.042673611111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41288.888888888891</v>
      </c>
      <c r="T729" s="9">
        <f t="shared" si="71"/>
        <v>41247.020243055551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40776.837465277778</v>
      </c>
      <c r="T730" s="9">
        <f t="shared" si="71"/>
        <v>40731.837465277778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41171.185891203706</v>
      </c>
      <c r="T731" s="9">
        <f t="shared" si="71"/>
        <v>41111.185891203706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40884.745266203703</v>
      </c>
      <c r="T732" s="9">
        <f t="shared" si="71"/>
        <v>40854.745266203703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40930.25</v>
      </c>
      <c r="T733" s="9">
        <f t="shared" si="71"/>
        <v>40879.795682870368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41546.424317129626</v>
      </c>
      <c r="T734" s="9">
        <f t="shared" si="71"/>
        <v>41486.424317129626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41628.420046296298</v>
      </c>
      <c r="T735" s="9">
        <f t="shared" si="71"/>
        <v>41598.420046296298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42133.208333333328</v>
      </c>
      <c r="T736" s="9">
        <f t="shared" si="71"/>
        <v>42102.164583333331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41977.027083333334</v>
      </c>
      <c r="T737" s="9">
        <f t="shared" si="71"/>
        <v>41946.029467592591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41599.207638888889</v>
      </c>
      <c r="T738" s="9">
        <f t="shared" si="71"/>
        <v>41579.734259259261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41684.833333333336</v>
      </c>
      <c r="T739" s="9">
        <f t="shared" si="71"/>
        <v>41667.275312500002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41974.207638888889</v>
      </c>
      <c r="T740" s="9">
        <f t="shared" si="71"/>
        <v>41943.604097222218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41862.502650462964</v>
      </c>
      <c r="T741" s="9">
        <f t="shared" si="71"/>
        <v>41829.502650462964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42176.146782407406</v>
      </c>
      <c r="T742" s="9">
        <f t="shared" si="71"/>
        <v>42162.146782407406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41436.648217592592</v>
      </c>
      <c r="T743" s="9">
        <f t="shared" si="71"/>
        <v>41401.648217592592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41719.876296296294</v>
      </c>
      <c r="T744" s="9">
        <f t="shared" si="71"/>
        <v>41689.917962962965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41015.875</v>
      </c>
      <c r="T745" s="9">
        <f t="shared" si="71"/>
        <v>40990.709317129629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41256.95721064815</v>
      </c>
      <c r="T746" s="9">
        <f t="shared" si="71"/>
        <v>41226.95721064815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41397.572280092594</v>
      </c>
      <c r="T747" s="9">
        <f t="shared" si="71"/>
        <v>41367.572280092594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41175.165972222225</v>
      </c>
      <c r="T748" s="9">
        <f t="shared" si="71"/>
        <v>41157.042928240742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42019.454166666663</v>
      </c>
      <c r="T749" s="9">
        <f t="shared" si="71"/>
        <v>41988.548831018517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41861.846828703703</v>
      </c>
      <c r="T750" s="9">
        <f t="shared" si="71"/>
        <v>41831.846828703703</v>
      </c>
    </row>
    <row r="751" spans="1:20" ht="45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42763.94131944445</v>
      </c>
      <c r="T751" s="9">
        <f t="shared" si="71"/>
        <v>42733.94131944445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41329.878148148149</v>
      </c>
      <c r="T752" s="9">
        <f t="shared" si="71"/>
        <v>41299.878148148149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40759.630497685182</v>
      </c>
      <c r="T753" s="9">
        <f t="shared" si="71"/>
        <v>40713.630497685182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42659.458333333328</v>
      </c>
      <c r="T754" s="9">
        <f t="shared" si="71"/>
        <v>42639.421493055561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42049.590173611112</v>
      </c>
      <c r="T755" s="9">
        <f t="shared" si="71"/>
        <v>42019.590173611112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41279.749085648145</v>
      </c>
      <c r="T756" s="9">
        <f t="shared" si="71"/>
        <v>41249.749085648145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41414.02847222222</v>
      </c>
      <c r="T757" s="9">
        <f t="shared" si="71"/>
        <v>41383.605057870373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40651.725219907406</v>
      </c>
      <c r="T758" s="9">
        <f t="shared" si="71"/>
        <v>40590.766886574071</v>
      </c>
    </row>
    <row r="759" spans="1:20" ht="45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41249.054560185185</v>
      </c>
      <c r="T759" s="9">
        <f t="shared" si="71"/>
        <v>41235.054560185185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40459.836435185185</v>
      </c>
      <c r="T760" s="9">
        <f t="shared" si="71"/>
        <v>40429.836435185185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41829.330312500002</v>
      </c>
      <c r="T761" s="9">
        <f t="shared" si="71"/>
        <v>41789.330312500002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42700.805706018517</v>
      </c>
      <c r="T762" s="9">
        <f t="shared" si="71"/>
        <v>42670.764039351852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41672.751458333332</v>
      </c>
      <c r="T763" s="9">
        <f t="shared" si="71"/>
        <v>41642.751458333332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42708.25</v>
      </c>
      <c r="T764" s="9">
        <f t="shared" si="71"/>
        <v>42690.858449074076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41501.446851851848</v>
      </c>
      <c r="T765" s="9">
        <f t="shared" si="71"/>
        <v>41471.446851851848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42257.173159722224</v>
      </c>
      <c r="T766" s="9">
        <f t="shared" si="71"/>
        <v>42227.173159722224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41931.542638888888</v>
      </c>
      <c r="T767" s="9">
        <f t="shared" si="71"/>
        <v>41901.542638888888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42051.783368055556</v>
      </c>
      <c r="T768" s="9">
        <f t="shared" si="71"/>
        <v>42021.783368055556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42145.143634259264</v>
      </c>
      <c r="T769" s="9">
        <f t="shared" si="71"/>
        <v>42115.143634259264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41624.207060185188</v>
      </c>
      <c r="T770" s="9">
        <f t="shared" si="71"/>
        <v>41594.207060185188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(E771/D771)*100</f>
        <v>41.4</v>
      </c>
      <c r="P771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 LEN(N771)-SEARCH("/",N771,1))</f>
        <v>fiction</v>
      </c>
      <c r="S771" s="9">
        <f t="shared" ref="S771:S834" si="76">(((I771/60)/60)/24)+DATE(1970,1,1)</f>
        <v>41634.996458333335</v>
      </c>
      <c r="T771" s="9">
        <f t="shared" ref="T771:T834" si="77">(((J771/60)/60)/24)+DATE(1970,1,1)</f>
        <v>41604.996458333335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41329.999641203707</v>
      </c>
      <c r="T772" s="9">
        <f t="shared" si="77"/>
        <v>41289.999641203707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42399.824097222227</v>
      </c>
      <c r="T773" s="9">
        <f t="shared" si="77"/>
        <v>42349.824097222227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40118.165972222225</v>
      </c>
      <c r="T774" s="9">
        <f t="shared" si="77"/>
        <v>40068.056932870371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42134.959027777775</v>
      </c>
      <c r="T775" s="9">
        <f t="shared" si="77"/>
        <v>42100.735937499994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41693.780300925922</v>
      </c>
      <c r="T776" s="9">
        <f t="shared" si="77"/>
        <v>41663.780300925922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40893.060127314813</v>
      </c>
      <c r="T777" s="9">
        <f t="shared" si="77"/>
        <v>40863.060127314813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42288.208333333328</v>
      </c>
      <c r="T778" s="9">
        <f t="shared" si="77"/>
        <v>42250.685706018514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41486.981215277774</v>
      </c>
      <c r="T779" s="9">
        <f t="shared" si="77"/>
        <v>41456.981215277774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41759.702314814815</v>
      </c>
      <c r="T780" s="9">
        <f t="shared" si="77"/>
        <v>41729.702314814815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40466.166666666664</v>
      </c>
      <c r="T781" s="9">
        <f t="shared" si="77"/>
        <v>40436.68408564815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40666.673900462964</v>
      </c>
      <c r="T782" s="9">
        <f t="shared" si="77"/>
        <v>40636.673900462964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41433.000856481485</v>
      </c>
      <c r="T783" s="9">
        <f t="shared" si="77"/>
        <v>41403.000856481485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41146.758125</v>
      </c>
      <c r="T784" s="9">
        <f t="shared" si="77"/>
        <v>41116.758125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41026.916666666664</v>
      </c>
      <c r="T785" s="9">
        <f t="shared" si="77"/>
        <v>40987.773715277777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41715.107858796298</v>
      </c>
      <c r="T786" s="9">
        <f t="shared" si="77"/>
        <v>41675.149525462963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41333.593923611108</v>
      </c>
      <c r="T787" s="9">
        <f t="shared" si="77"/>
        <v>41303.593923611108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41040.657638888886</v>
      </c>
      <c r="T788" s="9">
        <f t="shared" si="77"/>
        <v>40983.055949074071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41579.627615740741</v>
      </c>
      <c r="T789" s="9">
        <f t="shared" si="77"/>
        <v>41549.627615740741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41097.165972222225</v>
      </c>
      <c r="T790" s="9">
        <f t="shared" si="77"/>
        <v>41059.006805555553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41295.332638888889</v>
      </c>
      <c r="T791" s="9">
        <f t="shared" si="77"/>
        <v>41277.186111111114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41306.047905092593</v>
      </c>
      <c r="T792" s="9">
        <f t="shared" si="77"/>
        <v>41276.047905092593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41591.249305555553</v>
      </c>
      <c r="T793" s="9">
        <f t="shared" si="77"/>
        <v>41557.780624999999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41585.915312500001</v>
      </c>
      <c r="T794" s="9">
        <f t="shared" si="77"/>
        <v>41555.873645833337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41458.207638888889</v>
      </c>
      <c r="T795" s="9">
        <f t="shared" si="77"/>
        <v>41442.741249999999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40791.712500000001</v>
      </c>
      <c r="T796" s="9">
        <f t="shared" si="77"/>
        <v>40736.115011574075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41006.207638888889</v>
      </c>
      <c r="T797" s="9">
        <f t="shared" si="77"/>
        <v>40963.613032407404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41532.881944444445</v>
      </c>
      <c r="T798" s="9">
        <f t="shared" si="77"/>
        <v>41502.882928240739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41028.166666666664</v>
      </c>
      <c r="T799" s="9">
        <f t="shared" si="77"/>
        <v>40996.994074074071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41912.590127314819</v>
      </c>
      <c r="T800" s="9">
        <f t="shared" si="77"/>
        <v>41882.590127314819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41026.667199074072</v>
      </c>
      <c r="T801" s="9">
        <f t="shared" si="77"/>
        <v>40996.667199074072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41893.433495370373</v>
      </c>
      <c r="T802" s="9">
        <f t="shared" si="77"/>
        <v>41863.433495370373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40725.795370370368</v>
      </c>
      <c r="T803" s="9">
        <f t="shared" si="77"/>
        <v>40695.795370370368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41169.170138888891</v>
      </c>
      <c r="T804" s="9">
        <f t="shared" si="77"/>
        <v>41123.022268518522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40692.041666666664</v>
      </c>
      <c r="T805" s="9">
        <f t="shared" si="77"/>
        <v>40665.949976851851</v>
      </c>
    </row>
    <row r="806" spans="1:20" ht="45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40747.165972222225</v>
      </c>
      <c r="T806" s="9">
        <f t="shared" si="77"/>
        <v>40730.105625000004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40740.958333333336</v>
      </c>
      <c r="T807" s="9">
        <f t="shared" si="77"/>
        <v>40690.823055555556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40793.691423611112</v>
      </c>
      <c r="T808" s="9">
        <f t="shared" si="77"/>
        <v>40763.691423611112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42795.083333333328</v>
      </c>
      <c r="T809" s="9">
        <f t="shared" si="77"/>
        <v>42759.628599537042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41995.207638888889</v>
      </c>
      <c r="T810" s="9">
        <f t="shared" si="77"/>
        <v>41962.100532407407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41658.833680555559</v>
      </c>
      <c r="T811" s="9">
        <f t="shared" si="77"/>
        <v>41628.833680555559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41153.056273148148</v>
      </c>
      <c r="T812" s="9">
        <f t="shared" si="77"/>
        <v>41123.056273148148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41465.702777777777</v>
      </c>
      <c r="T813" s="9">
        <f t="shared" si="77"/>
        <v>41443.643541666665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41334.581944444442</v>
      </c>
      <c r="T814" s="9">
        <f t="shared" si="77"/>
        <v>41282.017962962964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41110.960243055553</v>
      </c>
      <c r="T815" s="9">
        <f t="shared" si="77"/>
        <v>41080.960243055553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40694.75277777778</v>
      </c>
      <c r="T816" s="9">
        <f t="shared" si="77"/>
        <v>40679.743067129632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41944.917858796296</v>
      </c>
      <c r="T817" s="9">
        <f t="shared" si="77"/>
        <v>41914.917858796296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41373.270833333336</v>
      </c>
      <c r="T818" s="9">
        <f t="shared" si="77"/>
        <v>41341.870868055557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40979.207638888889</v>
      </c>
      <c r="T819" s="9">
        <f t="shared" si="77"/>
        <v>40925.599664351852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41128.709027777775</v>
      </c>
      <c r="T820" s="9">
        <f t="shared" si="77"/>
        <v>41120.882881944446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41629.197222222225</v>
      </c>
      <c r="T821" s="9">
        <f t="shared" si="77"/>
        <v>41619.998310185183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41799.208333333336</v>
      </c>
      <c r="T822" s="9">
        <f t="shared" si="77"/>
        <v>41768.841921296298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42128.167361111111</v>
      </c>
      <c r="T823" s="9">
        <f t="shared" si="77"/>
        <v>42093.922048611115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41187.947337962964</v>
      </c>
      <c r="T824" s="9">
        <f t="shared" si="77"/>
        <v>41157.947337962964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42085.931157407409</v>
      </c>
      <c r="T825" s="9">
        <f t="shared" si="77"/>
        <v>42055.972824074073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40286.290972222225</v>
      </c>
      <c r="T826" s="9">
        <f t="shared" si="77"/>
        <v>40250.242106481484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41211.306527777779</v>
      </c>
      <c r="T827" s="9">
        <f t="shared" si="77"/>
        <v>41186.306527777779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40993.996874999997</v>
      </c>
      <c r="T828" s="9">
        <f t="shared" si="77"/>
        <v>40973.038541666669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40953.825694444444</v>
      </c>
      <c r="T829" s="9">
        <f t="shared" si="77"/>
        <v>40927.473460648151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41085.683333333334</v>
      </c>
      <c r="T830" s="9">
        <f t="shared" si="77"/>
        <v>41073.050717592596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42564.801388888889</v>
      </c>
      <c r="T831" s="9">
        <f t="shared" si="77"/>
        <v>42504.801388888889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41355.484085648146</v>
      </c>
      <c r="T832" s="9">
        <f t="shared" si="77"/>
        <v>41325.525752314818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41026.646921296298</v>
      </c>
      <c r="T833" s="9">
        <f t="shared" si="77"/>
        <v>40996.646921296298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40929.342361111114</v>
      </c>
      <c r="T834" s="9">
        <f t="shared" si="77"/>
        <v>40869.675173611111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(E835/D835)*100</f>
        <v>101.66666666666666</v>
      </c>
      <c r="P835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 LEN(N835)-SEARCH("/",N835,1))</f>
        <v>rock</v>
      </c>
      <c r="S835" s="9">
        <f t="shared" ref="S835:S898" si="82">(((I835/60)/60)/24)+DATE(1970,1,1)</f>
        <v>41748.878182870372</v>
      </c>
      <c r="T835" s="9">
        <f t="shared" ref="T835:T898" si="83">(((J835/60)/60)/24)+DATE(1970,1,1)</f>
        <v>41718.878182870372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41456.165972222225</v>
      </c>
      <c r="T836" s="9">
        <f t="shared" si="83"/>
        <v>41422.822824074072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41048.125</v>
      </c>
      <c r="T837" s="9">
        <f t="shared" si="83"/>
        <v>41005.45784722222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41554.056921296295</v>
      </c>
      <c r="T838" s="9">
        <f t="shared" si="83"/>
        <v>41524.056921296295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41760.998402777775</v>
      </c>
      <c r="T839" s="9">
        <f t="shared" si="83"/>
        <v>41730.998402777775</v>
      </c>
    </row>
    <row r="840" spans="1:20" ht="45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40925.897974537038</v>
      </c>
      <c r="T840" s="9">
        <f t="shared" si="83"/>
        <v>40895.897974537038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41174.763379629629</v>
      </c>
      <c r="T841" s="9">
        <f t="shared" si="83"/>
        <v>41144.763379629629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42637.226701388892</v>
      </c>
      <c r="T842" s="9">
        <f t="shared" si="83"/>
        <v>42607.226701388892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41953.88035879629</v>
      </c>
      <c r="T843" s="9">
        <f t="shared" si="83"/>
        <v>41923.838692129626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41561.165972222225</v>
      </c>
      <c r="T844" s="9">
        <f t="shared" si="83"/>
        <v>41526.592395833337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42712.333333333328</v>
      </c>
      <c r="T845" s="9">
        <f t="shared" si="83"/>
        <v>42695.257870370369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41944.207638888889</v>
      </c>
      <c r="T846" s="9">
        <f t="shared" si="83"/>
        <v>41905.684629629628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42618.165972222225</v>
      </c>
      <c r="T847" s="9">
        <f t="shared" si="83"/>
        <v>42578.205972222218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41708.583333333336</v>
      </c>
      <c r="T848" s="9">
        <f t="shared" si="83"/>
        <v>41694.391840277778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42195.79833333334</v>
      </c>
      <c r="T849" s="9">
        <f t="shared" si="83"/>
        <v>42165.79833333334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42108.792048611111</v>
      </c>
      <c r="T850" s="9">
        <f t="shared" si="83"/>
        <v>42078.792048611111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42079.107222222221</v>
      </c>
      <c r="T851" s="9">
        <f t="shared" si="83"/>
        <v>42051.148888888885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42485.207638888889</v>
      </c>
      <c r="T852" s="9">
        <f t="shared" si="83"/>
        <v>42452.827743055561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42582.822916666672</v>
      </c>
      <c r="T853" s="9">
        <f t="shared" si="83"/>
        <v>42522.880243055552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42667.875</v>
      </c>
      <c r="T854" s="9">
        <f t="shared" si="83"/>
        <v>42656.805497685185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42051.832280092596</v>
      </c>
      <c r="T855" s="9">
        <f t="shared" si="83"/>
        <v>42021.832280092596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42732.212337962963</v>
      </c>
      <c r="T856" s="9">
        <f t="shared" si="83"/>
        <v>42702.212337962963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42575.125196759262</v>
      </c>
      <c r="T857" s="9">
        <f t="shared" si="83"/>
        <v>42545.125196759262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42668.791666666672</v>
      </c>
      <c r="T858" s="9">
        <f t="shared" si="83"/>
        <v>42609.311990740738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42333.623043981483</v>
      </c>
      <c r="T859" s="9">
        <f t="shared" si="83"/>
        <v>42291.581377314811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42109.957638888889</v>
      </c>
      <c r="T860" s="9">
        <f t="shared" si="83"/>
        <v>42079.745578703703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42159</v>
      </c>
      <c r="T861" s="9">
        <f t="shared" si="83"/>
        <v>42128.820231481484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41600.524456018517</v>
      </c>
      <c r="T862" s="9">
        <f t="shared" si="83"/>
        <v>41570.482789351852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42629.965324074074</v>
      </c>
      <c r="T863" s="9">
        <f t="shared" si="83"/>
        <v>42599.965324074074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41589.596620370372</v>
      </c>
      <c r="T864" s="9">
        <f t="shared" si="83"/>
        <v>41559.5549537037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40951.117662037039</v>
      </c>
      <c r="T865" s="9">
        <f t="shared" si="83"/>
        <v>40921.117662037039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41563.415972222225</v>
      </c>
      <c r="T866" s="9">
        <f t="shared" si="83"/>
        <v>41541.106921296298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41290.77311342593</v>
      </c>
      <c r="T867" s="9">
        <f t="shared" si="83"/>
        <v>41230.77311342593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42063.631944444445</v>
      </c>
      <c r="T868" s="9">
        <f t="shared" si="83"/>
        <v>42025.637939814813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40148.207638888889</v>
      </c>
      <c r="T869" s="9">
        <f t="shared" si="83"/>
        <v>40088.105393518519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41646.027754629627</v>
      </c>
      <c r="T870" s="9">
        <f t="shared" si="83"/>
        <v>41616.027754629627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41372.803900462961</v>
      </c>
      <c r="T871" s="9">
        <f t="shared" si="83"/>
        <v>41342.845567129632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41518.022256944445</v>
      </c>
      <c r="T872" s="9">
        <f t="shared" si="83"/>
        <v>41488.022256944445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41607.602951388886</v>
      </c>
      <c r="T873" s="9">
        <f t="shared" si="83"/>
        <v>41577.561284722222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40612.825543981482</v>
      </c>
      <c r="T874" s="9">
        <f t="shared" si="83"/>
        <v>40567.825543981482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41224.208796296298</v>
      </c>
      <c r="T875" s="9">
        <f t="shared" si="83"/>
        <v>41184.167129629634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41398.583726851852</v>
      </c>
      <c r="T876" s="9">
        <f t="shared" si="83"/>
        <v>41368.583726851852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42268.723738425921</v>
      </c>
      <c r="T877" s="9">
        <f t="shared" si="83"/>
        <v>42248.723738425921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41309.496840277774</v>
      </c>
      <c r="T878" s="9">
        <f t="shared" si="83"/>
        <v>41276.496840277774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41627.788888888892</v>
      </c>
      <c r="T879" s="9">
        <f t="shared" si="83"/>
        <v>41597.788888888892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40535.232916666668</v>
      </c>
      <c r="T880" s="9">
        <f t="shared" si="83"/>
        <v>40505.232916666668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41058.829918981479</v>
      </c>
      <c r="T881" s="9">
        <f t="shared" si="83"/>
        <v>41037.829918981479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41212.32104166667</v>
      </c>
      <c r="T882" s="9">
        <f t="shared" si="83"/>
        <v>41179.32104166667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40922.25099537037</v>
      </c>
      <c r="T883" s="9">
        <f t="shared" si="83"/>
        <v>40877.25099537037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40792.860532407409</v>
      </c>
      <c r="T884" s="9">
        <f t="shared" si="83"/>
        <v>40759.860532407409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42431.935590277775</v>
      </c>
      <c r="T885" s="9">
        <f t="shared" si="83"/>
        <v>42371.935590277775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41041.104861111111</v>
      </c>
      <c r="T886" s="9">
        <f t="shared" si="83"/>
        <v>40981.802615740737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42734.941099537042</v>
      </c>
      <c r="T887" s="9">
        <f t="shared" si="83"/>
        <v>42713.941099537042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42628.870520833334</v>
      </c>
      <c r="T888" s="9">
        <f t="shared" si="83"/>
        <v>42603.870520833334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41056.958969907406</v>
      </c>
      <c r="T889" s="9">
        <f t="shared" si="83"/>
        <v>41026.958969907406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40787.25</v>
      </c>
      <c r="T890" s="9">
        <f t="shared" si="83"/>
        <v>40751.753298611111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41917.784062500003</v>
      </c>
      <c r="T891" s="9">
        <f t="shared" si="83"/>
        <v>41887.784062500003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41599.740497685183</v>
      </c>
      <c r="T892" s="9">
        <f t="shared" si="83"/>
        <v>41569.698831018519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41872.031597222223</v>
      </c>
      <c r="T893" s="9">
        <f t="shared" si="83"/>
        <v>41842.031597222223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40391.166666666664</v>
      </c>
      <c r="T894" s="9">
        <f t="shared" si="83"/>
        <v>40304.20003472222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42095.856053240743</v>
      </c>
      <c r="T895" s="9">
        <f t="shared" si="83"/>
        <v>42065.897719907407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42526.981597222228</v>
      </c>
      <c r="T896" s="9">
        <f t="shared" si="83"/>
        <v>42496.981597222228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40476.127650462964</v>
      </c>
      <c r="T897" s="9">
        <f t="shared" si="83"/>
        <v>40431.127650462964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42244.166666666672</v>
      </c>
      <c r="T898" s="9">
        <f t="shared" si="83"/>
        <v>42218.872986111113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(E899/D899)*100</f>
        <v>0</v>
      </c>
      <c r="P899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 LEN(N899)-SEARCH("/",N899,1))</f>
        <v>indie rock</v>
      </c>
      <c r="S899" s="9">
        <f t="shared" ref="S899:S962" si="88">(((I899/60)/60)/24)+DATE(1970,1,1)</f>
        <v>41241.730416666665</v>
      </c>
      <c r="T899" s="9">
        <f t="shared" ref="T899:T962" si="89">(((J899/60)/60)/24)+DATE(1970,1,1)</f>
        <v>41211.688750000001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40923.758217592593</v>
      </c>
      <c r="T900" s="9">
        <f t="shared" si="89"/>
        <v>40878.758217592593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40691.099097222221</v>
      </c>
      <c r="T901" s="9">
        <f t="shared" si="89"/>
        <v>40646.099097222221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42459.807893518519</v>
      </c>
      <c r="T902" s="9">
        <f t="shared" si="89"/>
        <v>42429.84956018519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40337.799305555556</v>
      </c>
      <c r="T903" s="9">
        <f t="shared" si="89"/>
        <v>40291.81150462963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41881.645833333336</v>
      </c>
      <c r="T904" s="9">
        <f t="shared" si="89"/>
        <v>41829.965532407405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41175.100694444445</v>
      </c>
      <c r="T905" s="9">
        <f t="shared" si="89"/>
        <v>41149.796064814815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42372.080289351856</v>
      </c>
      <c r="T906" s="9">
        <f t="shared" si="89"/>
        <v>42342.080289351856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40567.239884259259</v>
      </c>
      <c r="T907" s="9">
        <f t="shared" si="89"/>
        <v>40507.239884259259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41711.148032407407</v>
      </c>
      <c r="T908" s="9">
        <f t="shared" si="89"/>
        <v>41681.189699074072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40797.192395833335</v>
      </c>
      <c r="T909" s="9">
        <f t="shared" si="89"/>
        <v>40767.192395833335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40386.207638888889</v>
      </c>
      <c r="T910" s="9">
        <f t="shared" si="89"/>
        <v>40340.801562499997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41113.166666666664</v>
      </c>
      <c r="T911" s="9">
        <f t="shared" si="89"/>
        <v>41081.69027777778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42797.545358796298</v>
      </c>
      <c r="T912" s="9">
        <f t="shared" si="89"/>
        <v>42737.545358796298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41663.005150462966</v>
      </c>
      <c r="T913" s="9">
        <f t="shared" si="89"/>
        <v>41642.005150462966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41254.151006944441</v>
      </c>
      <c r="T914" s="9">
        <f t="shared" si="89"/>
        <v>41194.109340277777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41034.139108796298</v>
      </c>
      <c r="T915" s="9">
        <f t="shared" si="89"/>
        <v>41004.139108796298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41146.763275462967</v>
      </c>
      <c r="T916" s="9">
        <f t="shared" si="89"/>
        <v>41116.763275462967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40969.207638888889</v>
      </c>
      <c r="T917" s="9">
        <f t="shared" si="89"/>
        <v>40937.679560185185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40473.208333333336</v>
      </c>
      <c r="T918" s="9">
        <f t="shared" si="89"/>
        <v>40434.853402777779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41834.104166666664</v>
      </c>
      <c r="T919" s="9">
        <f t="shared" si="89"/>
        <v>41802.94363425926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41974.957881944443</v>
      </c>
      <c r="T920" s="9">
        <f t="shared" si="89"/>
        <v>41944.916215277779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41262.641724537039</v>
      </c>
      <c r="T921" s="9">
        <f t="shared" si="89"/>
        <v>41227.641724537039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41592.713217592594</v>
      </c>
      <c r="T922" s="9">
        <f t="shared" si="89"/>
        <v>41562.67155092593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40889.212685185186</v>
      </c>
      <c r="T923" s="9">
        <f t="shared" si="89"/>
        <v>40847.171018518515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41913.530011574076</v>
      </c>
      <c r="T924" s="9">
        <f t="shared" si="89"/>
        <v>41878.530011574076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41965.001423611116</v>
      </c>
      <c r="T925" s="9">
        <f t="shared" si="89"/>
        <v>41934.959756944445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41318.942928240744</v>
      </c>
      <c r="T926" s="9">
        <f t="shared" si="89"/>
        <v>41288.942928240744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41605.922581018516</v>
      </c>
      <c r="T927" s="9">
        <f t="shared" si="89"/>
        <v>41575.880914351852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40367.944444444445</v>
      </c>
      <c r="T928" s="9">
        <f t="shared" si="89"/>
        <v>40338.02002314815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41043.822858796295</v>
      </c>
      <c r="T929" s="9">
        <f t="shared" si="89"/>
        <v>41013.822858796295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41231</v>
      </c>
      <c r="T930" s="9">
        <f t="shared" si="89"/>
        <v>41180.86241898148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41008.196400462963</v>
      </c>
      <c r="T931" s="9">
        <f t="shared" si="89"/>
        <v>40978.238067129627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40354.897222222222</v>
      </c>
      <c r="T932" s="9">
        <f t="shared" si="89"/>
        <v>40312.915578703702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41714.916666666664</v>
      </c>
      <c r="T933" s="9">
        <f t="shared" si="89"/>
        <v>41680.359976851854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41355.927604166667</v>
      </c>
      <c r="T934" s="9">
        <f t="shared" si="89"/>
        <v>41310.969270833331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41771.169085648151</v>
      </c>
      <c r="T935" s="9">
        <f t="shared" si="89"/>
        <v>41711.169085648151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41763.25</v>
      </c>
      <c r="T936" s="9">
        <f t="shared" si="89"/>
        <v>41733.737083333333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42398.333668981482</v>
      </c>
      <c r="T937" s="9">
        <f t="shared" si="89"/>
        <v>42368.333668981482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40926.833333333336</v>
      </c>
      <c r="T938" s="9">
        <f t="shared" si="89"/>
        <v>40883.024178240739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41581.839780092596</v>
      </c>
      <c r="T939" s="9">
        <f t="shared" si="89"/>
        <v>41551.798113425924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41154.479722222226</v>
      </c>
      <c r="T940" s="9">
        <f t="shared" si="89"/>
        <v>41124.479722222226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41455.831944444442</v>
      </c>
      <c r="T941" s="9">
        <f t="shared" si="89"/>
        <v>41416.763171296298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42227.008402777778</v>
      </c>
      <c r="T942" s="9">
        <f t="shared" si="89"/>
        <v>42182.008402777778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42776.096585648149</v>
      </c>
      <c r="T943" s="9">
        <f t="shared" si="89"/>
        <v>42746.096585648149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42418.843287037031</v>
      </c>
      <c r="T944" s="9">
        <f t="shared" si="89"/>
        <v>42382.843287037031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42703.709548611107</v>
      </c>
      <c r="T945" s="9">
        <f t="shared" si="89"/>
        <v>42673.66788194445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42478.583333333328</v>
      </c>
      <c r="T946" s="9">
        <f t="shared" si="89"/>
        <v>42444.583912037036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42784.999305555553</v>
      </c>
      <c r="T947" s="9">
        <f t="shared" si="89"/>
        <v>42732.872986111113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42622.750555555554</v>
      </c>
      <c r="T948" s="9">
        <f t="shared" si="89"/>
        <v>42592.750555555554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42551.781319444446</v>
      </c>
      <c r="T949" s="9">
        <f t="shared" si="89"/>
        <v>42491.781319444446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42441.828287037039</v>
      </c>
      <c r="T950" s="9">
        <f t="shared" si="89"/>
        <v>42411.828287037039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42421.043703703705</v>
      </c>
      <c r="T951" s="9">
        <f t="shared" si="89"/>
        <v>42361.043703703705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42386.750706018516</v>
      </c>
      <c r="T952" s="9">
        <f t="shared" si="89"/>
        <v>42356.750706018516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42525.653611111105</v>
      </c>
      <c r="T953" s="9">
        <f t="shared" si="89"/>
        <v>42480.653611111105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42692.655231481483</v>
      </c>
      <c r="T954" s="9">
        <f t="shared" si="89"/>
        <v>42662.613564814819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42029.164340277777</v>
      </c>
      <c r="T955" s="9">
        <f t="shared" si="89"/>
        <v>41999.164340277777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42236.833784722221</v>
      </c>
      <c r="T956" s="9">
        <f t="shared" si="89"/>
        <v>42194.833784722221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42626.295138888891</v>
      </c>
      <c r="T957" s="9">
        <f t="shared" si="89"/>
        <v>42586.295138888891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42120.872210648144</v>
      </c>
      <c r="T958" s="9">
        <f t="shared" si="89"/>
        <v>42060.913877314815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42691.594131944439</v>
      </c>
      <c r="T959" s="9">
        <f t="shared" si="89"/>
        <v>42660.552465277782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42104.207638888889</v>
      </c>
      <c r="T960" s="9">
        <f t="shared" si="89"/>
        <v>42082.802812499998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42023.174363425926</v>
      </c>
      <c r="T961" s="9">
        <f t="shared" si="89"/>
        <v>41993.174363425926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42808.585127314815</v>
      </c>
      <c r="T962" s="9">
        <f t="shared" si="89"/>
        <v>42766.626793981486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(E963/D963)*100</f>
        <v>42.188421052631583</v>
      </c>
      <c r="P963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 LEN(N963)-SEARCH("/",N963,1))</f>
        <v>wearables</v>
      </c>
      <c r="S963" s="9">
        <f t="shared" ref="S963:S1026" si="94">(((I963/60)/60)/24)+DATE(1970,1,1)</f>
        <v>42786.791666666672</v>
      </c>
      <c r="T963" s="9">
        <f t="shared" ref="T963:T1026" si="95">(((J963/60)/60)/24)+DATE(1970,1,1)</f>
        <v>42740.693692129629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42411.712418981479</v>
      </c>
      <c r="T964" s="9">
        <f t="shared" si="95"/>
        <v>42373.712418981479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42660.635636574079</v>
      </c>
      <c r="T965" s="9">
        <f t="shared" si="95"/>
        <v>42625.635636574079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42248.628692129627</v>
      </c>
      <c r="T966" s="9">
        <f t="shared" si="95"/>
        <v>42208.628692129627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42669.165972222225</v>
      </c>
      <c r="T967" s="9">
        <f t="shared" si="95"/>
        <v>42637.016736111109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42649.635787037041</v>
      </c>
      <c r="T968" s="9">
        <f t="shared" si="95"/>
        <v>42619.635787037041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42482.21266203704</v>
      </c>
      <c r="T969" s="9">
        <f t="shared" si="95"/>
        <v>42422.254328703704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41866.847615740742</v>
      </c>
      <c r="T970" s="9">
        <f t="shared" si="95"/>
        <v>41836.847615740742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42775.30332175926</v>
      </c>
      <c r="T971" s="9">
        <f t="shared" si="95"/>
        <v>42742.30332175926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42758.207638888889</v>
      </c>
      <c r="T972" s="9">
        <f t="shared" si="95"/>
        <v>42721.220520833333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42156.709027777775</v>
      </c>
      <c r="T973" s="9">
        <f t="shared" si="95"/>
        <v>42111.709027777775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41886.290972222225</v>
      </c>
      <c r="T974" s="9">
        <f t="shared" si="95"/>
        <v>41856.865717592591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42317.056631944448</v>
      </c>
      <c r="T975" s="9">
        <f t="shared" si="95"/>
        <v>42257.014965277776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42454.707824074074</v>
      </c>
      <c r="T976" s="9">
        <f t="shared" si="95"/>
        <v>42424.749490740738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42549.696585648147</v>
      </c>
      <c r="T977" s="9">
        <f t="shared" si="95"/>
        <v>42489.696585648147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42230.058993055558</v>
      </c>
      <c r="T978" s="9">
        <f t="shared" si="95"/>
        <v>42185.058993055558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42421.942094907412</v>
      </c>
      <c r="T979" s="9">
        <f t="shared" si="95"/>
        <v>42391.942094907412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42425.309039351851</v>
      </c>
      <c r="T980" s="9">
        <f t="shared" si="95"/>
        <v>42395.309039351851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42541.790972222225</v>
      </c>
      <c r="T981" s="9">
        <f t="shared" si="95"/>
        <v>42506.416990740734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41973.945856481485</v>
      </c>
      <c r="T982" s="9">
        <f t="shared" si="95"/>
        <v>41928.904189814813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41860.947013888886</v>
      </c>
      <c r="T983" s="9">
        <f t="shared" si="95"/>
        <v>41830.947013888886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42645.753310185188</v>
      </c>
      <c r="T984" s="9">
        <f t="shared" si="95"/>
        <v>42615.753310185188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42605.870833333334</v>
      </c>
      <c r="T985" s="9">
        <f t="shared" si="95"/>
        <v>42574.667650462965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42091.074166666673</v>
      </c>
      <c r="T986" s="9">
        <f t="shared" si="95"/>
        <v>42061.11583333333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42369.958333333328</v>
      </c>
      <c r="T987" s="9">
        <f t="shared" si="95"/>
        <v>42339.967708333337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42379</v>
      </c>
      <c r="T988" s="9">
        <f t="shared" si="95"/>
        <v>42324.767361111109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41813.294560185182</v>
      </c>
      <c r="T989" s="9">
        <f t="shared" si="95"/>
        <v>41773.294560185182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42644.356770833328</v>
      </c>
      <c r="T990" s="9">
        <f t="shared" si="95"/>
        <v>42614.356770833328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42641.933969907404</v>
      </c>
      <c r="T991" s="9">
        <f t="shared" si="95"/>
        <v>42611.933969907404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41885.784305555557</v>
      </c>
      <c r="T992" s="9">
        <f t="shared" si="95"/>
        <v>41855.784305555557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42563.785416666666</v>
      </c>
      <c r="T993" s="9">
        <f t="shared" si="95"/>
        <v>42538.75680555556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42497.883321759262</v>
      </c>
      <c r="T994" s="9">
        <f t="shared" si="95"/>
        <v>42437.924988425926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42686.208333333328</v>
      </c>
      <c r="T995" s="9">
        <f t="shared" si="95"/>
        <v>42652.964907407411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41973.957638888889</v>
      </c>
      <c r="T996" s="9">
        <f t="shared" si="95"/>
        <v>41921.263078703705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41972.666666666672</v>
      </c>
      <c r="T997" s="9">
        <f t="shared" si="95"/>
        <v>41947.940740740742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41847.643750000003</v>
      </c>
      <c r="T998" s="9">
        <f t="shared" si="95"/>
        <v>41817.866435185184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41971.144641203704</v>
      </c>
      <c r="T999" s="9">
        <f t="shared" si="95"/>
        <v>41941.10297453704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42327.210659722223</v>
      </c>
      <c r="T1000" s="9">
        <f t="shared" si="95"/>
        <v>42282.168993055559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41956.334722222222</v>
      </c>
      <c r="T1001" s="9">
        <f t="shared" si="95"/>
        <v>41926.29965277778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42809.018055555556</v>
      </c>
      <c r="T1002" s="9">
        <f t="shared" si="95"/>
        <v>42749.059722222228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42765.720057870371</v>
      </c>
      <c r="T1003" s="9">
        <f t="shared" si="95"/>
        <v>42720.720057870371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42355.249305555553</v>
      </c>
      <c r="T1004" s="9">
        <f t="shared" si="95"/>
        <v>42325.684189814812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42810.667372685188</v>
      </c>
      <c r="T1005" s="9">
        <f t="shared" si="95"/>
        <v>42780.709039351852</v>
      </c>
    </row>
    <row r="1006" spans="1:20" ht="30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42418.708645833336</v>
      </c>
      <c r="T1006" s="9">
        <f t="shared" si="95"/>
        <v>42388.708645833336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42307.624803240738</v>
      </c>
      <c r="T1007" s="9">
        <f t="shared" si="95"/>
        <v>42276.624803240738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41985.299305555556</v>
      </c>
      <c r="T1008" s="9">
        <f t="shared" si="95"/>
        <v>41977.040185185186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42718.6252662037</v>
      </c>
      <c r="T1009" s="9">
        <f t="shared" si="95"/>
        <v>42676.583599537036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42732.809201388889</v>
      </c>
      <c r="T1010" s="9">
        <f t="shared" si="95"/>
        <v>42702.809201388889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42540.604699074072</v>
      </c>
      <c r="T1011" s="9">
        <f t="shared" si="95"/>
        <v>42510.604699074072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42618.124305555553</v>
      </c>
      <c r="T1012" s="9">
        <f t="shared" si="95"/>
        <v>42561.829421296294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41991.898090277777</v>
      </c>
      <c r="T1013" s="9">
        <f t="shared" si="95"/>
        <v>41946.898090277777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42759.440416666665</v>
      </c>
      <c r="T1014" s="9">
        <f t="shared" si="95"/>
        <v>42714.440416666665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42367.833333333328</v>
      </c>
      <c r="T1015" s="9">
        <f t="shared" si="95"/>
        <v>42339.833981481483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42005.002488425926</v>
      </c>
      <c r="T1016" s="9">
        <f t="shared" si="95"/>
        <v>41955.002488425926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42333.920081018514</v>
      </c>
      <c r="T1017" s="9">
        <f t="shared" si="95"/>
        <v>42303.878414351857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42467.065462962957</v>
      </c>
      <c r="T1018" s="9">
        <f t="shared" si="95"/>
        <v>42422.107129629629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42329.716840277775</v>
      </c>
      <c r="T1019" s="9">
        <f t="shared" si="95"/>
        <v>42289.675173611111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42565.492280092592</v>
      </c>
      <c r="T1020" s="9">
        <f t="shared" si="95"/>
        <v>42535.492280092592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42039.973946759259</v>
      </c>
      <c r="T1021" s="9">
        <f t="shared" si="95"/>
        <v>42009.973946759259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42157.032638888893</v>
      </c>
      <c r="T1022" s="9">
        <f t="shared" si="95"/>
        <v>42127.069548611107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42294.166666666672</v>
      </c>
      <c r="T1023" s="9">
        <f t="shared" si="95"/>
        <v>42271.251979166671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42141.646724537044</v>
      </c>
      <c r="T1024" s="9">
        <f t="shared" si="95"/>
        <v>42111.646724537044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42175.919687500005</v>
      </c>
      <c r="T1025" s="9">
        <f t="shared" si="95"/>
        <v>42145.919687500005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42400.580590277779</v>
      </c>
      <c r="T1026" s="9">
        <f t="shared" si="95"/>
        <v>42370.580590277779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(E1027/D1027)*100</f>
        <v>109.92831428571431</v>
      </c>
      <c r="P1027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 LEN(N1027)-SEARCH("/",N1027,1))</f>
        <v>electronic music</v>
      </c>
      <c r="S1027" s="9">
        <f t="shared" ref="S1027:S1090" si="100">(((I1027/60)/60)/24)+DATE(1970,1,1)</f>
        <v>42079.792094907403</v>
      </c>
      <c r="T1027" s="9">
        <f t="shared" ref="T1027:T1090" si="101">(((J1027/60)/60)/24)+DATE(1970,1,1)</f>
        <v>42049.833761574075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42460.365925925929</v>
      </c>
      <c r="T1028" s="9">
        <f t="shared" si="101"/>
        <v>42426.407592592594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41935.034108796295</v>
      </c>
      <c r="T1029" s="9">
        <f t="shared" si="101"/>
        <v>41905.034108796295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42800.833333333328</v>
      </c>
      <c r="T1030" s="9">
        <f t="shared" si="101"/>
        <v>42755.627372685187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42098.915972222225</v>
      </c>
      <c r="T1031" s="9">
        <f t="shared" si="101"/>
        <v>42044.711886574078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42625.483206018514</v>
      </c>
      <c r="T1032" s="9">
        <f t="shared" si="101"/>
        <v>42611.483206018514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42354.764004629629</v>
      </c>
      <c r="T1033" s="9">
        <f t="shared" si="101"/>
        <v>42324.764004629629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42544.666956018518</v>
      </c>
      <c r="T1034" s="9">
        <f t="shared" si="101"/>
        <v>42514.666956018518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42716.732407407413</v>
      </c>
      <c r="T1035" s="9">
        <f t="shared" si="101"/>
        <v>42688.732407407413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42587.165972222225</v>
      </c>
      <c r="T1036" s="9">
        <f t="shared" si="101"/>
        <v>42555.166712962964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42046.641435185185</v>
      </c>
      <c r="T1037" s="9">
        <f t="shared" si="101"/>
        <v>42016.641435185185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41281.333333333336</v>
      </c>
      <c r="T1038" s="9">
        <f t="shared" si="101"/>
        <v>41249.448958333334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42142.208333333328</v>
      </c>
      <c r="T1039" s="9">
        <f t="shared" si="101"/>
        <v>42119.822476851856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42448.190081018518</v>
      </c>
      <c r="T1040" s="9">
        <f t="shared" si="101"/>
        <v>42418.231747685189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42717.332638888889</v>
      </c>
      <c r="T1041" s="9">
        <f t="shared" si="101"/>
        <v>42692.109328703707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42609.708437499998</v>
      </c>
      <c r="T1042" s="9">
        <f t="shared" si="101"/>
        <v>42579.708437499998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41851.060092592597</v>
      </c>
      <c r="T1043" s="9">
        <f t="shared" si="101"/>
        <v>41831.060092592597</v>
      </c>
    </row>
    <row r="1044" spans="1:20" ht="45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41894.416666666664</v>
      </c>
      <c r="T1044" s="9">
        <f t="shared" si="101"/>
        <v>41851.696157407408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42144.252951388888</v>
      </c>
      <c r="T1045" s="9">
        <f t="shared" si="101"/>
        <v>42114.252951388888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42068.852083333331</v>
      </c>
      <c r="T1046" s="9">
        <f t="shared" si="101"/>
        <v>42011.925937499997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41874.874421296299</v>
      </c>
      <c r="T1047" s="9">
        <f t="shared" si="101"/>
        <v>41844.874421296299</v>
      </c>
    </row>
    <row r="1048" spans="1:20" ht="45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42364.851388888885</v>
      </c>
      <c r="T1048" s="9">
        <f t="shared" si="101"/>
        <v>42319.851388888885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41948.860127314816</v>
      </c>
      <c r="T1049" s="9">
        <f t="shared" si="101"/>
        <v>41918.818460648145</v>
      </c>
    </row>
    <row r="1050" spans="1:20" ht="45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42638.053113425922</v>
      </c>
      <c r="T1050" s="9">
        <f t="shared" si="101"/>
        <v>42598.053113425922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42412.431076388893</v>
      </c>
      <c r="T1051" s="9">
        <f t="shared" si="101"/>
        <v>42382.431076388893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42261.7971875</v>
      </c>
      <c r="T1052" s="9">
        <f t="shared" si="101"/>
        <v>42231.7971875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41878.014178240745</v>
      </c>
      <c r="T1053" s="9">
        <f t="shared" si="101"/>
        <v>41850.014178240745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42527.839583333334</v>
      </c>
      <c r="T1054" s="9">
        <f t="shared" si="101"/>
        <v>42483.797395833331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42800.172824074078</v>
      </c>
      <c r="T1055" s="9">
        <f t="shared" si="101"/>
        <v>42775.172824074078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41861.916666666664</v>
      </c>
      <c r="T1056" s="9">
        <f t="shared" si="101"/>
        <v>41831.851840277777</v>
      </c>
    </row>
    <row r="1057" spans="1:20" ht="45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42436.992418981477</v>
      </c>
      <c r="T1057" s="9">
        <f t="shared" si="101"/>
        <v>42406.992418981477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42118.677974537044</v>
      </c>
      <c r="T1058" s="9">
        <f t="shared" si="101"/>
        <v>42058.719641203701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42708.912997685184</v>
      </c>
      <c r="T1059" s="9">
        <f t="shared" si="101"/>
        <v>42678.871331018512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42089</v>
      </c>
      <c r="T1060" s="9">
        <f t="shared" si="101"/>
        <v>42047.900960648149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42076.748333333337</v>
      </c>
      <c r="T1061" s="9">
        <f t="shared" si="101"/>
        <v>42046.79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42109.913113425922</v>
      </c>
      <c r="T1062" s="9">
        <f t="shared" si="101"/>
        <v>42079.913113425922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42492.041666666672</v>
      </c>
      <c r="T1063" s="9">
        <f t="shared" si="101"/>
        <v>42432.276712962965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42563.807187500002</v>
      </c>
      <c r="T1064" s="9">
        <f t="shared" si="101"/>
        <v>42556.807187500002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42613.030810185184</v>
      </c>
      <c r="T1065" s="9">
        <f t="shared" si="101"/>
        <v>42583.030810185184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41462.228043981479</v>
      </c>
      <c r="T1066" s="9">
        <f t="shared" si="101"/>
        <v>41417.228043981479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41689.381041666667</v>
      </c>
      <c r="T1067" s="9">
        <f t="shared" si="101"/>
        <v>41661.381041666667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41490.962754629632</v>
      </c>
      <c r="T1068" s="9">
        <f t="shared" si="101"/>
        <v>41445.962754629632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41629.855682870373</v>
      </c>
      <c r="T1069" s="9">
        <f t="shared" si="101"/>
        <v>41599.855682870373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42470.329444444447</v>
      </c>
      <c r="T1070" s="9">
        <f t="shared" si="101"/>
        <v>42440.371111111104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41604.271516203706</v>
      </c>
      <c r="T1071" s="9">
        <f t="shared" si="101"/>
        <v>41572.229849537034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41183.011828703704</v>
      </c>
      <c r="T1072" s="9">
        <f t="shared" si="101"/>
        <v>41163.011828703704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42325.795057870375</v>
      </c>
      <c r="T1073" s="9">
        <f t="shared" si="101"/>
        <v>42295.753391203703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41675.832141203704</v>
      </c>
      <c r="T1074" s="9">
        <f t="shared" si="101"/>
        <v>41645.832141203704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40832.964594907404</v>
      </c>
      <c r="T1075" s="9">
        <f t="shared" si="101"/>
        <v>40802.964594907404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41643.172974537039</v>
      </c>
      <c r="T1076" s="9">
        <f t="shared" si="101"/>
        <v>41613.172974537039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41035.904120370367</v>
      </c>
      <c r="T1077" s="9">
        <f t="shared" si="101"/>
        <v>41005.904120370367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41893.377893518518</v>
      </c>
      <c r="T1078" s="9">
        <f t="shared" si="101"/>
        <v>41838.377893518518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42383.16679398148</v>
      </c>
      <c r="T1079" s="9">
        <f t="shared" si="101"/>
        <v>42353.16679398148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40746.195844907408</v>
      </c>
      <c r="T1080" s="9">
        <f t="shared" si="101"/>
        <v>40701.195844907408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42504.566388888896</v>
      </c>
      <c r="T1081" s="9">
        <f t="shared" si="101"/>
        <v>42479.566388888896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41770.138113425928</v>
      </c>
      <c r="T1082" s="9">
        <f t="shared" si="101"/>
        <v>41740.138113425928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42032.926990740743</v>
      </c>
      <c r="T1083" s="9">
        <f t="shared" si="101"/>
        <v>42002.926990740743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41131.906111111115</v>
      </c>
      <c r="T1084" s="9">
        <f t="shared" si="101"/>
        <v>41101.906111111115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41853.659525462965</v>
      </c>
      <c r="T1085" s="9">
        <f t="shared" si="101"/>
        <v>41793.659525462965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41859.912083333329</v>
      </c>
      <c r="T1086" s="9">
        <f t="shared" si="101"/>
        <v>41829.912083333329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42443.629340277781</v>
      </c>
      <c r="T1087" s="9">
        <f t="shared" si="101"/>
        <v>42413.671006944445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41875.866793981484</v>
      </c>
      <c r="T1088" s="9">
        <f t="shared" si="101"/>
        <v>41845.866793981484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41805.713969907411</v>
      </c>
      <c r="T1089" s="9">
        <f t="shared" si="101"/>
        <v>41775.713969907411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41753.799386574072</v>
      </c>
      <c r="T1090" s="9">
        <f t="shared" si="101"/>
        <v>41723.799386574072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(E1091/D1091)*100</f>
        <v>7.8266666666666662</v>
      </c>
      <c r="P1091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 LEN(N1091)-SEARCH("/",N1091,1))</f>
        <v>video games</v>
      </c>
      <c r="S1091" s="9">
        <f t="shared" ref="S1091:S1154" si="106">(((I1091/60)/60)/24)+DATE(1970,1,1)</f>
        <v>42181.189525462964</v>
      </c>
      <c r="T1091" s="9">
        <f t="shared" ref="T1091:T1154" si="107">(((J1091/60)/60)/24)+DATE(1970,1,1)</f>
        <v>42151.189525462964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42153.185798611114</v>
      </c>
      <c r="T1092" s="9">
        <f t="shared" si="107"/>
        <v>42123.185798611114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42470.778611111105</v>
      </c>
      <c r="T1093" s="9">
        <f t="shared" si="107"/>
        <v>42440.820277777777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41280.025902777779</v>
      </c>
      <c r="T1094" s="9">
        <f t="shared" si="107"/>
        <v>41250.025902777779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42411.973807870367</v>
      </c>
      <c r="T1095" s="9">
        <f t="shared" si="107"/>
        <v>42396.973807870367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40825.713344907403</v>
      </c>
      <c r="T1096" s="9">
        <f t="shared" si="107"/>
        <v>40795.713344907403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41516.537268518521</v>
      </c>
      <c r="T1097" s="9">
        <f t="shared" si="107"/>
        <v>41486.537268518521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41916.145833333336</v>
      </c>
      <c r="T1098" s="9">
        <f t="shared" si="107"/>
        <v>41885.51798611111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41700.792557870373</v>
      </c>
      <c r="T1099" s="9">
        <f t="shared" si="107"/>
        <v>41660.792557870373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41742.762673611112</v>
      </c>
      <c r="T1100" s="9">
        <f t="shared" si="107"/>
        <v>41712.762673611112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42137.836435185185</v>
      </c>
      <c r="T1101" s="9">
        <f t="shared" si="107"/>
        <v>42107.836435185185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42414.110775462963</v>
      </c>
      <c r="T1102" s="9">
        <f t="shared" si="107"/>
        <v>42384.110775462963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42565.758333333331</v>
      </c>
      <c r="T1103" s="9">
        <f t="shared" si="107"/>
        <v>42538.77243055556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41617.249305555553</v>
      </c>
      <c r="T1104" s="9">
        <f t="shared" si="107"/>
        <v>41577.045428240745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42539.22210648148</v>
      </c>
      <c r="T1105" s="9">
        <f t="shared" si="107"/>
        <v>42479.22210648148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41801.40996527778</v>
      </c>
      <c r="T1106" s="9">
        <f t="shared" si="107"/>
        <v>41771.40996527778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41722.0940625</v>
      </c>
      <c r="T1107" s="9">
        <f t="shared" si="107"/>
        <v>41692.135729166665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41003.698784722219</v>
      </c>
      <c r="T1108" s="9">
        <f t="shared" si="107"/>
        <v>40973.740451388891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41843.861388888887</v>
      </c>
      <c r="T1109" s="9">
        <f t="shared" si="107"/>
        <v>41813.861388888887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41012.595312500001</v>
      </c>
      <c r="T1110" s="9">
        <f t="shared" si="107"/>
        <v>40952.636979166666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42692.793865740736</v>
      </c>
      <c r="T1111" s="9">
        <f t="shared" si="107"/>
        <v>42662.752199074079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41250.933124999996</v>
      </c>
      <c r="T1112" s="9">
        <f t="shared" si="107"/>
        <v>41220.933124999996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42377.203587962969</v>
      </c>
      <c r="T1113" s="9">
        <f t="shared" si="107"/>
        <v>42347.203587962969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42023.354166666672</v>
      </c>
      <c r="T1114" s="9">
        <f t="shared" si="107"/>
        <v>41963.759386574078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41865.977083333331</v>
      </c>
      <c r="T1115" s="9">
        <f t="shared" si="107"/>
        <v>41835.977083333331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41556.345914351856</v>
      </c>
      <c r="T1116" s="9">
        <f t="shared" si="107"/>
        <v>41526.345914351856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42459.653877314813</v>
      </c>
      <c r="T1117" s="9">
        <f t="shared" si="107"/>
        <v>42429.695543981477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41069.847314814811</v>
      </c>
      <c r="T1118" s="9">
        <f t="shared" si="107"/>
        <v>41009.847314814811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42363.598530092597</v>
      </c>
      <c r="T1119" s="9">
        <f t="shared" si="107"/>
        <v>42333.598530092597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41734.124756944446</v>
      </c>
      <c r="T1120" s="9">
        <f t="shared" si="107"/>
        <v>41704.16642361111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41735.792407407411</v>
      </c>
      <c r="T1121" s="9">
        <f t="shared" si="107"/>
        <v>41722.792407407411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40844.872685185182</v>
      </c>
      <c r="T1122" s="9">
        <f t="shared" si="107"/>
        <v>40799.872685185182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42442.892546296294</v>
      </c>
      <c r="T1123" s="9">
        <f t="shared" si="107"/>
        <v>42412.934212962966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41424.703993055555</v>
      </c>
      <c r="T1124" s="9">
        <f t="shared" si="107"/>
        <v>41410.703993055555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41748.5237037037</v>
      </c>
      <c r="T1125" s="9">
        <f t="shared" si="107"/>
        <v>41718.5237037037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42124.667256944449</v>
      </c>
      <c r="T1126" s="9">
        <f t="shared" si="107"/>
        <v>42094.667256944449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42272.624189814815</v>
      </c>
      <c r="T1127" s="9">
        <f t="shared" si="107"/>
        <v>42212.624189814815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42565.327476851846</v>
      </c>
      <c r="T1128" s="9">
        <f t="shared" si="107"/>
        <v>42535.327476851846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41957.895833333328</v>
      </c>
      <c r="T1129" s="9">
        <f t="shared" si="107"/>
        <v>41926.854166666664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41858.649502314816</v>
      </c>
      <c r="T1130" s="9">
        <f t="shared" si="107"/>
        <v>41828.649502314816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42526.264965277776</v>
      </c>
      <c r="T1131" s="9">
        <f t="shared" si="107"/>
        <v>42496.264965277776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41969.038194444445</v>
      </c>
      <c r="T1132" s="9">
        <f t="shared" si="107"/>
        <v>41908.996527777781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42362.908194444448</v>
      </c>
      <c r="T1133" s="9">
        <f t="shared" si="107"/>
        <v>42332.908194444448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42736.115405092598</v>
      </c>
      <c r="T1134" s="9">
        <f t="shared" si="107"/>
        <v>42706.115405092598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41851.407187500001</v>
      </c>
      <c r="T1135" s="9">
        <f t="shared" si="107"/>
        <v>41821.407187500001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41972.189583333333</v>
      </c>
      <c r="T1136" s="9">
        <f t="shared" si="107"/>
        <v>41958.285046296296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42588.989513888882</v>
      </c>
      <c r="T1137" s="9">
        <f t="shared" si="107"/>
        <v>42558.989513888882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42357.671631944439</v>
      </c>
      <c r="T1138" s="9">
        <f t="shared" si="107"/>
        <v>42327.671631944439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42483.819687499999</v>
      </c>
      <c r="T1139" s="9">
        <f t="shared" si="107"/>
        <v>42453.819687499999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42756.9066087963</v>
      </c>
      <c r="T1140" s="9">
        <f t="shared" si="107"/>
        <v>42736.9066087963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42005.347523148142</v>
      </c>
      <c r="T1141" s="9">
        <f t="shared" si="107"/>
        <v>41975.347523148142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42222.462048611109</v>
      </c>
      <c r="T1142" s="9">
        <f t="shared" si="107"/>
        <v>42192.462048611109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42194.699652777781</v>
      </c>
      <c r="T1143" s="9">
        <f t="shared" si="107"/>
        <v>42164.699652777781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42052.006099537044</v>
      </c>
      <c r="T1144" s="9">
        <f t="shared" si="107"/>
        <v>42022.006099537044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42355.19358796296</v>
      </c>
      <c r="T1145" s="9">
        <f t="shared" si="107"/>
        <v>42325.19358796296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42123.181944444441</v>
      </c>
      <c r="T1146" s="9">
        <f t="shared" si="107"/>
        <v>42093.181944444441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41914.747592592597</v>
      </c>
      <c r="T1147" s="9">
        <f t="shared" si="107"/>
        <v>41854.747592592597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41761.9533912037</v>
      </c>
      <c r="T1148" s="9">
        <f t="shared" si="107"/>
        <v>41723.9533912037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41931.972025462965</v>
      </c>
      <c r="T1149" s="9">
        <f t="shared" si="107"/>
        <v>41871.972025462965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42705.212743055556</v>
      </c>
      <c r="T1150" s="9">
        <f t="shared" si="107"/>
        <v>42675.171076388884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42537.71025462963</v>
      </c>
      <c r="T1151" s="9">
        <f t="shared" si="107"/>
        <v>42507.71025462963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42377.954571759255</v>
      </c>
      <c r="T1152" s="9">
        <f t="shared" si="107"/>
        <v>42317.954571759255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42254.102581018517</v>
      </c>
      <c r="T1153" s="9">
        <f t="shared" si="107"/>
        <v>42224.102581018517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42139.709629629629</v>
      </c>
      <c r="T1154" s="9">
        <f t="shared" si="107"/>
        <v>42109.709629629629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(E1155/D1155)*100</f>
        <v>0.625</v>
      </c>
      <c r="P1155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 LEN(N1155)-SEARCH("/",N1155,1))</f>
        <v>food trucks</v>
      </c>
      <c r="S1155" s="9">
        <f t="shared" ref="S1155:S1218" si="112">(((I1155/60)/60)/24)+DATE(1970,1,1)</f>
        <v>42173.714178240742</v>
      </c>
      <c r="T1155" s="9">
        <f t="shared" ref="T1155:T1218" si="113">(((J1155/60)/60)/24)+DATE(1970,1,1)</f>
        <v>42143.714178240742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42253.108865740738</v>
      </c>
      <c r="T1156" s="9">
        <f t="shared" si="113"/>
        <v>42223.108865740738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41865.763981481483</v>
      </c>
      <c r="T1157" s="9">
        <f t="shared" si="113"/>
        <v>41835.763981481483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42059.07131944444</v>
      </c>
      <c r="T1158" s="9">
        <f t="shared" si="113"/>
        <v>42029.07131944444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41978.669907407413</v>
      </c>
      <c r="T1159" s="9">
        <f t="shared" si="113"/>
        <v>41918.628240740742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41982.09175925926</v>
      </c>
      <c r="T1160" s="9">
        <f t="shared" si="113"/>
        <v>41952.09175925926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42185.65625</v>
      </c>
      <c r="T1161" s="9">
        <f t="shared" si="113"/>
        <v>42154.726446759261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42091.113263888896</v>
      </c>
      <c r="T1162" s="9">
        <f t="shared" si="113"/>
        <v>42061.154930555553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42143.629502314812</v>
      </c>
      <c r="T1163" s="9">
        <f t="shared" si="113"/>
        <v>42122.629502314812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41907.683611111112</v>
      </c>
      <c r="T1164" s="9">
        <f t="shared" si="113"/>
        <v>41876.683611111112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41860.723611111112</v>
      </c>
      <c r="T1165" s="9">
        <f t="shared" si="113"/>
        <v>41830.723611111112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42539.724328703705</v>
      </c>
      <c r="T1166" s="9">
        <f t="shared" si="113"/>
        <v>42509.724328703705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41826.214467592588</v>
      </c>
      <c r="T1167" s="9">
        <f t="shared" si="113"/>
        <v>41792.214467592588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42181.166666666672</v>
      </c>
      <c r="T1168" s="9">
        <f t="shared" si="113"/>
        <v>42150.485439814816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41894.734895833331</v>
      </c>
      <c r="T1169" s="9">
        <f t="shared" si="113"/>
        <v>41863.734895833331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42635.053993055553</v>
      </c>
      <c r="T1170" s="9">
        <f t="shared" si="113"/>
        <v>42605.053993055553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42057.353738425925</v>
      </c>
      <c r="T1171" s="9">
        <f t="shared" si="113"/>
        <v>42027.353738425925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42154.893182870372</v>
      </c>
      <c r="T1172" s="9">
        <f t="shared" si="113"/>
        <v>42124.893182870372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41956.846377314811</v>
      </c>
      <c r="T1173" s="9">
        <f t="shared" si="113"/>
        <v>41938.804710648146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41871.682314814818</v>
      </c>
      <c r="T1174" s="9">
        <f t="shared" si="113"/>
        <v>41841.682314814818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42219.185844907406</v>
      </c>
      <c r="T1175" s="9">
        <f t="shared" si="113"/>
        <v>42184.185844907406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42498.84174768519</v>
      </c>
      <c r="T1176" s="9">
        <f t="shared" si="113"/>
        <v>42468.84174768519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42200.728460648148</v>
      </c>
      <c r="T1177" s="9">
        <f t="shared" si="113"/>
        <v>42170.728460648148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42800.541666666672</v>
      </c>
      <c r="T1178" s="9">
        <f t="shared" si="113"/>
        <v>42746.019652777773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41927.660833333335</v>
      </c>
      <c r="T1179" s="9">
        <f t="shared" si="113"/>
        <v>41897.660833333335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41867.905694444446</v>
      </c>
      <c r="T1180" s="9">
        <f t="shared" si="113"/>
        <v>41837.905694444446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42305.720219907409</v>
      </c>
      <c r="T1181" s="9">
        <f t="shared" si="113"/>
        <v>42275.720219907409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41818.806875000002</v>
      </c>
      <c r="T1182" s="9">
        <f t="shared" si="113"/>
        <v>41781.806875000002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42064.339363425926</v>
      </c>
      <c r="T1183" s="9">
        <f t="shared" si="113"/>
        <v>42034.339363425926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42747.695833333331</v>
      </c>
      <c r="T1184" s="9">
        <f t="shared" si="113"/>
        <v>42728.827407407407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42676.165972222225</v>
      </c>
      <c r="T1185" s="9">
        <f t="shared" si="113"/>
        <v>42656.86137731481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42772.599664351852</v>
      </c>
      <c r="T1186" s="9">
        <f t="shared" si="113"/>
        <v>42741.599664351852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42163.166666666672</v>
      </c>
      <c r="T1187" s="9">
        <f t="shared" si="113"/>
        <v>42130.865150462967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42156.945833333331</v>
      </c>
      <c r="T1188" s="9">
        <f t="shared" si="113"/>
        <v>42123.86336805555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42141.75</v>
      </c>
      <c r="T1189" s="9">
        <f t="shared" si="113"/>
        <v>42109.894942129627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42732.700694444444</v>
      </c>
      <c r="T1190" s="9">
        <f t="shared" si="113"/>
        <v>42711.700694444444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42550.979108796295</v>
      </c>
      <c r="T1191" s="9">
        <f t="shared" si="113"/>
        <v>42529.979108796295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41882.665798611109</v>
      </c>
      <c r="T1192" s="9">
        <f t="shared" si="113"/>
        <v>41852.665798611109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42449.562037037031</v>
      </c>
      <c r="T1193" s="9">
        <f t="shared" si="113"/>
        <v>42419.603703703702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42777.506689814814</v>
      </c>
      <c r="T1194" s="9">
        <f t="shared" si="113"/>
        <v>42747.506689814814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42469.734409722223</v>
      </c>
      <c r="T1195" s="9">
        <f t="shared" si="113"/>
        <v>42409.776076388895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42102.488182870366</v>
      </c>
      <c r="T1196" s="9">
        <f t="shared" si="113"/>
        <v>42072.488182870366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42358.375</v>
      </c>
      <c r="T1197" s="9">
        <f t="shared" si="113"/>
        <v>42298.34783564815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42356.818738425922</v>
      </c>
      <c r="T1198" s="9">
        <f t="shared" si="113"/>
        <v>42326.818738425922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42534.249305555553</v>
      </c>
      <c r="T1199" s="9">
        <f t="shared" si="113"/>
        <v>42503.66474537037</v>
      </c>
    </row>
    <row r="1200" spans="1:20" ht="45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42369.125</v>
      </c>
      <c r="T1200" s="9">
        <f t="shared" si="113"/>
        <v>42333.619050925925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42193.770833333328</v>
      </c>
      <c r="T1201" s="9">
        <f t="shared" si="113"/>
        <v>42161.770833333328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42110.477500000001</v>
      </c>
      <c r="T1202" s="9">
        <f t="shared" si="113"/>
        <v>42089.477500000001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42566.60701388889</v>
      </c>
      <c r="T1203" s="9">
        <f t="shared" si="113"/>
        <v>42536.60701388889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42182.288819444439</v>
      </c>
      <c r="T1204" s="9">
        <f t="shared" si="113"/>
        <v>42152.288819444439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42155.614895833336</v>
      </c>
      <c r="T1205" s="9">
        <f t="shared" si="113"/>
        <v>42125.614895833336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42342.208333333328</v>
      </c>
      <c r="T1206" s="9">
        <f t="shared" si="113"/>
        <v>42297.748067129629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42168.506377314814</v>
      </c>
      <c r="T1207" s="9">
        <f t="shared" si="113"/>
        <v>42138.506377314814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42805.561805555553</v>
      </c>
      <c r="T1208" s="9">
        <f t="shared" si="113"/>
        <v>42772.776076388895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42460.416666666672</v>
      </c>
      <c r="T1209" s="9">
        <f t="shared" si="113"/>
        <v>42430.430243055554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42453.667407407411</v>
      </c>
      <c r="T1210" s="9">
        <f t="shared" si="113"/>
        <v>42423.709074074075</v>
      </c>
    </row>
    <row r="1211" spans="1:20" ht="45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42791.846122685187</v>
      </c>
      <c r="T1211" s="9">
        <f t="shared" si="113"/>
        <v>42761.846122685187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42155.875</v>
      </c>
      <c r="T1212" s="9">
        <f t="shared" si="113"/>
        <v>42132.941805555558</v>
      </c>
    </row>
    <row r="1213" spans="1:20" ht="45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42530.866446759261</v>
      </c>
      <c r="T1213" s="9">
        <f t="shared" si="113"/>
        <v>42515.866446759261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42335.041666666672</v>
      </c>
      <c r="T1214" s="9">
        <f t="shared" si="113"/>
        <v>42318.950173611112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42766.755787037036</v>
      </c>
      <c r="T1215" s="9">
        <f t="shared" si="113"/>
        <v>42731.755787037036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42164.840335648143</v>
      </c>
      <c r="T1216" s="9">
        <f t="shared" si="113"/>
        <v>42104.840335648143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41789.923101851848</v>
      </c>
      <c r="T1217" s="9">
        <f t="shared" si="113"/>
        <v>41759.923101851848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42279.960416666669</v>
      </c>
      <c r="T1218" s="9">
        <f t="shared" si="113"/>
        <v>42247.616400462968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(E1219/D1219)*100</f>
        <v>102.60000000000001</v>
      </c>
      <c r="P1219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 LEN(N1219)-SEARCH("/",N1219,1))</f>
        <v>photobooks</v>
      </c>
      <c r="S1219" s="9">
        <f t="shared" ref="S1219:S1282" si="118">(((I1219/60)/60)/24)+DATE(1970,1,1)</f>
        <v>42565.809490740736</v>
      </c>
      <c r="T1219" s="9">
        <f t="shared" ref="T1219:T1282" si="119">(((J1219/60)/60)/24)+DATE(1970,1,1)</f>
        <v>42535.809490740736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42309.125</v>
      </c>
      <c r="T1220" s="9">
        <f t="shared" si="119"/>
        <v>42278.662037037036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42663.461956018517</v>
      </c>
      <c r="T1221" s="9">
        <f t="shared" si="119"/>
        <v>42633.461956018517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42241.628611111111</v>
      </c>
      <c r="T1222" s="9">
        <f t="shared" si="119"/>
        <v>42211.628611111111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42708</v>
      </c>
      <c r="T1223" s="9">
        <f t="shared" si="119"/>
        <v>42680.47555555556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42461.166666666672</v>
      </c>
      <c r="T1224" s="9">
        <f t="shared" si="119"/>
        <v>42430.720451388886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42684.218854166669</v>
      </c>
      <c r="T1225" s="9">
        <f t="shared" si="119"/>
        <v>42654.177187499998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41796.549791666665</v>
      </c>
      <c r="T1226" s="9">
        <f t="shared" si="119"/>
        <v>41736.549791666665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41569.905995370369</v>
      </c>
      <c r="T1227" s="9">
        <f t="shared" si="119"/>
        <v>41509.905995370369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41750.041666666664</v>
      </c>
      <c r="T1228" s="9">
        <f t="shared" si="119"/>
        <v>41715.874780092592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41858.291666666664</v>
      </c>
      <c r="T1229" s="9">
        <f t="shared" si="119"/>
        <v>41827.919166666667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40814.729259259257</v>
      </c>
      <c r="T1230" s="9">
        <f t="shared" si="119"/>
        <v>40754.729259259257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41015.666666666664</v>
      </c>
      <c r="T1231" s="9">
        <f t="shared" si="119"/>
        <v>40985.459803240738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40598.972569444442</v>
      </c>
      <c r="T1232" s="9">
        <f t="shared" si="119"/>
        <v>40568.972569444442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42244.041666666672</v>
      </c>
      <c r="T1233" s="9">
        <f t="shared" si="119"/>
        <v>42193.941759259258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41553.848032407412</v>
      </c>
      <c r="T1234" s="9">
        <f t="shared" si="119"/>
        <v>41506.848032407412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40960.948773148149</v>
      </c>
      <c r="T1235" s="9">
        <f t="shared" si="119"/>
        <v>40939.948773148149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42037.788680555561</v>
      </c>
      <c r="T1236" s="9">
        <f t="shared" si="119"/>
        <v>42007.788680555561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41623.135405092595</v>
      </c>
      <c r="T1237" s="9">
        <f t="shared" si="119"/>
        <v>41583.135405092595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41118.666666666664</v>
      </c>
      <c r="T1238" s="9">
        <f t="shared" si="119"/>
        <v>41110.680138888885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41145.283159722225</v>
      </c>
      <c r="T1239" s="9">
        <f t="shared" si="119"/>
        <v>41125.283159722225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40761.61037037037</v>
      </c>
      <c r="T1240" s="9">
        <f t="shared" si="119"/>
        <v>40731.61037037037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40913.962581018517</v>
      </c>
      <c r="T1241" s="9">
        <f t="shared" si="119"/>
        <v>40883.962581018517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41467.910416666666</v>
      </c>
      <c r="T1242" s="9">
        <f t="shared" si="119"/>
        <v>41409.040011574078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41946.249305555553</v>
      </c>
      <c r="T1243" s="9">
        <f t="shared" si="119"/>
        <v>41923.837731481479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40797.554166666669</v>
      </c>
      <c r="T1244" s="9">
        <f t="shared" si="119"/>
        <v>40782.165532407409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40732.875</v>
      </c>
      <c r="T1245" s="9">
        <f t="shared" si="119"/>
        <v>40671.879293981481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41386.875</v>
      </c>
      <c r="T1246" s="9">
        <f t="shared" si="119"/>
        <v>41355.825497685182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41804.599930555552</v>
      </c>
      <c r="T1247" s="9">
        <f t="shared" si="119"/>
        <v>41774.599930555552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40883.085057870368</v>
      </c>
      <c r="T1248" s="9">
        <f t="shared" si="119"/>
        <v>40838.043391203704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41400.292303240742</v>
      </c>
      <c r="T1249" s="9">
        <f t="shared" si="119"/>
        <v>41370.292303240742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41803.290972222225</v>
      </c>
      <c r="T1250" s="9">
        <f t="shared" si="119"/>
        <v>41767.656863425924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41097.74086805556</v>
      </c>
      <c r="T1251" s="9">
        <f t="shared" si="119"/>
        <v>41067.74086805556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41888.64271990741</v>
      </c>
      <c r="T1252" s="9">
        <f t="shared" si="119"/>
        <v>41843.64271990741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40811.814432870371</v>
      </c>
      <c r="T1253" s="9">
        <f t="shared" si="119"/>
        <v>40751.814432870371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41571.988067129627</v>
      </c>
      <c r="T1254" s="9">
        <f t="shared" si="119"/>
        <v>41543.988067129627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41885.783645833333</v>
      </c>
      <c r="T1255" s="9">
        <f t="shared" si="119"/>
        <v>41855.783645833333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40544.207638888889</v>
      </c>
      <c r="T1256" s="9">
        <f t="shared" si="119"/>
        <v>40487.621365740742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41609.887175925927</v>
      </c>
      <c r="T1257" s="9">
        <f t="shared" si="119"/>
        <v>41579.845509259263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40951.919340277782</v>
      </c>
      <c r="T1258" s="9">
        <f t="shared" si="119"/>
        <v>40921.919340277782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40636.043865740743</v>
      </c>
      <c r="T1259" s="9">
        <f t="shared" si="119"/>
        <v>40587.085532407407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41517.611250000002</v>
      </c>
      <c r="T1260" s="9">
        <f t="shared" si="119"/>
        <v>41487.611250000002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41799.165972222225</v>
      </c>
      <c r="T1261" s="9">
        <f t="shared" si="119"/>
        <v>41766.970648148148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41696.842824074076</v>
      </c>
      <c r="T1262" s="9">
        <f t="shared" si="119"/>
        <v>41666.842824074076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41668.342905092592</v>
      </c>
      <c r="T1263" s="9">
        <f t="shared" si="119"/>
        <v>41638.342905092592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41686.762638888889</v>
      </c>
      <c r="T1264" s="9">
        <f t="shared" si="119"/>
        <v>41656.762638888889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41727.041666666664</v>
      </c>
      <c r="T1265" s="9">
        <f t="shared" si="119"/>
        <v>41692.084143518521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41576.662997685184</v>
      </c>
      <c r="T1266" s="9">
        <f t="shared" si="119"/>
        <v>41547.662997685184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40512.655266203699</v>
      </c>
      <c r="T1267" s="9">
        <f t="shared" si="119"/>
        <v>40465.655266203699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41650.87667824074</v>
      </c>
      <c r="T1268" s="9">
        <f t="shared" si="119"/>
        <v>41620.87667824074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41479.585162037038</v>
      </c>
      <c r="T1269" s="9">
        <f t="shared" si="119"/>
        <v>41449.585162037038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41537.845451388886</v>
      </c>
      <c r="T1270" s="9">
        <f t="shared" si="119"/>
        <v>41507.845451388886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42476</v>
      </c>
      <c r="T1271" s="9">
        <f t="shared" si="119"/>
        <v>42445.823055555549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40993.815300925926</v>
      </c>
      <c r="T1272" s="9">
        <f t="shared" si="119"/>
        <v>40933.856967592597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41591.725219907406</v>
      </c>
      <c r="T1273" s="9">
        <f t="shared" si="119"/>
        <v>41561.683553240742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40344.166666666664</v>
      </c>
      <c r="T1274" s="9">
        <f t="shared" si="119"/>
        <v>40274.745127314818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41882.730219907404</v>
      </c>
      <c r="T1275" s="9">
        <f t="shared" si="119"/>
        <v>41852.730219907404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41151.690104166664</v>
      </c>
      <c r="T1276" s="9">
        <f t="shared" si="119"/>
        <v>41116.690104166664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41493.867905092593</v>
      </c>
      <c r="T1277" s="9">
        <f t="shared" si="119"/>
        <v>41458.867905092593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40057.166666666664</v>
      </c>
      <c r="T1278" s="9">
        <f t="shared" si="119"/>
        <v>40007.704247685186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41156.561886574076</v>
      </c>
      <c r="T1279" s="9">
        <f t="shared" si="119"/>
        <v>41121.561886574076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41815.083333333336</v>
      </c>
      <c r="T1280" s="9">
        <f t="shared" si="119"/>
        <v>41786.555162037039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41722.057523148149</v>
      </c>
      <c r="T1281" s="9">
        <f t="shared" si="119"/>
        <v>41682.099189814813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40603.757569444446</v>
      </c>
      <c r="T1282" s="9">
        <f t="shared" si="119"/>
        <v>40513.757569444446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(E1283/D1283)*100</f>
        <v>110.71428571428572</v>
      </c>
      <c r="P1283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 LEN(N1283)-SEARCH("/",N1283,1))</f>
        <v>rock</v>
      </c>
      <c r="S1283" s="9">
        <f t="shared" ref="S1283:S1346" si="124">(((I1283/60)/60)/24)+DATE(1970,1,1)</f>
        <v>41483.743472222224</v>
      </c>
      <c r="T1283" s="9">
        <f t="shared" ref="T1283:T1346" si="125">(((J1283/60)/60)/24)+DATE(1970,1,1)</f>
        <v>41463.743472222224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41617.207638888889</v>
      </c>
      <c r="T1284" s="9">
        <f t="shared" si="125"/>
        <v>41586.475173611114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41344.166666666664</v>
      </c>
      <c r="T1285" s="9">
        <f t="shared" si="125"/>
        <v>41320.717465277776</v>
      </c>
    </row>
    <row r="1286" spans="1:20" ht="45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42735.707638888889</v>
      </c>
      <c r="T1286" s="9">
        <f t="shared" si="125"/>
        <v>42712.23474537037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42175.583043981482</v>
      </c>
      <c r="T1287" s="9">
        <f t="shared" si="125"/>
        <v>42160.583043981482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42052.583333333328</v>
      </c>
      <c r="T1288" s="9">
        <f t="shared" si="125"/>
        <v>42039.384571759263</v>
      </c>
    </row>
    <row r="1289" spans="1:20" ht="75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42167.621018518519</v>
      </c>
      <c r="T1289" s="9">
        <f t="shared" si="125"/>
        <v>42107.621018518519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42592.166666666672</v>
      </c>
      <c r="T1290" s="9">
        <f t="shared" si="125"/>
        <v>42561.154664351852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42739.134780092587</v>
      </c>
      <c r="T1291" s="9">
        <f t="shared" si="125"/>
        <v>42709.134780092587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42117.290972222225</v>
      </c>
      <c r="T1292" s="9">
        <f t="shared" si="125"/>
        <v>42086.614942129629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42101.291666666672</v>
      </c>
      <c r="T1293" s="9">
        <f t="shared" si="125"/>
        <v>42064.652673611112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42283.957638888889</v>
      </c>
      <c r="T1294" s="9">
        <f t="shared" si="125"/>
        <v>42256.764212962968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42322.742719907401</v>
      </c>
      <c r="T1295" s="9">
        <f t="shared" si="125"/>
        <v>42292.701053240744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42296.458333333328</v>
      </c>
      <c r="T1296" s="9">
        <f t="shared" si="125"/>
        <v>42278.453668981485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42214.708333333328</v>
      </c>
      <c r="T1297" s="9">
        <f t="shared" si="125"/>
        <v>42184.572881944448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42443.008946759262</v>
      </c>
      <c r="T1298" s="9">
        <f t="shared" si="125"/>
        <v>42423.050613425927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42491.747199074074</v>
      </c>
      <c r="T1299" s="9">
        <f t="shared" si="125"/>
        <v>42461.747199074074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42488.680925925932</v>
      </c>
      <c r="T1300" s="9">
        <f t="shared" si="125"/>
        <v>42458.680925925932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42199.814340277779</v>
      </c>
      <c r="T1301" s="9">
        <f t="shared" si="125"/>
        <v>42169.814340277779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42522.789583333331</v>
      </c>
      <c r="T1302" s="9">
        <f t="shared" si="125"/>
        <v>42483.675208333334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42206.125</v>
      </c>
      <c r="T1303" s="9">
        <f t="shared" si="125"/>
        <v>42195.749745370369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42705.099664351852</v>
      </c>
      <c r="T1304" s="9">
        <f t="shared" si="125"/>
        <v>42675.057997685188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42582.458333333328</v>
      </c>
      <c r="T1305" s="9">
        <f t="shared" si="125"/>
        <v>42566.441203703704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42807.152835648143</v>
      </c>
      <c r="T1306" s="9">
        <f t="shared" si="125"/>
        <v>42747.194502314815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42572.729166666672</v>
      </c>
      <c r="T1307" s="9">
        <f t="shared" si="125"/>
        <v>42543.665601851855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41977.457569444443</v>
      </c>
      <c r="T1308" s="9">
        <f t="shared" si="125"/>
        <v>41947.457569444443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42417.503229166665</v>
      </c>
      <c r="T1309" s="9">
        <f t="shared" si="125"/>
        <v>42387.503229166665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42651.613564814819</v>
      </c>
      <c r="T1310" s="9">
        <f t="shared" si="125"/>
        <v>42611.613564814819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42292.882731481484</v>
      </c>
      <c r="T1311" s="9">
        <f t="shared" si="125"/>
        <v>42257.882731481484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42601.667245370365</v>
      </c>
      <c r="T1312" s="9">
        <f t="shared" si="125"/>
        <v>42556.667245370365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42704.843969907408</v>
      </c>
      <c r="T1313" s="9">
        <f t="shared" si="125"/>
        <v>42669.802303240736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42112.702800925923</v>
      </c>
      <c r="T1314" s="9">
        <f t="shared" si="125"/>
        <v>42082.702800925923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42432.709652777776</v>
      </c>
      <c r="T1315" s="9">
        <f t="shared" si="125"/>
        <v>42402.709652777776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42664.669675925921</v>
      </c>
      <c r="T1316" s="9">
        <f t="shared" si="125"/>
        <v>42604.669675925921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42314.041666666672</v>
      </c>
      <c r="T1317" s="9">
        <f t="shared" si="125"/>
        <v>42278.498240740737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42428.961909722217</v>
      </c>
      <c r="T1318" s="9">
        <f t="shared" si="125"/>
        <v>42393.961909722217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42572.583333333328</v>
      </c>
      <c r="T1319" s="9">
        <f t="shared" si="125"/>
        <v>42520.235486111109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42015.043657407412</v>
      </c>
      <c r="T1320" s="9">
        <f t="shared" si="125"/>
        <v>41985.043657407412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41831.666666666664</v>
      </c>
      <c r="T1321" s="9">
        <f t="shared" si="125"/>
        <v>41816.812094907407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42734.958333333328</v>
      </c>
      <c r="T1322" s="9">
        <f t="shared" si="125"/>
        <v>42705.690347222218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42727.74927083333</v>
      </c>
      <c r="T1323" s="9">
        <f t="shared" si="125"/>
        <v>42697.74927083333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42145.656539351854</v>
      </c>
      <c r="T1324" s="9">
        <f t="shared" si="125"/>
        <v>42115.656539351854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42486.288194444445</v>
      </c>
      <c r="T1325" s="9">
        <f t="shared" si="125"/>
        <v>42451.698449074072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42656.633703703701</v>
      </c>
      <c r="T1326" s="9">
        <f t="shared" si="125"/>
        <v>42626.633703703701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42734.086053240739</v>
      </c>
      <c r="T1327" s="9">
        <f t="shared" si="125"/>
        <v>42704.086053240739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42019.791990740734</v>
      </c>
      <c r="T1328" s="9">
        <f t="shared" si="125"/>
        <v>41974.791990740734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42153.678645833337</v>
      </c>
      <c r="T1329" s="9">
        <f t="shared" si="125"/>
        <v>42123.678645833337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42657.642754629633</v>
      </c>
      <c r="T1330" s="9">
        <f t="shared" si="125"/>
        <v>42612.642754629633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41975.263252314813</v>
      </c>
      <c r="T1331" s="9">
        <f t="shared" si="125"/>
        <v>41935.221585648149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42553.166666666672</v>
      </c>
      <c r="T1332" s="9">
        <f t="shared" si="125"/>
        <v>42522.276724537034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42599.50409722222</v>
      </c>
      <c r="T1333" s="9">
        <f t="shared" si="125"/>
        <v>42569.50409722222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42762.060277777782</v>
      </c>
      <c r="T1334" s="9">
        <f t="shared" si="125"/>
        <v>42732.060277777782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41836.106770833336</v>
      </c>
      <c r="T1335" s="9">
        <f t="shared" si="125"/>
        <v>41806.106770833336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42440.774155092593</v>
      </c>
      <c r="T1336" s="9">
        <f t="shared" si="125"/>
        <v>42410.774155092593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42343.936365740738</v>
      </c>
      <c r="T1337" s="9">
        <f t="shared" si="125"/>
        <v>42313.936365740738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41990.863750000004</v>
      </c>
      <c r="T1338" s="9">
        <f t="shared" si="125"/>
        <v>41955.863750000004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42797.577303240745</v>
      </c>
      <c r="T1339" s="9">
        <f t="shared" si="125"/>
        <v>42767.577303240745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42218.803622685184</v>
      </c>
      <c r="T1340" s="9">
        <f t="shared" si="125"/>
        <v>42188.803622685184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41981.688831018517</v>
      </c>
      <c r="T1341" s="9">
        <f t="shared" si="125"/>
        <v>41936.647164351853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41866.595520833333</v>
      </c>
      <c r="T1342" s="9">
        <f t="shared" si="125"/>
        <v>41836.595520833333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42644.624039351853</v>
      </c>
      <c r="T1343" s="9">
        <f t="shared" si="125"/>
        <v>42612.624039351853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42202.816423611104</v>
      </c>
      <c r="T1344" s="9">
        <f t="shared" si="125"/>
        <v>42172.816423611104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42601.165972222225</v>
      </c>
      <c r="T1345" s="9">
        <f t="shared" si="125"/>
        <v>42542.526423611111</v>
      </c>
    </row>
    <row r="1346" spans="1:20" ht="45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42551.789803240739</v>
      </c>
      <c r="T1346" s="9">
        <f t="shared" si="125"/>
        <v>42522.789803240739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(E1347/D1347)*100</f>
        <v>125</v>
      </c>
      <c r="P1347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 LEN(N1347)-SEARCH("/",N1347,1))</f>
        <v>nonfiction</v>
      </c>
      <c r="S1347" s="9">
        <f t="shared" ref="S1347:S1410" si="130">(((I1347/60)/60)/24)+DATE(1970,1,1)</f>
        <v>41834.814340277779</v>
      </c>
      <c r="T1347" s="9">
        <f t="shared" ref="T1347:T1410" si="131">(((J1347/60)/60)/24)+DATE(1970,1,1)</f>
        <v>41799.814340277779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41452.075821759259</v>
      </c>
      <c r="T1348" s="9">
        <f t="shared" si="131"/>
        <v>41422.075821759259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42070.638020833328</v>
      </c>
      <c r="T1349" s="9">
        <f t="shared" si="131"/>
        <v>42040.638020833328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41991.506168981476</v>
      </c>
      <c r="T1350" s="9">
        <f t="shared" si="131"/>
        <v>41963.506168981476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42354.290972222225</v>
      </c>
      <c r="T1351" s="9">
        <f t="shared" si="131"/>
        <v>42317.33258101852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42364.013124999998</v>
      </c>
      <c r="T1352" s="9">
        <f t="shared" si="131"/>
        <v>42334.013124999998</v>
      </c>
    </row>
    <row r="1353" spans="1:20" ht="30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42412.74009259259</v>
      </c>
      <c r="T1353" s="9">
        <f t="shared" si="131"/>
        <v>42382.74009259259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42252.165972222225</v>
      </c>
      <c r="T1354" s="9">
        <f t="shared" si="131"/>
        <v>42200.578310185185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41344</v>
      </c>
      <c r="T1355" s="9">
        <f t="shared" si="131"/>
        <v>41309.11791666667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42532.807627314818</v>
      </c>
      <c r="T1356" s="9">
        <f t="shared" si="131"/>
        <v>42502.807627314818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41243.416666666664</v>
      </c>
      <c r="T1357" s="9">
        <f t="shared" si="131"/>
        <v>41213.254687499997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41460.038888888892</v>
      </c>
      <c r="T1358" s="9">
        <f t="shared" si="131"/>
        <v>41430.038888888892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41334.249305555553</v>
      </c>
      <c r="T1359" s="9">
        <f t="shared" si="131"/>
        <v>41304.962233796294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40719.570868055554</v>
      </c>
      <c r="T1360" s="9">
        <f t="shared" si="131"/>
        <v>40689.570868055554</v>
      </c>
    </row>
    <row r="1361" spans="1:20" ht="45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40730.814699074072</v>
      </c>
      <c r="T1361" s="9">
        <f t="shared" si="131"/>
        <v>40668.814699074072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41123.900694444441</v>
      </c>
      <c r="T1362" s="9">
        <f t="shared" si="131"/>
        <v>41095.900694444441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41811.717268518521</v>
      </c>
      <c r="T1363" s="9">
        <f t="shared" si="131"/>
        <v>41781.717268518521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41524.934386574074</v>
      </c>
      <c r="T1364" s="9">
        <f t="shared" si="131"/>
        <v>41464.934386574074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42415.332638888889</v>
      </c>
      <c r="T1365" s="9">
        <f t="shared" si="131"/>
        <v>42396.8440625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42011.6956712963</v>
      </c>
      <c r="T1366" s="9">
        <f t="shared" si="131"/>
        <v>41951.695671296293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42079.691574074073</v>
      </c>
      <c r="T1367" s="9">
        <f t="shared" si="131"/>
        <v>42049.733240740738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41970.037766203706</v>
      </c>
      <c r="T1368" s="9">
        <f t="shared" si="131"/>
        <v>41924.996099537035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42322.044560185182</v>
      </c>
      <c r="T1369" s="9">
        <f t="shared" si="131"/>
        <v>42292.002893518518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42170.190902777773</v>
      </c>
      <c r="T1370" s="9">
        <f t="shared" si="131"/>
        <v>42146.190902777773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41740.594282407408</v>
      </c>
      <c r="T1371" s="9">
        <f t="shared" si="131"/>
        <v>41710.594282407408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41563.00335648148</v>
      </c>
      <c r="T1372" s="9">
        <f t="shared" si="131"/>
        <v>41548.00335648148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42131.758587962962</v>
      </c>
      <c r="T1373" s="9">
        <f t="shared" si="131"/>
        <v>42101.758587962962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41102.739953703705</v>
      </c>
      <c r="T1374" s="9">
        <f t="shared" si="131"/>
        <v>41072.739953703705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42734.95177083333</v>
      </c>
      <c r="T1375" s="9">
        <f t="shared" si="131"/>
        <v>42704.95177083333</v>
      </c>
    </row>
    <row r="1376" spans="1:20" ht="45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42454.12023148148</v>
      </c>
      <c r="T1376" s="9">
        <f t="shared" si="131"/>
        <v>42424.161898148144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42750.066192129627</v>
      </c>
      <c r="T1377" s="9">
        <f t="shared" si="131"/>
        <v>42720.066192129627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42707.710717592592</v>
      </c>
      <c r="T1378" s="9">
        <f t="shared" si="131"/>
        <v>42677.669050925921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42769.174305555556</v>
      </c>
      <c r="T1379" s="9">
        <f t="shared" si="131"/>
        <v>42747.219560185185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42583.759374999994</v>
      </c>
      <c r="T1380" s="9">
        <f t="shared" si="131"/>
        <v>42568.759374999994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42160.491620370376</v>
      </c>
      <c r="T1381" s="9">
        <f t="shared" si="131"/>
        <v>42130.491620370376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42164.083333333328</v>
      </c>
      <c r="T1382" s="9">
        <f t="shared" si="131"/>
        <v>42141.762800925921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42733.214409722219</v>
      </c>
      <c r="T1383" s="9">
        <f t="shared" si="131"/>
        <v>42703.214409722219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41400.800185185188</v>
      </c>
      <c r="T1384" s="9">
        <f t="shared" si="131"/>
        <v>41370.800185185188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42727.074976851851</v>
      </c>
      <c r="T1385" s="9">
        <f t="shared" si="131"/>
        <v>42707.074976851851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42190.735208333332</v>
      </c>
      <c r="T1386" s="9">
        <f t="shared" si="131"/>
        <v>42160.735208333332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42489.507638888885</v>
      </c>
      <c r="T1387" s="9">
        <f t="shared" si="131"/>
        <v>42433.688900462963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42214.646863425922</v>
      </c>
      <c r="T1388" s="9">
        <f t="shared" si="131"/>
        <v>42184.646863425922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42158.1875</v>
      </c>
      <c r="T1389" s="9">
        <f t="shared" si="131"/>
        <v>42126.92123842593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42660.676388888889</v>
      </c>
      <c r="T1390" s="9">
        <f t="shared" si="131"/>
        <v>42634.614780092597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42595.480983796297</v>
      </c>
      <c r="T1391" s="9">
        <f t="shared" si="131"/>
        <v>42565.480983796297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42121.716666666667</v>
      </c>
      <c r="T1392" s="9">
        <f t="shared" si="131"/>
        <v>42087.803310185183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42238.207638888889</v>
      </c>
      <c r="T1393" s="9">
        <f t="shared" si="131"/>
        <v>42193.650671296295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42432.154930555553</v>
      </c>
      <c r="T1394" s="9">
        <f t="shared" si="131"/>
        <v>42401.154930555553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42583.681979166664</v>
      </c>
      <c r="T1395" s="9">
        <f t="shared" si="131"/>
        <v>42553.681979166664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42795.125</v>
      </c>
      <c r="T1396" s="9">
        <f t="shared" si="131"/>
        <v>42752.144976851851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42749.90834490741</v>
      </c>
      <c r="T1397" s="9">
        <f t="shared" si="131"/>
        <v>42719.90834490741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42048.99863425926</v>
      </c>
      <c r="T1398" s="9">
        <f t="shared" si="131"/>
        <v>42018.99863425926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42670.888194444444</v>
      </c>
      <c r="T1399" s="9">
        <f t="shared" si="131"/>
        <v>42640.917939814812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42556.874236111107</v>
      </c>
      <c r="T1400" s="9">
        <f t="shared" si="131"/>
        <v>42526.874236111107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41919.004317129627</v>
      </c>
      <c r="T1401" s="9">
        <f t="shared" si="131"/>
        <v>41889.004317129627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42533.229166666672</v>
      </c>
      <c r="T1402" s="9">
        <f t="shared" si="131"/>
        <v>42498.341122685189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41420.99622685185</v>
      </c>
      <c r="T1403" s="9">
        <f t="shared" si="131"/>
        <v>41399.99622685185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42125.011701388896</v>
      </c>
      <c r="T1404" s="9">
        <f t="shared" si="131"/>
        <v>42065.053368055553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41481.062905092593</v>
      </c>
      <c r="T1405" s="9">
        <f t="shared" si="131"/>
        <v>41451.062905092593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42057.510243055556</v>
      </c>
      <c r="T1406" s="9">
        <f t="shared" si="131"/>
        <v>42032.510243055556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41971.722233796296</v>
      </c>
      <c r="T1407" s="9">
        <f t="shared" si="131"/>
        <v>41941.680567129632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42350.416666666672</v>
      </c>
      <c r="T1408" s="9">
        <f t="shared" si="131"/>
        <v>42297.432951388888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41863.536782407406</v>
      </c>
      <c r="T1409" s="9">
        <f t="shared" si="131"/>
        <v>41838.536782407406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42321.913842592592</v>
      </c>
      <c r="T1410" s="9">
        <f t="shared" si="131"/>
        <v>42291.872175925921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(E1411/D1411)*100</f>
        <v>0</v>
      </c>
      <c r="P1411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 LEN(N1411)-SEARCH("/",N1411,1))</f>
        <v>translations</v>
      </c>
      <c r="S1411" s="9">
        <f t="shared" ref="S1411:S1474" si="136">(((I1411/60)/60)/24)+DATE(1970,1,1)</f>
        <v>42005.175173611111</v>
      </c>
      <c r="T1411" s="9">
        <f t="shared" ref="T1411:T1474" si="137">(((J1411/60)/60)/24)+DATE(1970,1,1)</f>
        <v>41945.133506944447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42524.318518518514</v>
      </c>
      <c r="T1412" s="9">
        <f t="shared" si="137"/>
        <v>42479.318518518514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42041.059027777781</v>
      </c>
      <c r="T1413" s="9">
        <f t="shared" si="137"/>
        <v>42013.059027777781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41977.063645833332</v>
      </c>
      <c r="T1414" s="9">
        <f t="shared" si="137"/>
        <v>41947.063645833332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42420.437152777777</v>
      </c>
      <c r="T1415" s="9">
        <f t="shared" si="137"/>
        <v>42360.437152777777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42738.25309027778</v>
      </c>
      <c r="T1416" s="9">
        <f t="shared" si="137"/>
        <v>42708.25309027778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42232.675821759258</v>
      </c>
      <c r="T1417" s="9">
        <f t="shared" si="137"/>
        <v>42192.675821759258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42329.967812499999</v>
      </c>
      <c r="T1418" s="9">
        <f t="shared" si="137"/>
        <v>42299.926145833335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42262.465972222228</v>
      </c>
      <c r="T1419" s="9">
        <f t="shared" si="137"/>
        <v>42232.15016203704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42425.456412037034</v>
      </c>
      <c r="T1420" s="9">
        <f t="shared" si="137"/>
        <v>42395.456412037034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42652.456238425926</v>
      </c>
      <c r="T1421" s="9">
        <f t="shared" si="137"/>
        <v>42622.456238425926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42549.667662037042</v>
      </c>
      <c r="T1422" s="9">
        <f t="shared" si="137"/>
        <v>42524.667662037042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42043.915613425925</v>
      </c>
      <c r="T1423" s="9">
        <f t="shared" si="137"/>
        <v>42013.915613425925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42634.239629629628</v>
      </c>
      <c r="T1424" s="9">
        <f t="shared" si="137"/>
        <v>42604.239629629628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42370.360312500001</v>
      </c>
      <c r="T1425" s="9">
        <f t="shared" si="137"/>
        <v>42340.360312500001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42689.759282407409</v>
      </c>
      <c r="T1426" s="9">
        <f t="shared" si="137"/>
        <v>42676.717615740738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42123.131469907406</v>
      </c>
      <c r="T1427" s="9">
        <f t="shared" si="137"/>
        <v>42093.131469907406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42240.390277777777</v>
      </c>
      <c r="T1428" s="9">
        <f t="shared" si="137"/>
        <v>42180.390277777777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42631.851678240739</v>
      </c>
      <c r="T1429" s="9">
        <f t="shared" si="137"/>
        <v>42601.851678240739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42462.338159722218</v>
      </c>
      <c r="T1430" s="9">
        <f t="shared" si="137"/>
        <v>42432.379826388889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42104.060671296291</v>
      </c>
      <c r="T1431" s="9">
        <f t="shared" si="137"/>
        <v>42074.060671296291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41992.813518518517</v>
      </c>
      <c r="T1432" s="9">
        <f t="shared" si="137"/>
        <v>41961.813518518517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42334.252500000002</v>
      </c>
      <c r="T1433" s="9">
        <f t="shared" si="137"/>
        <v>42304.210833333331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42205.780416666668</v>
      </c>
      <c r="T1434" s="9">
        <f t="shared" si="137"/>
        <v>42175.780416666668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42714.458333333328</v>
      </c>
      <c r="T1435" s="9">
        <f t="shared" si="137"/>
        <v>42673.625868055555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42163.625</v>
      </c>
      <c r="T1436" s="9">
        <f t="shared" si="137"/>
        <v>42142.767106481479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42288.780324074076</v>
      </c>
      <c r="T1437" s="9">
        <f t="shared" si="137"/>
        <v>42258.780324074076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42421.35019675926</v>
      </c>
      <c r="T1438" s="9">
        <f t="shared" si="137"/>
        <v>42391.35019675926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41833.207638888889</v>
      </c>
      <c r="T1439" s="9">
        <f t="shared" si="137"/>
        <v>41796.531701388885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42487.579861111109</v>
      </c>
      <c r="T1440" s="9">
        <f t="shared" si="137"/>
        <v>42457.871516203704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42070.829872685179</v>
      </c>
      <c r="T1441" s="9">
        <f t="shared" si="137"/>
        <v>42040.829872685179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42516.748414351852</v>
      </c>
      <c r="T1442" s="9">
        <f t="shared" si="137"/>
        <v>42486.748414351852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42258.765844907408</v>
      </c>
      <c r="T1443" s="9">
        <f t="shared" si="137"/>
        <v>42198.765844907408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42515.64534722222</v>
      </c>
      <c r="T1444" s="9">
        <f t="shared" si="137"/>
        <v>42485.64534722222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42737.926030092596</v>
      </c>
      <c r="T1445" s="9">
        <f t="shared" si="137"/>
        <v>42707.926030092596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42259.873402777783</v>
      </c>
      <c r="T1446" s="9">
        <f t="shared" si="137"/>
        <v>42199.873402777783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42169.542303240742</v>
      </c>
      <c r="T1447" s="9">
        <f t="shared" si="137"/>
        <v>42139.542303240742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42481.447662037041</v>
      </c>
      <c r="T1448" s="9">
        <f t="shared" si="137"/>
        <v>42461.447662037041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42559.730717592596</v>
      </c>
      <c r="T1449" s="9">
        <f t="shared" si="137"/>
        <v>42529.730717592596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42146.225694444445</v>
      </c>
      <c r="T1450" s="9">
        <f t="shared" si="137"/>
        <v>42115.936550925922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42134.811400462961</v>
      </c>
      <c r="T1451" s="9">
        <f t="shared" si="137"/>
        <v>42086.811400462961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42420.171261574069</v>
      </c>
      <c r="T1452" s="9">
        <f t="shared" si="137"/>
        <v>42390.171261574069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41962.00068287037</v>
      </c>
      <c r="T1453" s="9">
        <f t="shared" si="137"/>
        <v>41931.959016203706</v>
      </c>
    </row>
    <row r="1454" spans="1:20" ht="30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41848.703275462962</v>
      </c>
      <c r="T1454" s="9">
        <f t="shared" si="137"/>
        <v>41818.703275462962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42840.654479166667</v>
      </c>
      <c r="T1455" s="9">
        <f t="shared" si="137"/>
        <v>42795.696145833332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42484.915972222225</v>
      </c>
      <c r="T1456" s="9">
        <f t="shared" si="137"/>
        <v>42463.866666666669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41887.568749999999</v>
      </c>
      <c r="T1457" s="9">
        <f t="shared" si="137"/>
        <v>41832.672685185185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42738.668576388889</v>
      </c>
      <c r="T1458" s="9">
        <f t="shared" si="137"/>
        <v>42708.668576388889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42319.938009259262</v>
      </c>
      <c r="T1459" s="9">
        <f t="shared" si="137"/>
        <v>42289.89634259259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41862.166666666664</v>
      </c>
      <c r="T1460" s="9">
        <f t="shared" si="137"/>
        <v>41831.705555555556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42340.725694444445</v>
      </c>
      <c r="T1461" s="9">
        <f t="shared" si="137"/>
        <v>42312.204814814817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41973.989583333328</v>
      </c>
      <c r="T1462" s="9">
        <f t="shared" si="137"/>
        <v>41915.896967592591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41933</v>
      </c>
      <c r="T1463" s="9">
        <f t="shared" si="137"/>
        <v>41899.645300925928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41374.662858796299</v>
      </c>
      <c r="T1464" s="9">
        <f t="shared" si="137"/>
        <v>41344.662858796299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41371.869652777779</v>
      </c>
      <c r="T1465" s="9">
        <f t="shared" si="137"/>
        <v>41326.911319444444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41321.661550925928</v>
      </c>
      <c r="T1466" s="9">
        <f t="shared" si="137"/>
        <v>41291.661550925928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40990.125</v>
      </c>
      <c r="T1467" s="9">
        <f t="shared" si="137"/>
        <v>40959.734398148146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42381.208333333328</v>
      </c>
      <c r="T1468" s="9">
        <f t="shared" si="137"/>
        <v>42340.172060185185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40993.760243055556</v>
      </c>
      <c r="T1469" s="9">
        <f t="shared" si="137"/>
        <v>40933.80190972222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40706.014456018522</v>
      </c>
      <c r="T1470" s="9">
        <f t="shared" si="137"/>
        <v>40646.014456018522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41320.598483796297</v>
      </c>
      <c r="T1471" s="9">
        <f t="shared" si="137"/>
        <v>41290.598483796297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41271.827118055553</v>
      </c>
      <c r="T1472" s="9">
        <f t="shared" si="137"/>
        <v>41250.827118055553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42103.957569444443</v>
      </c>
      <c r="T1473" s="9">
        <f t="shared" si="137"/>
        <v>42073.957569444443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41563.542858796296</v>
      </c>
      <c r="T1474" s="9">
        <f t="shared" si="137"/>
        <v>41533.542858796296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(E1475/D1475)*100</f>
        <v>120.51600000000001</v>
      </c>
      <c r="P1475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 LEN(N1475)-SEARCH("/",N1475,1))</f>
        <v>radio &amp; podcasts</v>
      </c>
      <c r="S1475" s="9">
        <f t="shared" ref="S1475:S1538" si="142">(((I1475/60)/60)/24)+DATE(1970,1,1)</f>
        <v>40969.979618055557</v>
      </c>
      <c r="T1475" s="9">
        <f t="shared" ref="T1475:T1538" si="143">(((J1475/60)/60)/24)+DATE(1970,1,1)</f>
        <v>40939.979618055557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41530.727916666663</v>
      </c>
      <c r="T1476" s="9">
        <f t="shared" si="143"/>
        <v>41500.727916666663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41993.207638888889</v>
      </c>
      <c r="T1477" s="9">
        <f t="shared" si="143"/>
        <v>41960.722951388889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40796.041921296295</v>
      </c>
      <c r="T1478" s="9">
        <f t="shared" si="143"/>
        <v>40766.041921296295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40900.125</v>
      </c>
      <c r="T1479" s="9">
        <f t="shared" si="143"/>
        <v>40840.615787037037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41408.871678240743</v>
      </c>
      <c r="T1480" s="9">
        <f t="shared" si="143"/>
        <v>41394.871678240743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41769.165972222225</v>
      </c>
      <c r="T1481" s="9">
        <f t="shared" si="143"/>
        <v>41754.745243055557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41481.708333333336</v>
      </c>
      <c r="T1482" s="9">
        <f t="shared" si="143"/>
        <v>41464.934016203704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41580.922974537039</v>
      </c>
      <c r="T1483" s="9">
        <f t="shared" si="143"/>
        <v>41550.922974537039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41159.32708333333</v>
      </c>
      <c r="T1484" s="9">
        <f t="shared" si="143"/>
        <v>41136.85805555556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42573.192997685182</v>
      </c>
      <c r="T1485" s="9">
        <f t="shared" si="143"/>
        <v>42548.192997685182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41111.618750000001</v>
      </c>
      <c r="T1486" s="9">
        <f t="shared" si="143"/>
        <v>41053.200960648144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42175.795983796299</v>
      </c>
      <c r="T1487" s="9">
        <f t="shared" si="143"/>
        <v>42130.795983796299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42062.168530092589</v>
      </c>
      <c r="T1488" s="9">
        <f t="shared" si="143"/>
        <v>42032.168530092589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42584.917488425926</v>
      </c>
      <c r="T1489" s="9">
        <f t="shared" si="143"/>
        <v>42554.917488425926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41644.563194444447</v>
      </c>
      <c r="T1490" s="9">
        <f t="shared" si="143"/>
        <v>41614.563194444447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41228.653379629628</v>
      </c>
      <c r="T1491" s="9">
        <f t="shared" si="143"/>
        <v>41198.611712962964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41549.561041666668</v>
      </c>
      <c r="T1492" s="9">
        <f t="shared" si="143"/>
        <v>41520.561041666668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42050.651388888888</v>
      </c>
      <c r="T1493" s="9">
        <f t="shared" si="143"/>
        <v>41991.713460648149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40712.884791666671</v>
      </c>
      <c r="T1494" s="9">
        <f t="shared" si="143"/>
        <v>40682.884791666671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41441.866608796299</v>
      </c>
      <c r="T1495" s="9">
        <f t="shared" si="143"/>
        <v>41411.866608796299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42097.651388888888</v>
      </c>
      <c r="T1496" s="9">
        <f t="shared" si="143"/>
        <v>42067.722372685181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40782.789710648147</v>
      </c>
      <c r="T1497" s="9">
        <f t="shared" si="143"/>
        <v>40752.789710648147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41898.475219907406</v>
      </c>
      <c r="T1498" s="9">
        <f t="shared" si="143"/>
        <v>41838.475219907406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41486.821527777778</v>
      </c>
      <c r="T1499" s="9">
        <f t="shared" si="143"/>
        <v>41444.64261574074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41885.983541666668</v>
      </c>
      <c r="T1500" s="9">
        <f t="shared" si="143"/>
        <v>41840.983541666668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42587.007326388892</v>
      </c>
      <c r="T1501" s="9">
        <f t="shared" si="143"/>
        <v>42527.007326388892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41395.904594907406</v>
      </c>
      <c r="T1502" s="9">
        <f t="shared" si="143"/>
        <v>41365.904594907406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42193.583599537036</v>
      </c>
      <c r="T1503" s="9">
        <f t="shared" si="143"/>
        <v>42163.583599537036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42454.916666666672</v>
      </c>
      <c r="T1504" s="9">
        <f t="shared" si="143"/>
        <v>42426.542592592596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42666.347233796296</v>
      </c>
      <c r="T1505" s="9">
        <f t="shared" si="143"/>
        <v>42606.347233796296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41800.356249999997</v>
      </c>
      <c r="T1506" s="9">
        <f t="shared" si="143"/>
        <v>41772.657685185186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42451.834027777775</v>
      </c>
      <c r="T1507" s="9">
        <f t="shared" si="143"/>
        <v>42414.44332175926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41844.785925925928</v>
      </c>
      <c r="T1508" s="9">
        <f t="shared" si="143"/>
        <v>41814.785925925928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40313.340277777781</v>
      </c>
      <c r="T1509" s="9">
        <f t="shared" si="143"/>
        <v>40254.450335648151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41817.614363425928</v>
      </c>
      <c r="T1510" s="9">
        <f t="shared" si="143"/>
        <v>41786.614363425928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42780.957638888889</v>
      </c>
      <c r="T1511" s="9">
        <f t="shared" si="143"/>
        <v>42751.533391203702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41839.385162037033</v>
      </c>
      <c r="T1512" s="9">
        <f t="shared" si="143"/>
        <v>41809.385162037033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42326.625046296293</v>
      </c>
      <c r="T1513" s="9">
        <f t="shared" si="143"/>
        <v>42296.583379629628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42771.684479166666</v>
      </c>
      <c r="T1514" s="9">
        <f t="shared" si="143"/>
        <v>42741.684479166666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41836.637337962966</v>
      </c>
      <c r="T1515" s="9">
        <f t="shared" si="143"/>
        <v>41806.637337962966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42274.597685185188</v>
      </c>
      <c r="T1516" s="9">
        <f t="shared" si="143"/>
        <v>42234.597685185188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42445.211770833332</v>
      </c>
      <c r="T1517" s="9">
        <f t="shared" si="143"/>
        <v>42415.253437499996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42649.583333333328</v>
      </c>
      <c r="T1518" s="9">
        <f t="shared" si="143"/>
        <v>42619.466342592597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41979.25</v>
      </c>
      <c r="T1519" s="9">
        <f t="shared" si="143"/>
        <v>41948.56658564815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41790.8200462963</v>
      </c>
      <c r="T1520" s="9">
        <f t="shared" si="143"/>
        <v>41760.8200462963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41810.915972222225</v>
      </c>
      <c r="T1521" s="9">
        <f t="shared" si="143"/>
        <v>41782.741701388892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41992.166666666672</v>
      </c>
      <c r="T1522" s="9">
        <f t="shared" si="143"/>
        <v>41955.857789351852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42528.167719907404</v>
      </c>
      <c r="T1523" s="9">
        <f t="shared" si="143"/>
        <v>42493.167719907404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41929.830312500002</v>
      </c>
      <c r="T1524" s="9">
        <f t="shared" si="143"/>
        <v>41899.830312500002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41996</v>
      </c>
      <c r="T1525" s="9">
        <f t="shared" si="143"/>
        <v>41964.751342592594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42786.501041666663</v>
      </c>
      <c r="T1526" s="9">
        <f t="shared" si="143"/>
        <v>42756.501041666663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42600.702986111108</v>
      </c>
      <c r="T1527" s="9">
        <f t="shared" si="143"/>
        <v>42570.702986111108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42388.276006944448</v>
      </c>
      <c r="T1528" s="9">
        <f t="shared" si="143"/>
        <v>42339.276006944448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42808.558865740735</v>
      </c>
      <c r="T1529" s="9">
        <f t="shared" si="143"/>
        <v>42780.600532407407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42767</v>
      </c>
      <c r="T1530" s="9">
        <f t="shared" si="143"/>
        <v>42736.732893518521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42082.587037037039</v>
      </c>
      <c r="T1531" s="9">
        <f t="shared" si="143"/>
        <v>42052.628703703704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42300.767303240747</v>
      </c>
      <c r="T1532" s="9">
        <f t="shared" si="143"/>
        <v>42275.767303240747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41974.125</v>
      </c>
      <c r="T1533" s="9">
        <f t="shared" si="143"/>
        <v>41941.802384259259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42415.625</v>
      </c>
      <c r="T1534" s="9">
        <f t="shared" si="143"/>
        <v>42391.475289351853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42492.165972222225</v>
      </c>
      <c r="T1535" s="9">
        <f t="shared" si="143"/>
        <v>42443.00204861111</v>
      </c>
    </row>
    <row r="1536" spans="1:20" ht="45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42251.67432870371</v>
      </c>
      <c r="T1536" s="9">
        <f t="shared" si="143"/>
        <v>42221.67432870371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42513.916666666672</v>
      </c>
      <c r="T1537" s="9">
        <f t="shared" si="143"/>
        <v>42484.829062500001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42243.802199074074</v>
      </c>
      <c r="T1538" s="9">
        <f t="shared" si="143"/>
        <v>42213.802199074074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(E1539/D1539)*100</f>
        <v>179.9</v>
      </c>
      <c r="P1539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 LEN(N1539)-SEARCH("/",N1539,1))</f>
        <v>photobooks</v>
      </c>
      <c r="S1539" s="9">
        <f t="shared" ref="S1539:S1602" si="148">(((I1539/60)/60)/24)+DATE(1970,1,1)</f>
        <v>42588.75</v>
      </c>
      <c r="T1539" s="9">
        <f t="shared" ref="T1539:T1602" si="149">(((J1539/60)/60)/24)+DATE(1970,1,1)</f>
        <v>42552.315127314811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42026.782060185185</v>
      </c>
      <c r="T1540" s="9">
        <f t="shared" si="149"/>
        <v>41981.782060185185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42738.919201388882</v>
      </c>
      <c r="T1541" s="9">
        <f t="shared" si="149"/>
        <v>42705.919201388882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41969.052083333328</v>
      </c>
      <c r="T1542" s="9">
        <f t="shared" si="149"/>
        <v>41939.00712962963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42004.712245370371</v>
      </c>
      <c r="T1543" s="9">
        <f t="shared" si="149"/>
        <v>41974.712245370371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42185.996527777781</v>
      </c>
      <c r="T1544" s="9">
        <f t="shared" si="149"/>
        <v>42170.996527777781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41965.551319444443</v>
      </c>
      <c r="T1545" s="9">
        <f t="shared" si="149"/>
        <v>41935.509652777779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42095.012499999997</v>
      </c>
      <c r="T1546" s="9">
        <f t="shared" si="149"/>
        <v>42053.051203703704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42065.886111111111</v>
      </c>
      <c r="T1547" s="9">
        <f t="shared" si="149"/>
        <v>42031.884652777779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41899.212951388887</v>
      </c>
      <c r="T1548" s="9">
        <f t="shared" si="149"/>
        <v>41839.212951388887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42789.426875000005</v>
      </c>
      <c r="T1549" s="9">
        <f t="shared" si="149"/>
        <v>42782.426875000005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42316.923842592587</v>
      </c>
      <c r="T1550" s="9">
        <f t="shared" si="149"/>
        <v>42286.88217592593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42311.177766203706</v>
      </c>
      <c r="T1551" s="9">
        <f t="shared" si="149"/>
        <v>42281.136099537034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42502.449467592596</v>
      </c>
      <c r="T1552" s="9">
        <f t="shared" si="149"/>
        <v>42472.449467592596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42151.824525462958</v>
      </c>
      <c r="T1553" s="9">
        <f t="shared" si="149"/>
        <v>42121.824525462958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41913.165972222225</v>
      </c>
      <c r="T1554" s="9">
        <f t="shared" si="149"/>
        <v>41892.688750000001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42249.282951388886</v>
      </c>
      <c r="T1555" s="9">
        <f t="shared" si="149"/>
        <v>42219.282951388886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42218.252199074079</v>
      </c>
      <c r="T1556" s="9">
        <f t="shared" si="149"/>
        <v>42188.252199074079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42264.708333333328</v>
      </c>
      <c r="T1557" s="9">
        <f t="shared" si="149"/>
        <v>42241.613796296297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42555.153055555551</v>
      </c>
      <c r="T1558" s="9">
        <f t="shared" si="149"/>
        <v>42525.153055555551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41902.65315972222</v>
      </c>
      <c r="T1559" s="9">
        <f t="shared" si="149"/>
        <v>41871.65315972222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42244.508333333331</v>
      </c>
      <c r="T1560" s="9">
        <f t="shared" si="149"/>
        <v>42185.397673611107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42123.05322916666</v>
      </c>
      <c r="T1561" s="9">
        <f t="shared" si="149"/>
        <v>42108.05322916666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41956.062418981484</v>
      </c>
      <c r="T1562" s="9">
        <f t="shared" si="149"/>
        <v>41936.020752314813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41585.083368055559</v>
      </c>
      <c r="T1563" s="9">
        <f t="shared" si="149"/>
        <v>41555.041701388887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40149.034722222219</v>
      </c>
      <c r="T1564" s="9">
        <f t="shared" si="149"/>
        <v>40079.566157407404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41712.700821759259</v>
      </c>
      <c r="T1565" s="9">
        <f t="shared" si="149"/>
        <v>41652.742488425924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42152.836805555555</v>
      </c>
      <c r="T1566" s="9">
        <f t="shared" si="149"/>
        <v>42121.367002314815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40702.729872685188</v>
      </c>
      <c r="T1567" s="9">
        <f t="shared" si="149"/>
        <v>40672.729872685188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42578.916666666672</v>
      </c>
      <c r="T1568" s="9">
        <f t="shared" si="149"/>
        <v>42549.916712962964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41687</v>
      </c>
      <c r="T1569" s="9">
        <f t="shared" si="149"/>
        <v>41671.936863425923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41997.062326388885</v>
      </c>
      <c r="T1570" s="9">
        <f t="shared" si="149"/>
        <v>41962.062326388885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41419.679560185185</v>
      </c>
      <c r="T1571" s="9">
        <f t="shared" si="149"/>
        <v>41389.679560185185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42468.771782407406</v>
      </c>
      <c r="T1572" s="9">
        <f t="shared" si="149"/>
        <v>42438.813449074078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42174.769479166673</v>
      </c>
      <c r="T1573" s="9">
        <f t="shared" si="149"/>
        <v>42144.769479166673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42428.999305555553</v>
      </c>
      <c r="T1574" s="9">
        <f t="shared" si="149"/>
        <v>42404.033090277779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42826.165972222225</v>
      </c>
      <c r="T1575" s="9">
        <f t="shared" si="149"/>
        <v>42786.000023148154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42052.927418981482</v>
      </c>
      <c r="T1576" s="9">
        <f t="shared" si="149"/>
        <v>42017.927418981482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41829.524259259262</v>
      </c>
      <c r="T1577" s="9">
        <f t="shared" si="149"/>
        <v>41799.524259259262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42185.879259259258</v>
      </c>
      <c r="T1578" s="9">
        <f t="shared" si="149"/>
        <v>42140.879259259258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41114.847777777781</v>
      </c>
      <c r="T1579" s="9">
        <f t="shared" si="149"/>
        <v>41054.847777777781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40423.083333333336</v>
      </c>
      <c r="T1580" s="9">
        <f t="shared" si="149"/>
        <v>40399.065868055557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41514.996423611112</v>
      </c>
      <c r="T1581" s="9">
        <f t="shared" si="149"/>
        <v>41481.996423611112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41050.050069444449</v>
      </c>
      <c r="T1582" s="9">
        <f t="shared" si="149"/>
        <v>40990.050069444449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42357.448958333334</v>
      </c>
      <c r="T1583" s="9">
        <f t="shared" si="149"/>
        <v>42325.448958333334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42303.888888888891</v>
      </c>
      <c r="T1584" s="9">
        <f t="shared" si="149"/>
        <v>42246.789965277778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41907.904988425929</v>
      </c>
      <c r="T1585" s="9">
        <f t="shared" si="149"/>
        <v>41877.904988425929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41789.649317129632</v>
      </c>
      <c r="T1586" s="9">
        <f t="shared" si="149"/>
        <v>41779.649317129632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42729.458333333328</v>
      </c>
      <c r="T1587" s="9">
        <f t="shared" si="149"/>
        <v>42707.895462962959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42099.062754629631</v>
      </c>
      <c r="T1588" s="9">
        <f t="shared" si="149"/>
        <v>42069.104421296302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41986.950983796298</v>
      </c>
      <c r="T1589" s="9">
        <f t="shared" si="149"/>
        <v>41956.950983796298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42035.841666666667</v>
      </c>
      <c r="T1590" s="9">
        <f t="shared" si="149"/>
        <v>42005.24998842593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42286.984791666662</v>
      </c>
      <c r="T1591" s="9">
        <f t="shared" si="149"/>
        <v>42256.984791666662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42270.857222222221</v>
      </c>
      <c r="T1592" s="9">
        <f t="shared" si="149"/>
        <v>42240.857222222221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42463.68450231482</v>
      </c>
      <c r="T1593" s="9">
        <f t="shared" si="149"/>
        <v>42433.726168981477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42091.031076388885</v>
      </c>
      <c r="T1594" s="9">
        <f t="shared" si="149"/>
        <v>42046.072743055556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42063.845543981486</v>
      </c>
      <c r="T1595" s="9">
        <f t="shared" si="149"/>
        <v>42033.845543981486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42505.681249999994</v>
      </c>
      <c r="T1596" s="9">
        <f t="shared" si="149"/>
        <v>42445.712754629625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41808.842361111114</v>
      </c>
      <c r="T1597" s="9">
        <f t="shared" si="149"/>
        <v>41780.050092592595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41986.471863425926</v>
      </c>
      <c r="T1598" s="9">
        <f t="shared" si="149"/>
        <v>41941.430196759262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42633.354131944448</v>
      </c>
      <c r="T1599" s="9">
        <f t="shared" si="149"/>
        <v>42603.354131944448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42211.667337962965</v>
      </c>
      <c r="T1600" s="9">
        <f t="shared" si="149"/>
        <v>42151.667337962965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42468.497407407413</v>
      </c>
      <c r="T1601" s="9">
        <f t="shared" si="149"/>
        <v>42438.53907407407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41835.21597222222</v>
      </c>
      <c r="T1602" s="9">
        <f t="shared" si="149"/>
        <v>41791.057314814818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(E1603/D1603)*100</f>
        <v>108.2492</v>
      </c>
      <c r="P1603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 LEN(N1603)-SEARCH("/",N1603,1))</f>
        <v>rock</v>
      </c>
      <c r="S1603" s="9">
        <f t="shared" ref="S1603:S1666" si="154">(((I1603/60)/60)/24)+DATE(1970,1,1)</f>
        <v>40668.092974537038</v>
      </c>
      <c r="T1603" s="9">
        <f t="shared" ref="T1603:T1666" si="155">(((J1603/60)/60)/24)+DATE(1970,1,1)</f>
        <v>40638.092974537038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40830.958333333336</v>
      </c>
      <c r="T1604" s="9">
        <f t="shared" si="155"/>
        <v>40788.297650462962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40936.169664351852</v>
      </c>
      <c r="T1605" s="9">
        <f t="shared" si="155"/>
        <v>40876.169664351852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40985.80364583333</v>
      </c>
      <c r="T1606" s="9">
        <f t="shared" si="155"/>
        <v>40945.845312500001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40756.291666666664</v>
      </c>
      <c r="T1607" s="9">
        <f t="shared" si="155"/>
        <v>40747.012881944444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40626.069884259261</v>
      </c>
      <c r="T1608" s="9">
        <f t="shared" si="155"/>
        <v>40536.111550925925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41074.80846064815</v>
      </c>
      <c r="T1609" s="9">
        <f t="shared" si="155"/>
        <v>41053.80846064815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41640.226388888892</v>
      </c>
      <c r="T1610" s="9">
        <f t="shared" si="155"/>
        <v>41607.83085648148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40849.333333333336</v>
      </c>
      <c r="T1611" s="9">
        <f t="shared" si="155"/>
        <v>40796.001261574071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41258.924884259257</v>
      </c>
      <c r="T1612" s="9">
        <f t="shared" si="155"/>
        <v>41228.924884259257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41430.00037037037</v>
      </c>
      <c r="T1613" s="9">
        <f t="shared" si="155"/>
        <v>41409.00037037037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41276.874814814815</v>
      </c>
      <c r="T1614" s="9">
        <f t="shared" si="155"/>
        <v>41246.874814814815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41112.069467592592</v>
      </c>
      <c r="T1615" s="9">
        <f t="shared" si="155"/>
        <v>41082.069467592592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41854.708333333336</v>
      </c>
      <c r="T1616" s="9">
        <f t="shared" si="155"/>
        <v>41794.981122685182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40890.092546296299</v>
      </c>
      <c r="T1617" s="9">
        <f t="shared" si="155"/>
        <v>40845.050879629627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41235.916666666664</v>
      </c>
      <c r="T1618" s="9">
        <f t="shared" si="155"/>
        <v>41194.715520833335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41579.791666666664</v>
      </c>
      <c r="T1619" s="9">
        <f t="shared" si="155"/>
        <v>41546.664212962962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41341.654340277775</v>
      </c>
      <c r="T1620" s="9">
        <f t="shared" si="155"/>
        <v>41301.654340277775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41897.18618055556</v>
      </c>
      <c r="T1621" s="9">
        <f t="shared" si="155"/>
        <v>41876.18618055556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41328.339583333334</v>
      </c>
      <c r="T1622" s="9">
        <f t="shared" si="155"/>
        <v>41321.339583333334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41057.165972222225</v>
      </c>
      <c r="T1623" s="9">
        <f t="shared" si="155"/>
        <v>41003.60665509259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41990.332638888889</v>
      </c>
      <c r="T1624" s="9">
        <f t="shared" si="155"/>
        <v>41950.29483796296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41513.688530092593</v>
      </c>
      <c r="T1625" s="9">
        <f t="shared" si="155"/>
        <v>41453.688530092593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41283.367303240739</v>
      </c>
      <c r="T1626" s="9">
        <f t="shared" si="155"/>
        <v>41243.367303240739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41163.699687500004</v>
      </c>
      <c r="T1627" s="9">
        <f t="shared" si="155"/>
        <v>41135.699687500004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41609.889664351853</v>
      </c>
      <c r="T1628" s="9">
        <f t="shared" si="155"/>
        <v>41579.847997685189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41239.207638888889</v>
      </c>
      <c r="T1629" s="9">
        <f t="shared" si="155"/>
        <v>41205.707048611112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41807.737060185187</v>
      </c>
      <c r="T1630" s="9">
        <f t="shared" si="155"/>
        <v>41774.737060185187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41690.867280092592</v>
      </c>
      <c r="T1631" s="9">
        <f t="shared" si="155"/>
        <v>41645.867280092592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40970.290972222225</v>
      </c>
      <c r="T1632" s="9">
        <f t="shared" si="155"/>
        <v>40939.837673611109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41194.859502314815</v>
      </c>
      <c r="T1633" s="9">
        <f t="shared" si="155"/>
        <v>41164.859502314815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40810.340902777774</v>
      </c>
      <c r="T1634" s="9">
        <f t="shared" si="155"/>
        <v>40750.340902777774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40924.208333333336</v>
      </c>
      <c r="T1635" s="9">
        <f t="shared" si="155"/>
        <v>40896.883750000001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40696.249305555553</v>
      </c>
      <c r="T1636" s="9">
        <f t="shared" si="155"/>
        <v>40658.189826388887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42562.868761574078</v>
      </c>
      <c r="T1637" s="9">
        <f t="shared" si="155"/>
        <v>42502.868761574078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40706.166666666664</v>
      </c>
      <c r="T1638" s="9">
        <f t="shared" si="155"/>
        <v>40663.08666666667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40178.98541666667</v>
      </c>
      <c r="T1639" s="9">
        <f t="shared" si="155"/>
        <v>40122.751620370371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41333.892361111109</v>
      </c>
      <c r="T1640" s="9">
        <f t="shared" si="155"/>
        <v>41288.68712962963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40971.652372685188</v>
      </c>
      <c r="T1641" s="9">
        <f t="shared" si="155"/>
        <v>40941.652372685188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40393.082638888889</v>
      </c>
      <c r="T1642" s="9">
        <f t="shared" si="155"/>
        <v>40379.23096064815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41992.596574074079</v>
      </c>
      <c r="T1643" s="9">
        <f t="shared" si="155"/>
        <v>41962.596574074079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40708.024618055555</v>
      </c>
      <c r="T1644" s="9">
        <f t="shared" si="155"/>
        <v>40688.024618055555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41176.824212962965</v>
      </c>
      <c r="T1645" s="9">
        <f t="shared" si="155"/>
        <v>41146.824212962965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41235.101388888892</v>
      </c>
      <c r="T1646" s="9">
        <f t="shared" si="155"/>
        <v>41175.05972222222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41535.617361111108</v>
      </c>
      <c r="T1647" s="9">
        <f t="shared" si="155"/>
        <v>41521.617361111108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41865.757638888892</v>
      </c>
      <c r="T1648" s="9">
        <f t="shared" si="155"/>
        <v>41833.450266203705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41069.409456018519</v>
      </c>
      <c r="T1649" s="9">
        <f t="shared" si="155"/>
        <v>41039.409456018519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40622.662986111114</v>
      </c>
      <c r="T1650" s="9">
        <f t="shared" si="155"/>
        <v>40592.704652777778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41782.684664351851</v>
      </c>
      <c r="T1651" s="9">
        <f t="shared" si="155"/>
        <v>41737.684664351851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41556.435613425929</v>
      </c>
      <c r="T1652" s="9">
        <f t="shared" si="155"/>
        <v>41526.435613425929</v>
      </c>
    </row>
    <row r="1653" spans="1:20" ht="45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40659.290972222225</v>
      </c>
      <c r="T1653" s="9">
        <f t="shared" si="155"/>
        <v>40625.900694444441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41602.534641203703</v>
      </c>
      <c r="T1654" s="9">
        <f t="shared" si="155"/>
        <v>41572.492974537039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40657.834444444445</v>
      </c>
      <c r="T1655" s="9">
        <f t="shared" si="155"/>
        <v>40626.834444444445</v>
      </c>
    </row>
    <row r="1656" spans="1:20" ht="45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41017.890740740739</v>
      </c>
      <c r="T1656" s="9">
        <f t="shared" si="155"/>
        <v>40987.890740740739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41004.750231481477</v>
      </c>
      <c r="T1657" s="9">
        <f t="shared" si="155"/>
        <v>40974.791898148149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41256.928842592592</v>
      </c>
      <c r="T1658" s="9">
        <f t="shared" si="155"/>
        <v>41226.928842592592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41053.782037037039</v>
      </c>
      <c r="T1659" s="9">
        <f t="shared" si="155"/>
        <v>41023.782037037039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41261.597222222219</v>
      </c>
      <c r="T1660" s="9">
        <f t="shared" si="155"/>
        <v>41223.22184027778</v>
      </c>
    </row>
    <row r="1661" spans="1:20" ht="45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41625.5</v>
      </c>
      <c r="T1661" s="9">
        <f t="shared" si="155"/>
        <v>41596.913437499999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42490.915972222225</v>
      </c>
      <c r="T1662" s="9">
        <f t="shared" si="155"/>
        <v>42459.693865740745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42386.875</v>
      </c>
      <c r="T1663" s="9">
        <f t="shared" si="155"/>
        <v>42343.998043981483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40908.239999999998</v>
      </c>
      <c r="T1664" s="9">
        <f t="shared" si="155"/>
        <v>40848.198333333334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42036.02207175926</v>
      </c>
      <c r="T1665" s="9">
        <f t="shared" si="155"/>
        <v>42006.02207175926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40984.165972222225</v>
      </c>
      <c r="T1666" s="9">
        <f t="shared" si="155"/>
        <v>40939.761782407404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(E1667/D1667)*100</f>
        <v>119.45714285714286</v>
      </c>
      <c r="P1667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 LEN(N1667)-SEARCH("/",N1667,1))</f>
        <v>pop</v>
      </c>
      <c r="S1667" s="9">
        <f t="shared" ref="S1667:S1730" si="160">(((I1667/60)/60)/24)+DATE(1970,1,1)</f>
        <v>40596.125</v>
      </c>
      <c r="T1667" s="9">
        <f t="shared" ref="T1667:T1730" si="161">(((J1667/60)/60)/24)+DATE(1970,1,1)</f>
        <v>40564.649456018517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41361.211493055554</v>
      </c>
      <c r="T1668" s="9">
        <f t="shared" si="161"/>
        <v>41331.253159722226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41709.290972222225</v>
      </c>
      <c r="T1669" s="9">
        <f t="shared" si="161"/>
        <v>41682.0705787037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40875.191423611112</v>
      </c>
      <c r="T1670" s="9">
        <f t="shared" si="161"/>
        <v>40845.14975694444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42521.885138888887</v>
      </c>
      <c r="T1671" s="9">
        <f t="shared" si="161"/>
        <v>42461.885138888887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40364.166666666664</v>
      </c>
      <c r="T1672" s="9">
        <f t="shared" si="161"/>
        <v>40313.930543981485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42583.54414351852</v>
      </c>
      <c r="T1673" s="9">
        <f t="shared" si="161"/>
        <v>42553.54414351852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41064.656597222223</v>
      </c>
      <c r="T1674" s="9">
        <f t="shared" si="161"/>
        <v>41034.656597222223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42069.878379629634</v>
      </c>
      <c r="T1675" s="9">
        <f t="shared" si="161"/>
        <v>42039.878379629634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42600.290972222225</v>
      </c>
      <c r="T1676" s="9">
        <f t="shared" si="161"/>
        <v>42569.605393518519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40832.918749999997</v>
      </c>
      <c r="T1677" s="9">
        <f t="shared" si="161"/>
        <v>40802.733101851853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41020.165972222225</v>
      </c>
      <c r="T1678" s="9">
        <f t="shared" si="161"/>
        <v>40973.72623842593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42476.249305555553</v>
      </c>
      <c r="T1679" s="9">
        <f t="shared" si="161"/>
        <v>42416.407129629632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41676.854988425926</v>
      </c>
      <c r="T1680" s="9">
        <f t="shared" si="161"/>
        <v>41662.854988425926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40746.068807870368</v>
      </c>
      <c r="T1681" s="9">
        <f t="shared" si="161"/>
        <v>40723.068807870368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41832.757719907408</v>
      </c>
      <c r="T1682" s="9">
        <f t="shared" si="161"/>
        <v>41802.757719907408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42823.083333333328</v>
      </c>
      <c r="T1683" s="9">
        <f t="shared" si="161"/>
        <v>42774.121342592596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42839.171990740739</v>
      </c>
      <c r="T1684" s="9">
        <f t="shared" si="161"/>
        <v>42779.21365740741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42832.781689814816</v>
      </c>
      <c r="T1685" s="9">
        <f t="shared" si="161"/>
        <v>42808.781689814816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42811.773622685185</v>
      </c>
      <c r="T1686" s="9">
        <f t="shared" si="161"/>
        <v>42783.815289351856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42818.208599537036</v>
      </c>
      <c r="T1687" s="9">
        <f t="shared" si="161"/>
        <v>42788.2502662037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42852.802303240736</v>
      </c>
      <c r="T1688" s="9">
        <f t="shared" si="161"/>
        <v>42792.843969907408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42835.84375</v>
      </c>
      <c r="T1689" s="9">
        <f t="shared" si="161"/>
        <v>42802.046817129631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42834.492986111116</v>
      </c>
      <c r="T1690" s="9">
        <f t="shared" si="161"/>
        <v>42804.534652777773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42810.900810185187</v>
      </c>
      <c r="T1691" s="9">
        <f t="shared" si="161"/>
        <v>42780.942476851851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42831.389374999999</v>
      </c>
      <c r="T1692" s="9">
        <f t="shared" si="161"/>
        <v>42801.43104166667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42828.041666666672</v>
      </c>
      <c r="T1693" s="9">
        <f t="shared" si="161"/>
        <v>42795.701481481476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42820.999305555553</v>
      </c>
      <c r="T1694" s="9">
        <f t="shared" si="161"/>
        <v>42788.151238425926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42834.833333333328</v>
      </c>
      <c r="T1695" s="9">
        <f t="shared" si="161"/>
        <v>42803.920277777783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42821.191666666666</v>
      </c>
      <c r="T1696" s="9">
        <f t="shared" si="161"/>
        <v>42791.669837962967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42835.041666666672</v>
      </c>
      <c r="T1697" s="9">
        <f t="shared" si="161"/>
        <v>42801.031412037039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42826.027905092589</v>
      </c>
      <c r="T1698" s="9">
        <f t="shared" si="161"/>
        <v>42796.069571759261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42834.991296296299</v>
      </c>
      <c r="T1699" s="9">
        <f t="shared" si="161"/>
        <v>42805.032962962956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42820.147916666669</v>
      </c>
      <c r="T1700" s="9">
        <f t="shared" si="161"/>
        <v>42796.207870370374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42836.863946759258</v>
      </c>
      <c r="T1701" s="9">
        <f t="shared" si="161"/>
        <v>42806.863946759258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42826.166666666672</v>
      </c>
      <c r="T1702" s="9">
        <f t="shared" si="161"/>
        <v>42796.071643518517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42019.664409722223</v>
      </c>
      <c r="T1703" s="9">
        <f t="shared" si="161"/>
        <v>41989.664409722223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42093.828125</v>
      </c>
      <c r="T1704" s="9">
        <f t="shared" si="161"/>
        <v>42063.869791666672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42247.281678240746</v>
      </c>
      <c r="T1705" s="9">
        <f t="shared" si="161"/>
        <v>42187.281678240746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42051.139733796299</v>
      </c>
      <c r="T1706" s="9">
        <f t="shared" si="161"/>
        <v>42021.139733796299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42256.666666666672</v>
      </c>
      <c r="T1707" s="9">
        <f t="shared" si="161"/>
        <v>42245.016736111109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42239.306388888886</v>
      </c>
      <c r="T1708" s="9">
        <f t="shared" si="161"/>
        <v>42179.306388888886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42457.679340277777</v>
      </c>
      <c r="T1709" s="9">
        <f t="shared" si="161"/>
        <v>42427.721006944441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42491.866967592592</v>
      </c>
      <c r="T1710" s="9">
        <f t="shared" si="161"/>
        <v>42451.866967592592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41882.818749999999</v>
      </c>
      <c r="T1711" s="9">
        <f t="shared" si="161"/>
        <v>41841.56381944444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42387.541666666672</v>
      </c>
      <c r="T1712" s="9">
        <f t="shared" si="161"/>
        <v>42341.59129629629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41883.646226851852</v>
      </c>
      <c r="T1713" s="9">
        <f t="shared" si="161"/>
        <v>41852.646226851852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42185.913807870369</v>
      </c>
      <c r="T1714" s="9">
        <f t="shared" si="161"/>
        <v>42125.913807870369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41917.801064814819</v>
      </c>
      <c r="T1715" s="9">
        <f t="shared" si="161"/>
        <v>41887.801064814819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42125.918530092589</v>
      </c>
      <c r="T1716" s="9">
        <f t="shared" si="161"/>
        <v>42095.918530092589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42094.140277777777</v>
      </c>
      <c r="T1717" s="9">
        <f t="shared" si="161"/>
        <v>42064.217418981483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42713.619201388887</v>
      </c>
      <c r="T1718" s="9">
        <f t="shared" si="161"/>
        <v>42673.577534722222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42481.166666666672</v>
      </c>
      <c r="T1719" s="9">
        <f t="shared" si="161"/>
        <v>42460.98192129629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42504.207638888889</v>
      </c>
      <c r="T1720" s="9">
        <f t="shared" si="161"/>
        <v>42460.610520833332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41899.534618055557</v>
      </c>
      <c r="T1721" s="9">
        <f t="shared" si="161"/>
        <v>41869.534618055557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41952.824895833335</v>
      </c>
      <c r="T1722" s="9">
        <f t="shared" si="161"/>
        <v>41922.783229166671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42349.461377314816</v>
      </c>
      <c r="T1723" s="9">
        <f t="shared" si="161"/>
        <v>42319.461377314816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42463.006944444445</v>
      </c>
      <c r="T1724" s="9">
        <f t="shared" si="161"/>
        <v>42425.960983796293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42186.25</v>
      </c>
      <c r="T1725" s="9">
        <f t="shared" si="161"/>
        <v>42129.82540509259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41942.932430555556</v>
      </c>
      <c r="T1726" s="9">
        <f t="shared" si="161"/>
        <v>41912.932430555556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41875.968159722222</v>
      </c>
      <c r="T1727" s="9">
        <f t="shared" si="161"/>
        <v>41845.968159722222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41817.919722222221</v>
      </c>
      <c r="T1728" s="9">
        <f t="shared" si="161"/>
        <v>41788.919722222221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42099.458333333328</v>
      </c>
      <c r="T1729" s="9">
        <f t="shared" si="161"/>
        <v>42044.927974537044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42298.625856481478</v>
      </c>
      <c r="T1730" s="9">
        <f t="shared" si="161"/>
        <v>42268.625856481478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(E1731/D1731)*100</f>
        <v>0</v>
      </c>
      <c r="P1731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 LEN(N1731)-SEARCH("/",N1731,1))</f>
        <v>faith</v>
      </c>
      <c r="S1731" s="9">
        <f t="shared" ref="S1731:S1794" si="166">(((I1731/60)/60)/24)+DATE(1970,1,1)</f>
        <v>42531.052152777775</v>
      </c>
      <c r="T1731" s="9">
        <f t="shared" ref="T1731:T1794" si="167">(((J1731/60)/60)/24)+DATE(1970,1,1)</f>
        <v>42471.052152777775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42302.087766203709</v>
      </c>
      <c r="T1732" s="9">
        <f t="shared" si="167"/>
        <v>42272.087766203709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42166.625</v>
      </c>
      <c r="T1733" s="9">
        <f t="shared" si="167"/>
        <v>42152.906851851847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42385.208333333328</v>
      </c>
      <c r="T1734" s="9">
        <f t="shared" si="167"/>
        <v>42325.683807870373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42626.895833333328</v>
      </c>
      <c r="T1735" s="9">
        <f t="shared" si="167"/>
        <v>42614.675625000003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42132.036527777775</v>
      </c>
      <c r="T1736" s="9">
        <f t="shared" si="167"/>
        <v>42102.036527777775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42589.814178240747</v>
      </c>
      <c r="T1737" s="9">
        <f t="shared" si="167"/>
        <v>42559.814178240747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42316.90315972222</v>
      </c>
      <c r="T1738" s="9">
        <f t="shared" si="167"/>
        <v>42286.861493055556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42205.948981481488</v>
      </c>
      <c r="T1739" s="9">
        <f t="shared" si="167"/>
        <v>42175.948981481488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41914.874328703707</v>
      </c>
      <c r="T1740" s="9">
        <f t="shared" si="167"/>
        <v>41884.874328703707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42494.832546296297</v>
      </c>
      <c r="T1741" s="9">
        <f t="shared" si="167"/>
        <v>42435.874212962968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42201.817384259266</v>
      </c>
      <c r="T1742" s="9">
        <f t="shared" si="167"/>
        <v>42171.817384259266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42165.628136574072</v>
      </c>
      <c r="T1743" s="9">
        <f t="shared" si="167"/>
        <v>42120.628136574072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42742.875</v>
      </c>
      <c r="T1744" s="9">
        <f t="shared" si="167"/>
        <v>42710.876967592587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42609.165972222225</v>
      </c>
      <c r="T1745" s="9">
        <f t="shared" si="167"/>
        <v>42586.925636574073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42071.563391203701</v>
      </c>
      <c r="T1746" s="9">
        <f t="shared" si="167"/>
        <v>42026.605057870373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42726.083333333328</v>
      </c>
      <c r="T1747" s="9">
        <f t="shared" si="167"/>
        <v>42690.259699074071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42698.083333333328</v>
      </c>
      <c r="T1748" s="9">
        <f t="shared" si="167"/>
        <v>42668.176701388889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42321.625</v>
      </c>
      <c r="T1749" s="9">
        <f t="shared" si="167"/>
        <v>42292.435532407413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42249.950729166667</v>
      </c>
      <c r="T1750" s="9">
        <f t="shared" si="167"/>
        <v>42219.950729166667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42795.791666666672</v>
      </c>
      <c r="T1751" s="9">
        <f t="shared" si="167"/>
        <v>42758.975937499999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42479.836851851855</v>
      </c>
      <c r="T1752" s="9">
        <f t="shared" si="167"/>
        <v>42454.836851851855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42082.739849537036</v>
      </c>
      <c r="T1753" s="9">
        <f t="shared" si="167"/>
        <v>42052.7815162037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42657.253263888888</v>
      </c>
      <c r="T1754" s="9">
        <f t="shared" si="167"/>
        <v>42627.253263888888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42450.707962962959</v>
      </c>
      <c r="T1755" s="9">
        <f t="shared" si="167"/>
        <v>42420.74962962963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42097.835104166668</v>
      </c>
      <c r="T1756" s="9">
        <f t="shared" si="167"/>
        <v>42067.876770833333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42282.788900462961</v>
      </c>
      <c r="T1757" s="9">
        <f t="shared" si="167"/>
        <v>42252.788900462961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42611.167465277773</v>
      </c>
      <c r="T1758" s="9">
        <f t="shared" si="167"/>
        <v>42571.167465277773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42763.811805555553</v>
      </c>
      <c r="T1759" s="9">
        <f t="shared" si="167"/>
        <v>42733.827349537038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42565.955925925926</v>
      </c>
      <c r="T1760" s="9">
        <f t="shared" si="167"/>
        <v>42505.955925925926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42088.787372685183</v>
      </c>
      <c r="T1761" s="9">
        <f t="shared" si="167"/>
        <v>42068.829039351855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42425.67260416667</v>
      </c>
      <c r="T1762" s="9">
        <f t="shared" si="167"/>
        <v>42405.67260416667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42259.567824074074</v>
      </c>
      <c r="T1763" s="9">
        <f t="shared" si="167"/>
        <v>42209.567824074074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42440.982002314813</v>
      </c>
      <c r="T1764" s="9">
        <f t="shared" si="167"/>
        <v>42410.982002314813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42666.868518518517</v>
      </c>
      <c r="T1765" s="9">
        <f t="shared" si="167"/>
        <v>42636.868518518517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41854.485868055555</v>
      </c>
      <c r="T1766" s="9">
        <f t="shared" si="167"/>
        <v>41825.485868055555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41864.980462962965</v>
      </c>
      <c r="T1767" s="9">
        <f t="shared" si="167"/>
        <v>41834.980462962965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41876.859814814816</v>
      </c>
      <c r="T1768" s="9">
        <f t="shared" si="167"/>
        <v>41855.859814814816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41854.658379629633</v>
      </c>
      <c r="T1769" s="9">
        <f t="shared" si="167"/>
        <v>41824.658379629633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41909.560694444444</v>
      </c>
      <c r="T1770" s="9">
        <f t="shared" si="167"/>
        <v>41849.560694444444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42017.818969907406</v>
      </c>
      <c r="T1771" s="9">
        <f t="shared" si="167"/>
        <v>41987.818969907406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41926.780023148152</v>
      </c>
      <c r="T1772" s="9">
        <f t="shared" si="167"/>
        <v>41891.780023148152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41935.979629629634</v>
      </c>
      <c r="T1773" s="9">
        <f t="shared" si="167"/>
        <v>41905.979629629634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41826.718009259261</v>
      </c>
      <c r="T1774" s="9">
        <f t="shared" si="167"/>
        <v>41766.718009259261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42023.760393518518</v>
      </c>
      <c r="T1775" s="9">
        <f t="shared" si="167"/>
        <v>41978.760393518518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41972.624305555553</v>
      </c>
      <c r="T1776" s="9">
        <f t="shared" si="167"/>
        <v>41930.218657407408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41936.976388888892</v>
      </c>
      <c r="T1777" s="9">
        <f t="shared" si="167"/>
        <v>41891.976388888892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41941.95684027778</v>
      </c>
      <c r="T1778" s="9">
        <f t="shared" si="167"/>
        <v>41905.95684027778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42055.357094907406</v>
      </c>
      <c r="T1779" s="9">
        <f t="shared" si="167"/>
        <v>42025.357094907406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42090.821701388893</v>
      </c>
      <c r="T1780" s="9">
        <f t="shared" si="167"/>
        <v>42045.86336805555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42615.691898148143</v>
      </c>
      <c r="T1781" s="9">
        <f t="shared" si="167"/>
        <v>42585.691898148143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42553.600810185191</v>
      </c>
      <c r="T1782" s="9">
        <f t="shared" si="167"/>
        <v>42493.600810185191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42628.617418981477</v>
      </c>
      <c r="T1783" s="9">
        <f t="shared" si="167"/>
        <v>42597.617418981477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42421.575104166666</v>
      </c>
      <c r="T1784" s="9">
        <f t="shared" si="167"/>
        <v>42388.575104166666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42145.949976851851</v>
      </c>
      <c r="T1785" s="9">
        <f t="shared" si="167"/>
        <v>42115.949976851851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42035.142361111109</v>
      </c>
      <c r="T1786" s="9">
        <f t="shared" si="167"/>
        <v>42003.655555555553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41928</v>
      </c>
      <c r="T1787" s="9">
        <f t="shared" si="167"/>
        <v>41897.134895833333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41988.550659722227</v>
      </c>
      <c r="T1788" s="9">
        <f t="shared" si="167"/>
        <v>41958.550659722227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42098.613854166666</v>
      </c>
      <c r="T1789" s="9">
        <f t="shared" si="167"/>
        <v>42068.65552083333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41943.94840277778</v>
      </c>
      <c r="T1790" s="9">
        <f t="shared" si="167"/>
        <v>41913.94840277778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42016.250034722223</v>
      </c>
      <c r="T1791" s="9">
        <f t="shared" si="167"/>
        <v>41956.250034722223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42040.674513888895</v>
      </c>
      <c r="T1792" s="9">
        <f t="shared" si="167"/>
        <v>42010.674513888895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42033.740335648152</v>
      </c>
      <c r="T1793" s="9">
        <f t="shared" si="167"/>
        <v>41973.740335648152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42226.290972222225</v>
      </c>
      <c r="T1794" s="9">
        <f t="shared" si="167"/>
        <v>42189.031041666662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(E1795/D1795)*100</f>
        <v>1.3333333333333335</v>
      </c>
      <c r="P1795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 LEN(N1795)-SEARCH("/",N1795,1))</f>
        <v>photobooks</v>
      </c>
      <c r="S1795" s="9">
        <f t="shared" ref="S1795:S1858" si="172">(((I1795/60)/60)/24)+DATE(1970,1,1)</f>
        <v>41970.933333333334</v>
      </c>
      <c r="T1795" s="9">
        <f t="shared" ref="T1795:T1858" si="173">(((J1795/60)/60)/24)+DATE(1970,1,1)</f>
        <v>41940.89166666667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42046.551180555558</v>
      </c>
      <c r="T1796" s="9">
        <f t="shared" si="173"/>
        <v>42011.551180555558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42657.666666666672</v>
      </c>
      <c r="T1797" s="9">
        <f t="shared" si="173"/>
        <v>42628.288668981477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42575.439421296294</v>
      </c>
      <c r="T1798" s="9">
        <f t="shared" si="173"/>
        <v>42515.439421296294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42719.56931712963</v>
      </c>
      <c r="T1799" s="9">
        <f t="shared" si="173"/>
        <v>42689.56931712963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42404.32677083333</v>
      </c>
      <c r="T1800" s="9">
        <f t="shared" si="173"/>
        <v>42344.32677083333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41954.884351851855</v>
      </c>
      <c r="T1801" s="9">
        <f t="shared" si="173"/>
        <v>41934.842685185184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42653.606134259258</v>
      </c>
      <c r="T1802" s="9">
        <f t="shared" si="173"/>
        <v>42623.606134259258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42353.506944444445</v>
      </c>
      <c r="T1803" s="9">
        <f t="shared" si="173"/>
        <v>42321.660509259258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42182.915972222225</v>
      </c>
      <c r="T1804" s="9">
        <f t="shared" si="173"/>
        <v>42159.47256944445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42049.071550925932</v>
      </c>
      <c r="T1805" s="9">
        <f t="shared" si="173"/>
        <v>42018.071550925932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42322.719953703709</v>
      </c>
      <c r="T1806" s="9">
        <f t="shared" si="173"/>
        <v>42282.678287037037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42279.75</v>
      </c>
      <c r="T1807" s="9">
        <f t="shared" si="173"/>
        <v>42247.803912037038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41912.638298611113</v>
      </c>
      <c r="T1808" s="9">
        <f t="shared" si="173"/>
        <v>41877.638298611113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41910.068437499998</v>
      </c>
      <c r="T1809" s="9">
        <f t="shared" si="173"/>
        <v>41880.068437499998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42777.680902777778</v>
      </c>
      <c r="T1810" s="9">
        <f t="shared" si="173"/>
        <v>42742.680902777778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42064.907858796301</v>
      </c>
      <c r="T1811" s="9">
        <f t="shared" si="173"/>
        <v>42029.907858796301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41872.91002314815</v>
      </c>
      <c r="T1812" s="9">
        <f t="shared" si="173"/>
        <v>41860.91002314815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41936.166666666664</v>
      </c>
      <c r="T1813" s="9">
        <f t="shared" si="173"/>
        <v>41876.433680555558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42554.318703703699</v>
      </c>
      <c r="T1814" s="9">
        <f t="shared" si="173"/>
        <v>42524.318703703699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41859.889027777775</v>
      </c>
      <c r="T1815" s="9">
        <f t="shared" si="173"/>
        <v>41829.889027777775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42063.314074074078</v>
      </c>
      <c r="T1816" s="9">
        <f t="shared" si="173"/>
        <v>42033.314074074078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42186.906678240746</v>
      </c>
      <c r="T1817" s="9">
        <f t="shared" si="173"/>
        <v>42172.906678240746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42576.791666666672</v>
      </c>
      <c r="T1818" s="9">
        <f t="shared" si="173"/>
        <v>42548.876192129625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42765.290972222225</v>
      </c>
      <c r="T1819" s="9">
        <f t="shared" si="173"/>
        <v>42705.662118055552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42097.192708333328</v>
      </c>
      <c r="T1820" s="9">
        <f t="shared" si="173"/>
        <v>42067.234375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41850.752268518518</v>
      </c>
      <c r="T1821" s="9">
        <f t="shared" si="173"/>
        <v>41820.752268518518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42095.042708333334</v>
      </c>
      <c r="T1822" s="9">
        <f t="shared" si="173"/>
        <v>42065.084375000006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40971.319062499999</v>
      </c>
      <c r="T1823" s="9">
        <f t="shared" si="173"/>
        <v>40926.319062499999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41670.792361111111</v>
      </c>
      <c r="T1824" s="9">
        <f t="shared" si="173"/>
        <v>41634.797013888885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41206.684907407405</v>
      </c>
      <c r="T1825" s="9">
        <f t="shared" si="173"/>
        <v>41176.684907407405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41647.088888888888</v>
      </c>
      <c r="T1826" s="9">
        <f t="shared" si="173"/>
        <v>41626.916284722225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41466.83452546296</v>
      </c>
      <c r="T1827" s="9">
        <f t="shared" si="173"/>
        <v>41443.83452546296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41687.923807870371</v>
      </c>
      <c r="T1828" s="9">
        <f t="shared" si="173"/>
        <v>41657.923807870371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40605.325937499998</v>
      </c>
      <c r="T1829" s="9">
        <f t="shared" si="173"/>
        <v>40555.325937499998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41768.916666666664</v>
      </c>
      <c r="T1830" s="9">
        <f t="shared" si="173"/>
        <v>41736.899652777778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40564.916666666664</v>
      </c>
      <c r="T1831" s="9">
        <f t="shared" si="173"/>
        <v>40516.087627314817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41694.684108796297</v>
      </c>
      <c r="T1832" s="9">
        <f t="shared" si="173"/>
        <v>41664.684108796297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41041.996099537035</v>
      </c>
      <c r="T1833" s="9">
        <f t="shared" si="173"/>
        <v>41026.996099537035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40606.539664351854</v>
      </c>
      <c r="T1834" s="9">
        <f t="shared" si="173"/>
        <v>40576.539664351854</v>
      </c>
    </row>
    <row r="1835" spans="1:20" ht="45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41335.332638888889</v>
      </c>
      <c r="T1835" s="9">
        <f t="shared" si="173"/>
        <v>41303.044016203705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42028.964062500003</v>
      </c>
      <c r="T1836" s="9">
        <f t="shared" si="173"/>
        <v>41988.964062500003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42460.660543981481</v>
      </c>
      <c r="T1837" s="9">
        <f t="shared" si="173"/>
        <v>42430.702210648145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41322.809363425928</v>
      </c>
      <c r="T1838" s="9">
        <f t="shared" si="173"/>
        <v>41305.809363425928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40986.006192129629</v>
      </c>
      <c r="T1839" s="9">
        <f t="shared" si="173"/>
        <v>40926.047858796301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40817.125</v>
      </c>
      <c r="T1840" s="9">
        <f t="shared" si="173"/>
        <v>40788.786539351851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42644.722013888888</v>
      </c>
      <c r="T1841" s="9">
        <f t="shared" si="173"/>
        <v>42614.722013888888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41401.207638888889</v>
      </c>
      <c r="T1842" s="9">
        <f t="shared" si="173"/>
        <v>41382.096180555556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41779.207638888889</v>
      </c>
      <c r="T1843" s="9">
        <f t="shared" si="173"/>
        <v>41745.84542824074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42065.249305555553</v>
      </c>
      <c r="T1844" s="9">
        <f t="shared" si="173"/>
        <v>42031.631724537037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40594.994837962964</v>
      </c>
      <c r="T1845" s="9">
        <f t="shared" si="173"/>
        <v>40564.994837962964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40705.125</v>
      </c>
      <c r="T1846" s="9">
        <f t="shared" si="173"/>
        <v>40666.973541666666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42538.204861111109</v>
      </c>
      <c r="T1847" s="9">
        <f t="shared" si="173"/>
        <v>42523.333310185189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41258.650196759263</v>
      </c>
      <c r="T1848" s="9">
        <f t="shared" si="173"/>
        <v>41228.650196759263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42115.236481481479</v>
      </c>
      <c r="T1849" s="9">
        <f t="shared" si="173"/>
        <v>42094.236481481479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40755.290972222225</v>
      </c>
      <c r="T1850" s="9">
        <f t="shared" si="173"/>
        <v>40691.788055555553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41199.845590277779</v>
      </c>
      <c r="T1851" s="9">
        <f t="shared" si="173"/>
        <v>41169.845590277779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41830.959490740745</v>
      </c>
      <c r="T1852" s="9">
        <f t="shared" si="173"/>
        <v>41800.959490740745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41848.041666666664</v>
      </c>
      <c r="T1853" s="9">
        <f t="shared" si="173"/>
        <v>41827.906689814816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42119</v>
      </c>
      <c r="T1854" s="9">
        <f t="shared" si="173"/>
        <v>42081.77143518519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41227.102048611108</v>
      </c>
      <c r="T1855" s="9">
        <f t="shared" si="173"/>
        <v>41177.060381944444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41418.021261574075</v>
      </c>
      <c r="T1856" s="9">
        <f t="shared" si="173"/>
        <v>41388.021261574075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41645.538657407407</v>
      </c>
      <c r="T1857" s="9">
        <f t="shared" si="173"/>
        <v>41600.538657407407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41838.854999999996</v>
      </c>
      <c r="T1858" s="9">
        <f t="shared" si="173"/>
        <v>41817.854999999996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(E1859/D1859)*100</f>
        <v>100</v>
      </c>
      <c r="P1859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 LEN(N1859)-SEARCH("/",N1859,1))</f>
        <v>rock</v>
      </c>
      <c r="S1859" s="9">
        <f t="shared" ref="S1859:S1922" si="178">(((I1859/60)/60)/24)+DATE(1970,1,1)</f>
        <v>41894.76866898148</v>
      </c>
      <c r="T1859" s="9">
        <f t="shared" ref="T1859:T1922" si="179">(((J1859/60)/60)/24)+DATE(1970,1,1)</f>
        <v>41864.76866898148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40893.242141203707</v>
      </c>
      <c r="T1860" s="9">
        <f t="shared" si="179"/>
        <v>40833.200474537036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40808.770011574074</v>
      </c>
      <c r="T1861" s="9">
        <f t="shared" si="179"/>
        <v>40778.770011574074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41676.709305555552</v>
      </c>
      <c r="T1862" s="9">
        <f t="shared" si="179"/>
        <v>41655.709305555552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42030.300243055557</v>
      </c>
      <c r="T1863" s="9">
        <f t="shared" si="179"/>
        <v>42000.300243055557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42802.3125</v>
      </c>
      <c r="T1864" s="9">
        <f t="shared" si="179"/>
        <v>42755.492754629624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41802.797280092593</v>
      </c>
      <c r="T1865" s="9">
        <f t="shared" si="179"/>
        <v>41772.797280092593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41763.716435185182</v>
      </c>
      <c r="T1866" s="9">
        <f t="shared" si="179"/>
        <v>41733.716435185182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42680.409108796302</v>
      </c>
      <c r="T1867" s="9">
        <f t="shared" si="179"/>
        <v>42645.367442129631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42795.166666666672</v>
      </c>
      <c r="T1868" s="9">
        <f t="shared" si="179"/>
        <v>42742.246493055558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42679.924907407403</v>
      </c>
      <c r="T1869" s="9">
        <f t="shared" si="179"/>
        <v>42649.924907407403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42353.332638888889</v>
      </c>
      <c r="T1870" s="9">
        <f t="shared" si="179"/>
        <v>42328.779224537036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42739.002881944441</v>
      </c>
      <c r="T1871" s="9">
        <f t="shared" si="179"/>
        <v>42709.002881944441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42400.178472222222</v>
      </c>
      <c r="T1872" s="9">
        <f t="shared" si="179"/>
        <v>42371.355729166666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41963.825243055559</v>
      </c>
      <c r="T1873" s="9">
        <f t="shared" si="179"/>
        <v>41923.783576388887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42185.129652777774</v>
      </c>
      <c r="T1874" s="9">
        <f t="shared" si="179"/>
        <v>42155.129652777774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42193.697916666672</v>
      </c>
      <c r="T1875" s="9">
        <f t="shared" si="179"/>
        <v>42164.615856481483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42549.969131944439</v>
      </c>
      <c r="T1876" s="9">
        <f t="shared" si="179"/>
        <v>42529.969131944439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42588.899398148147</v>
      </c>
      <c r="T1877" s="9">
        <f t="shared" si="179"/>
        <v>42528.899398148147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41806.284780092588</v>
      </c>
      <c r="T1878" s="9">
        <f t="shared" si="179"/>
        <v>41776.284780092588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42064.029224537036</v>
      </c>
      <c r="T1879" s="9">
        <f t="shared" si="179"/>
        <v>42035.029224537036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41803.008738425924</v>
      </c>
      <c r="T1880" s="9">
        <f t="shared" si="179"/>
        <v>41773.008738425924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42443.607974537037</v>
      </c>
      <c r="T1881" s="9">
        <f t="shared" si="179"/>
        <v>42413.649641203709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42459.525231481486</v>
      </c>
      <c r="T1882" s="9">
        <f t="shared" si="179"/>
        <v>42430.566898148143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42073.110983796301</v>
      </c>
      <c r="T1883" s="9">
        <f t="shared" si="179"/>
        <v>42043.152650462958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41100.991666666669</v>
      </c>
      <c r="T1884" s="9">
        <f t="shared" si="179"/>
        <v>41067.949212962965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41007.906342592592</v>
      </c>
      <c r="T1885" s="9">
        <f t="shared" si="179"/>
        <v>40977.948009259257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41240.5</v>
      </c>
      <c r="T1886" s="9">
        <f t="shared" si="179"/>
        <v>41205.198321759257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41131.916666666664</v>
      </c>
      <c r="T1887" s="9">
        <f t="shared" si="179"/>
        <v>41099.093865740739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41955.94835648148</v>
      </c>
      <c r="T1888" s="9">
        <f t="shared" si="179"/>
        <v>41925.906689814816</v>
      </c>
    </row>
    <row r="1889" spans="1:20" ht="45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42341.895833333328</v>
      </c>
      <c r="T1889" s="9">
        <f t="shared" si="179"/>
        <v>42323.800138888888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40330.207638888889</v>
      </c>
      <c r="T1890" s="9">
        <f t="shared" si="179"/>
        <v>40299.239953703705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41344.751689814817</v>
      </c>
      <c r="T1891" s="9">
        <f t="shared" si="179"/>
        <v>41299.793356481481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41258.786203703705</v>
      </c>
      <c r="T1892" s="9">
        <f t="shared" si="179"/>
        <v>41228.786203703705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40381.25</v>
      </c>
      <c r="T1893" s="9">
        <f t="shared" si="179"/>
        <v>40335.798078703701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40701.637511574074</v>
      </c>
      <c r="T1894" s="9">
        <f t="shared" si="179"/>
        <v>40671.637511574074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40649.165972222225</v>
      </c>
      <c r="T1895" s="9">
        <f t="shared" si="179"/>
        <v>40632.94195601852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40951.904895833337</v>
      </c>
      <c r="T1896" s="9">
        <f t="shared" si="179"/>
        <v>40920.904895833337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42297.746782407412</v>
      </c>
      <c r="T1897" s="9">
        <f t="shared" si="179"/>
        <v>42267.746782407412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41011.710243055553</v>
      </c>
      <c r="T1898" s="9">
        <f t="shared" si="179"/>
        <v>40981.710243055553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41702.875</v>
      </c>
      <c r="T1899" s="9">
        <f t="shared" si="179"/>
        <v>41680.583402777782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42401.75</v>
      </c>
      <c r="T1900" s="9">
        <f t="shared" si="179"/>
        <v>42366.192974537036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42088.90006944444</v>
      </c>
      <c r="T1901" s="9">
        <f t="shared" si="179"/>
        <v>42058.941736111112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41188.415972222225</v>
      </c>
      <c r="T1902" s="9">
        <f t="shared" si="179"/>
        <v>41160.871886574074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42146.541666666672</v>
      </c>
      <c r="T1903" s="9">
        <f t="shared" si="179"/>
        <v>42116.54315972222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42067.789895833332</v>
      </c>
      <c r="T1904" s="9">
        <f t="shared" si="179"/>
        <v>42037.789895833332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42762.770729166667</v>
      </c>
      <c r="T1905" s="9">
        <f t="shared" si="179"/>
        <v>42702.770729166667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42371.685428240744</v>
      </c>
      <c r="T1906" s="9">
        <f t="shared" si="179"/>
        <v>42326.685428240744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41889.925856481481</v>
      </c>
      <c r="T1907" s="9">
        <f t="shared" si="179"/>
        <v>41859.925856481481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42544.671099537038</v>
      </c>
      <c r="T1908" s="9">
        <f t="shared" si="179"/>
        <v>42514.671099537038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41782.587094907409</v>
      </c>
      <c r="T1909" s="9">
        <f t="shared" si="179"/>
        <v>41767.587094907409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42733.917824074073</v>
      </c>
      <c r="T1910" s="9">
        <f t="shared" si="179"/>
        <v>42703.917824074073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41935.429155092592</v>
      </c>
      <c r="T1911" s="9">
        <f t="shared" si="179"/>
        <v>41905.429155092592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42308.947916666672</v>
      </c>
      <c r="T1912" s="9">
        <f t="shared" si="179"/>
        <v>42264.963159722218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41860.033958333333</v>
      </c>
      <c r="T1913" s="9">
        <f t="shared" si="179"/>
        <v>41830.033958333333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42159.226388888885</v>
      </c>
      <c r="T1914" s="9">
        <f t="shared" si="179"/>
        <v>42129.226388888885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41920.511319444442</v>
      </c>
      <c r="T1915" s="9">
        <f t="shared" si="179"/>
        <v>41890.511319444442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41944.165972222225</v>
      </c>
      <c r="T1916" s="9">
        <f t="shared" si="179"/>
        <v>41929.174456018518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41884.04886574074</v>
      </c>
      <c r="T1917" s="9">
        <f t="shared" si="179"/>
        <v>41864.04886574074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42681.758969907409</v>
      </c>
      <c r="T1918" s="9">
        <f t="shared" si="179"/>
        <v>42656.717303240745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42776.270057870366</v>
      </c>
      <c r="T1919" s="9">
        <f t="shared" si="179"/>
        <v>42746.270057870366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41863.789942129632</v>
      </c>
      <c r="T1920" s="9">
        <f t="shared" si="179"/>
        <v>41828.789942129632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42143.875567129624</v>
      </c>
      <c r="T1921" s="9">
        <f t="shared" si="179"/>
        <v>42113.875567129624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42298.958333333328</v>
      </c>
      <c r="T1922" s="9">
        <f t="shared" si="179"/>
        <v>42270.875706018516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(E1923/D1923)*100</f>
        <v>136.80000000000001</v>
      </c>
      <c r="P1923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 LEN(N1923)-SEARCH("/",N1923,1))</f>
        <v>indie rock</v>
      </c>
      <c r="S1923" s="9">
        <f t="shared" ref="S1923:S1986" si="184">(((I1923/60)/60)/24)+DATE(1970,1,1)</f>
        <v>41104.221562500003</v>
      </c>
      <c r="T1923" s="9">
        <f t="shared" ref="T1923:T1986" si="185">(((J1923/60)/60)/24)+DATE(1970,1,1)</f>
        <v>41074.221562500003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41620.255868055552</v>
      </c>
      <c r="T1924" s="9">
        <f t="shared" si="185"/>
        <v>41590.255868055552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40813.207638888889</v>
      </c>
      <c r="T1925" s="9">
        <f t="shared" si="185"/>
        <v>40772.848749999997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41654.814583333333</v>
      </c>
      <c r="T1926" s="9">
        <f t="shared" si="185"/>
        <v>41626.761053240742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41558</v>
      </c>
      <c r="T1927" s="9">
        <f t="shared" si="185"/>
        <v>41535.90148148148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40484.018055555556</v>
      </c>
      <c r="T1928" s="9">
        <f t="shared" si="185"/>
        <v>40456.954351851848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40976.207638888889</v>
      </c>
      <c r="T1929" s="9">
        <f t="shared" si="185"/>
        <v>40960.861562500002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41401.648078703707</v>
      </c>
      <c r="T1930" s="9">
        <f t="shared" si="185"/>
        <v>41371.648078703707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40729.021597222221</v>
      </c>
      <c r="T1931" s="9">
        <f t="shared" si="185"/>
        <v>40687.021597222221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41462.558819444443</v>
      </c>
      <c r="T1932" s="9">
        <f t="shared" si="185"/>
        <v>41402.558819444443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41051.145833333336</v>
      </c>
      <c r="T1933" s="9">
        <f t="shared" si="185"/>
        <v>41037.892465277779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40932.809872685182</v>
      </c>
      <c r="T1934" s="9">
        <f t="shared" si="185"/>
        <v>40911.809872685182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41909.130868055552</v>
      </c>
      <c r="T1935" s="9">
        <f t="shared" si="185"/>
        <v>41879.130868055552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40902.208333333336</v>
      </c>
      <c r="T1936" s="9">
        <f t="shared" si="185"/>
        <v>40865.867141203707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41811.207638888889</v>
      </c>
      <c r="T1937" s="9">
        <f t="shared" si="185"/>
        <v>41773.932534722226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40883.249305555553</v>
      </c>
      <c r="T1938" s="9">
        <f t="shared" si="185"/>
        <v>40852.889699074076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41075.165972222225</v>
      </c>
      <c r="T1939" s="9">
        <f t="shared" si="185"/>
        <v>41059.118993055556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41457.208333333336</v>
      </c>
      <c r="T1940" s="9">
        <f t="shared" si="185"/>
        <v>41426.259618055556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41343.943379629629</v>
      </c>
      <c r="T1941" s="9">
        <f t="shared" si="185"/>
        <v>41313.985046296293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40709.165972222225</v>
      </c>
      <c r="T1942" s="9">
        <f t="shared" si="185"/>
        <v>40670.507326388892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41774.290868055556</v>
      </c>
      <c r="T1943" s="9">
        <f t="shared" si="185"/>
        <v>41744.290868055556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40728.828009259261</v>
      </c>
      <c r="T1944" s="9">
        <f t="shared" si="185"/>
        <v>40638.828009259261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42593.269861111112</v>
      </c>
      <c r="T1945" s="9">
        <f t="shared" si="185"/>
        <v>42548.269861111112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41760.584374999999</v>
      </c>
      <c r="T1946" s="9">
        <f t="shared" si="185"/>
        <v>41730.584374999999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42197.251828703709</v>
      </c>
      <c r="T1947" s="9">
        <f t="shared" si="185"/>
        <v>42157.251828703709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41749.108344907407</v>
      </c>
      <c r="T1948" s="9">
        <f t="shared" si="185"/>
        <v>41689.150011574071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40140.249305555553</v>
      </c>
      <c r="T1949" s="9">
        <f t="shared" si="185"/>
        <v>40102.918055555558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42527.709722222222</v>
      </c>
      <c r="T1950" s="9">
        <f t="shared" si="185"/>
        <v>42473.604270833333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41830.423043981478</v>
      </c>
      <c r="T1951" s="9">
        <f t="shared" si="185"/>
        <v>41800.423043981478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40655.181400462963</v>
      </c>
      <c r="T1952" s="9">
        <f t="shared" si="185"/>
        <v>40624.181400462963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42681.462233796294</v>
      </c>
      <c r="T1953" s="9">
        <f t="shared" si="185"/>
        <v>42651.420567129629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41563.60665509259</v>
      </c>
      <c r="T1954" s="9">
        <f t="shared" si="185"/>
        <v>41526.60665509259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40970.125</v>
      </c>
      <c r="T1955" s="9">
        <f t="shared" si="185"/>
        <v>40941.199826388889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42441.208333333328</v>
      </c>
      <c r="T1956" s="9">
        <f t="shared" si="185"/>
        <v>42394.580740740741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41052.791666666664</v>
      </c>
      <c r="T1957" s="9">
        <f t="shared" si="185"/>
        <v>41020.271770833337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42112.882002314815</v>
      </c>
      <c r="T1958" s="9">
        <f t="shared" si="185"/>
        <v>42067.923668981486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41209.098530092589</v>
      </c>
      <c r="T1959" s="9">
        <f t="shared" si="185"/>
        <v>41179.098530092589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41356.94630787037</v>
      </c>
      <c r="T1960" s="9">
        <f t="shared" si="185"/>
        <v>41326.987974537034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41913</v>
      </c>
      <c r="T1961" s="9">
        <f t="shared" si="185"/>
        <v>41871.845601851855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41994.362743055557</v>
      </c>
      <c r="T1962" s="9">
        <f t="shared" si="185"/>
        <v>41964.362743055557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41188.165972222225</v>
      </c>
      <c r="T1963" s="9">
        <f t="shared" si="185"/>
        <v>41148.194641203707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41772.780509259261</v>
      </c>
      <c r="T1964" s="9">
        <f t="shared" si="185"/>
        <v>41742.780509259261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41898.429791666669</v>
      </c>
      <c r="T1965" s="9">
        <f t="shared" si="185"/>
        <v>41863.429791666669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42482.272824074069</v>
      </c>
      <c r="T1966" s="9">
        <f t="shared" si="185"/>
        <v>42452.272824074069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40920.041666666664</v>
      </c>
      <c r="T1967" s="9">
        <f t="shared" si="185"/>
        <v>40898.089236111111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41865.540486111109</v>
      </c>
      <c r="T1968" s="9">
        <f t="shared" si="185"/>
        <v>41835.540486111109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41760.663530092592</v>
      </c>
      <c r="T1969" s="9">
        <f t="shared" si="185"/>
        <v>41730.663530092592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42707.628645833334</v>
      </c>
      <c r="T1970" s="9">
        <f t="shared" si="185"/>
        <v>42676.586979166663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42587.792453703703</v>
      </c>
      <c r="T1971" s="9">
        <f t="shared" si="185"/>
        <v>42557.792453703703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41384.151631944449</v>
      </c>
      <c r="T1972" s="9">
        <f t="shared" si="185"/>
        <v>41324.193298611113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41593.166666666664</v>
      </c>
      <c r="T1973" s="9">
        <f t="shared" si="185"/>
        <v>41561.500706018516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41231.053749999999</v>
      </c>
      <c r="T1974" s="9">
        <f t="shared" si="185"/>
        <v>41201.012083333335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42588.291666666672</v>
      </c>
      <c r="T1975" s="9">
        <f t="shared" si="185"/>
        <v>42549.722962962958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41505.334131944444</v>
      </c>
      <c r="T1976" s="9">
        <f t="shared" si="185"/>
        <v>41445.334131944444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41343.755219907405</v>
      </c>
      <c r="T1977" s="9">
        <f t="shared" si="185"/>
        <v>41313.755219907405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41468.899594907409</v>
      </c>
      <c r="T1978" s="9">
        <f t="shared" si="185"/>
        <v>41438.899594907409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42357.332638888889</v>
      </c>
      <c r="T1979" s="9">
        <f t="shared" si="185"/>
        <v>42311.216898148152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41072.291666666664</v>
      </c>
      <c r="T1980" s="9">
        <f t="shared" si="185"/>
        <v>41039.225601851853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42327.207638888889</v>
      </c>
      <c r="T1981" s="9">
        <f t="shared" si="185"/>
        <v>42290.460023148145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42463.500717592593</v>
      </c>
      <c r="T1982" s="9">
        <f t="shared" si="185"/>
        <v>42423.542384259257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41829.725289351853</v>
      </c>
      <c r="T1983" s="9">
        <f t="shared" si="185"/>
        <v>41799.725289351853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42708.628321759257</v>
      </c>
      <c r="T1984" s="9">
        <f t="shared" si="185"/>
        <v>42678.586655092593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42615.291666666672</v>
      </c>
      <c r="T1985" s="9">
        <f t="shared" si="185"/>
        <v>42593.011782407411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41973.831956018519</v>
      </c>
      <c r="T1986" s="9">
        <f t="shared" si="185"/>
        <v>41913.790289351848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(E1987/D1987)*100</f>
        <v>3.1875</v>
      </c>
      <c r="P1987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 LEN(N1987)-SEARCH("/",N1987,1))</f>
        <v>people</v>
      </c>
      <c r="S1987" s="9">
        <f t="shared" ref="S1987:S2050" si="190">(((I1987/60)/60)/24)+DATE(1970,1,1)</f>
        <v>42584.958333333328</v>
      </c>
      <c r="T1987" s="9">
        <f t="shared" ref="T1987:T2050" si="191">(((J1987/60)/60)/24)+DATE(1970,1,1)</f>
        <v>42555.698738425926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42443.392164351855</v>
      </c>
      <c r="T1988" s="9">
        <f t="shared" si="191"/>
        <v>42413.433831018512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42064.639768518522</v>
      </c>
      <c r="T1989" s="9">
        <f t="shared" si="191"/>
        <v>42034.639768518522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42236.763217592597</v>
      </c>
      <c r="T1990" s="9">
        <f t="shared" si="191"/>
        <v>42206.763217592597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42715.680648148147</v>
      </c>
      <c r="T1991" s="9">
        <f t="shared" si="191"/>
        <v>42685.680648148147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42413.195972222224</v>
      </c>
      <c r="T1992" s="9">
        <f t="shared" si="191"/>
        <v>42398.195972222224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42188.89335648148</v>
      </c>
      <c r="T1993" s="9">
        <f t="shared" si="191"/>
        <v>42167.89335648148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42053.143414351856</v>
      </c>
      <c r="T1994" s="9">
        <f t="shared" si="191"/>
        <v>42023.143414351856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42359.58839120371</v>
      </c>
      <c r="T1995" s="9">
        <f t="shared" si="191"/>
        <v>42329.58839120371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42711.047939814816</v>
      </c>
      <c r="T1996" s="9">
        <f t="shared" si="191"/>
        <v>42651.006273148145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42201.902037037042</v>
      </c>
      <c r="T1997" s="9">
        <f t="shared" si="191"/>
        <v>42181.902037037042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41830.819571759261</v>
      </c>
      <c r="T1998" s="9">
        <f t="shared" si="191"/>
        <v>41800.819571759261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41877.930694444447</v>
      </c>
      <c r="T1999" s="9">
        <f t="shared" si="191"/>
        <v>41847.930694444447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41852.118495370371</v>
      </c>
      <c r="T2000" s="9">
        <f t="shared" si="191"/>
        <v>41807.118495370371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41956.524398148147</v>
      </c>
      <c r="T2001" s="9">
        <f t="shared" si="191"/>
        <v>41926.482731481483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42375.951539351852</v>
      </c>
      <c r="T2002" s="9">
        <f t="shared" si="191"/>
        <v>42345.951539351852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42167.833333333328</v>
      </c>
      <c r="T2003" s="9">
        <f t="shared" si="191"/>
        <v>42136.209675925929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42758.71230324074</v>
      </c>
      <c r="T2004" s="9">
        <f t="shared" si="191"/>
        <v>42728.71230324074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40361.958333333336</v>
      </c>
      <c r="T2005" s="9">
        <f t="shared" si="191"/>
        <v>40347.125601851854</v>
      </c>
    </row>
    <row r="2006" spans="1:20" ht="45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41830.604895833334</v>
      </c>
      <c r="T2006" s="9">
        <f t="shared" si="191"/>
        <v>41800.604895833334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41563.165972222225</v>
      </c>
      <c r="T2007" s="9">
        <f t="shared" si="191"/>
        <v>41535.812708333331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41976.542187500003</v>
      </c>
      <c r="T2008" s="9">
        <f t="shared" si="191"/>
        <v>41941.500520833331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40414.166666666664</v>
      </c>
      <c r="T2009" s="9">
        <f t="shared" si="191"/>
        <v>40347.837800925925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40805.604421296295</v>
      </c>
      <c r="T2010" s="9">
        <f t="shared" si="191"/>
        <v>40761.604421296295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42697.365081018521</v>
      </c>
      <c r="T2011" s="9">
        <f t="shared" si="191"/>
        <v>42661.323414351849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42600.996423611112</v>
      </c>
      <c r="T2012" s="9">
        <f t="shared" si="191"/>
        <v>42570.996423611112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42380.958333333328</v>
      </c>
      <c r="T2013" s="9">
        <f t="shared" si="191"/>
        <v>42347.358483796299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42040.822233796294</v>
      </c>
      <c r="T2014" s="9">
        <f t="shared" si="191"/>
        <v>42010.822233796294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42559.960810185185</v>
      </c>
      <c r="T2015" s="9">
        <f t="shared" si="191"/>
        <v>42499.960810185185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41358.172905092593</v>
      </c>
      <c r="T2016" s="9">
        <f t="shared" si="191"/>
        <v>41324.214571759258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40795.876886574071</v>
      </c>
      <c r="T2017" s="9">
        <f t="shared" si="191"/>
        <v>40765.876886574071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41342.88077546296</v>
      </c>
      <c r="T2018" s="9">
        <f t="shared" si="191"/>
        <v>41312.88077546296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40992.166666666664</v>
      </c>
      <c r="T2019" s="9">
        <f t="shared" si="191"/>
        <v>40961.057349537034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42229.365844907406</v>
      </c>
      <c r="T2020" s="9">
        <f t="shared" si="191"/>
        <v>42199.365844907406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42635.70857638889</v>
      </c>
      <c r="T2021" s="9">
        <f t="shared" si="191"/>
        <v>42605.70857638889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41773.961111111108</v>
      </c>
      <c r="T2022" s="9">
        <f t="shared" si="191"/>
        <v>41737.097499999996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41906.070567129631</v>
      </c>
      <c r="T2023" s="9">
        <f t="shared" si="191"/>
        <v>41861.070567129631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42532.569120370375</v>
      </c>
      <c r="T2024" s="9">
        <f t="shared" si="191"/>
        <v>42502.569120370375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42166.420752314814</v>
      </c>
      <c r="T2025" s="9">
        <f t="shared" si="191"/>
        <v>42136.420752314814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41134.125</v>
      </c>
      <c r="T2026" s="9">
        <f t="shared" si="191"/>
        <v>41099.966944444444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42166.184560185182</v>
      </c>
      <c r="T2027" s="9">
        <f t="shared" si="191"/>
        <v>42136.184560185182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41750.165972222225</v>
      </c>
      <c r="T2028" s="9">
        <f t="shared" si="191"/>
        <v>41704.735937500001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42093.772210648152</v>
      </c>
      <c r="T2029" s="9">
        <f t="shared" si="191"/>
        <v>42048.813877314817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40252.913194444445</v>
      </c>
      <c r="T2030" s="9">
        <f t="shared" si="191"/>
        <v>40215.919050925928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41878.021770833337</v>
      </c>
      <c r="T2031" s="9">
        <f t="shared" si="191"/>
        <v>41848.021770833337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41242.996481481481</v>
      </c>
      <c r="T2032" s="9">
        <f t="shared" si="191"/>
        <v>41212.996481481481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42013.041666666672</v>
      </c>
      <c r="T2033" s="9">
        <f t="shared" si="191"/>
        <v>41975.329317129625</v>
      </c>
    </row>
    <row r="2034" spans="1:20" ht="45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42719.208333333328</v>
      </c>
      <c r="T2034" s="9">
        <f t="shared" si="191"/>
        <v>42689.565671296295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41755.082384259258</v>
      </c>
      <c r="T2035" s="9">
        <f t="shared" si="191"/>
        <v>41725.082384259258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42131.290277777778</v>
      </c>
      <c r="T2036" s="9">
        <f t="shared" si="191"/>
        <v>42076.130011574074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42357.041666666672</v>
      </c>
      <c r="T2037" s="9">
        <f t="shared" si="191"/>
        <v>42311.625081018516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41768.864803240744</v>
      </c>
      <c r="T2038" s="9">
        <f t="shared" si="191"/>
        <v>41738.864803240744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41638.251770833333</v>
      </c>
      <c r="T2039" s="9">
        <f t="shared" si="191"/>
        <v>41578.210104166668</v>
      </c>
    </row>
    <row r="2040" spans="1:20" ht="45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41456.75</v>
      </c>
      <c r="T2040" s="9">
        <f t="shared" si="191"/>
        <v>41424.27107638889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42705.207638888889</v>
      </c>
      <c r="T2041" s="9">
        <f t="shared" si="191"/>
        <v>42675.438946759255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41593.968784722223</v>
      </c>
      <c r="T2042" s="9">
        <f t="shared" si="191"/>
        <v>41578.927118055559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42684.567442129628</v>
      </c>
      <c r="T2043" s="9">
        <f t="shared" si="191"/>
        <v>42654.525775462964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42391.708032407405</v>
      </c>
      <c r="T2044" s="9">
        <f t="shared" si="191"/>
        <v>42331.708032407405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42715.207638888889</v>
      </c>
      <c r="T2045" s="9">
        <f t="shared" si="191"/>
        <v>42661.176817129628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42168.684189814812</v>
      </c>
      <c r="T2046" s="9">
        <f t="shared" si="191"/>
        <v>42138.684189814812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41099.088506944441</v>
      </c>
      <c r="T2047" s="9">
        <f t="shared" si="191"/>
        <v>41069.088506944441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41417.171805555554</v>
      </c>
      <c r="T2048" s="9">
        <f t="shared" si="191"/>
        <v>41387.171805555554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42111</v>
      </c>
      <c r="T2049" s="9">
        <f t="shared" si="191"/>
        <v>42081.903587962966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41417.651516203703</v>
      </c>
      <c r="T2050" s="9">
        <f t="shared" si="191"/>
        <v>41387.651516203703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(E2051/D2051)*100</f>
        <v>120.19070000000001</v>
      </c>
      <c r="P2051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 LEN(N2051)-SEARCH("/",N2051,1))</f>
        <v>hardware</v>
      </c>
      <c r="S2051" s="9">
        <f t="shared" ref="S2051:S2114" si="196">(((I2051/60)/60)/24)+DATE(1970,1,1)</f>
        <v>41610.957638888889</v>
      </c>
      <c r="T2051" s="9">
        <f t="shared" ref="T2051:T2114" si="197">(((J2051/60)/60)/24)+DATE(1970,1,1)</f>
        <v>41575.527349537035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42155.071504629625</v>
      </c>
      <c r="T2052" s="9">
        <f t="shared" si="197"/>
        <v>42115.071504629625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41634.022418981483</v>
      </c>
      <c r="T2053" s="9">
        <f t="shared" si="197"/>
        <v>41604.022418981483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42420.08394675926</v>
      </c>
      <c r="T2054" s="9">
        <f t="shared" si="197"/>
        <v>42375.08394675926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42333.659155092595</v>
      </c>
      <c r="T2055" s="9">
        <f t="shared" si="197"/>
        <v>42303.617488425924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41761.520949074074</v>
      </c>
      <c r="T2056" s="9">
        <f t="shared" si="197"/>
        <v>41731.520949074074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41976.166666666672</v>
      </c>
      <c r="T2057" s="9">
        <f t="shared" si="197"/>
        <v>41946.674108796295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41381.76090277778</v>
      </c>
      <c r="T2058" s="9">
        <f t="shared" si="197"/>
        <v>41351.76090277778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42426.494583333333</v>
      </c>
      <c r="T2059" s="9">
        <f t="shared" si="197"/>
        <v>42396.494583333333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42065.833333333328</v>
      </c>
      <c r="T2060" s="9">
        <f t="shared" si="197"/>
        <v>42026.370717592596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42400.915972222225</v>
      </c>
      <c r="T2061" s="9">
        <f t="shared" si="197"/>
        <v>42361.602476851855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41843.642939814818</v>
      </c>
      <c r="T2062" s="9">
        <f t="shared" si="197"/>
        <v>41783.642939814818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42735.764513888891</v>
      </c>
      <c r="T2063" s="9">
        <f t="shared" si="197"/>
        <v>42705.764513888891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42453.341412037036</v>
      </c>
      <c r="T2064" s="9">
        <f t="shared" si="197"/>
        <v>42423.3830787037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42505.73265046296</v>
      </c>
      <c r="T2065" s="9">
        <f t="shared" si="197"/>
        <v>42472.73265046296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41425.5</v>
      </c>
      <c r="T2066" s="9">
        <f t="shared" si="197"/>
        <v>41389.364849537036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41633.333668981482</v>
      </c>
      <c r="T2067" s="9">
        <f t="shared" si="197"/>
        <v>41603.333668981482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41874.771793981483</v>
      </c>
      <c r="T2068" s="9">
        <f t="shared" si="197"/>
        <v>41844.771793981483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42148.853888888887</v>
      </c>
      <c r="T2069" s="9">
        <f t="shared" si="197"/>
        <v>42115.853888888887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42663.841608796298</v>
      </c>
      <c r="T2070" s="9">
        <f t="shared" si="197"/>
        <v>42633.841608796298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42371.972118055557</v>
      </c>
      <c r="T2071" s="9">
        <f t="shared" si="197"/>
        <v>42340.972118055557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42549.6565162037</v>
      </c>
      <c r="T2072" s="9">
        <f t="shared" si="197"/>
        <v>42519.6565162037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42645.278749999998</v>
      </c>
      <c r="T2073" s="9">
        <f t="shared" si="197"/>
        <v>42600.278749999998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42497.581388888888</v>
      </c>
      <c r="T2074" s="9">
        <f t="shared" si="197"/>
        <v>42467.581388888888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42132.668032407411</v>
      </c>
      <c r="T2075" s="9">
        <f t="shared" si="197"/>
        <v>42087.668032407411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42496.826180555552</v>
      </c>
      <c r="T2076" s="9">
        <f t="shared" si="197"/>
        <v>42466.826180555552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41480.681574074071</v>
      </c>
      <c r="T2077" s="9">
        <f t="shared" si="197"/>
        <v>41450.681574074071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41843.880659722221</v>
      </c>
      <c r="T2078" s="9">
        <f t="shared" si="197"/>
        <v>41803.880659722221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42160.875</v>
      </c>
      <c r="T2079" s="9">
        <f t="shared" si="197"/>
        <v>42103.042546296296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42722.771493055552</v>
      </c>
      <c r="T2080" s="9">
        <f t="shared" si="197"/>
        <v>42692.771493055552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42180.791666666672</v>
      </c>
      <c r="T2081" s="9">
        <f t="shared" si="197"/>
        <v>42150.71056712963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42319.998842592591</v>
      </c>
      <c r="T2082" s="9">
        <f t="shared" si="197"/>
        <v>42289.957175925927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41045.207638888889</v>
      </c>
      <c r="T2083" s="9">
        <f t="shared" si="197"/>
        <v>41004.156886574077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40871.161990740737</v>
      </c>
      <c r="T2084" s="9">
        <f t="shared" si="197"/>
        <v>40811.120324074072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41064.72216435185</v>
      </c>
      <c r="T2085" s="9">
        <f t="shared" si="197"/>
        <v>41034.72216435185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41763.290972222225</v>
      </c>
      <c r="T2086" s="9">
        <f t="shared" si="197"/>
        <v>41731.833124999997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41105.835497685184</v>
      </c>
      <c r="T2087" s="9">
        <f t="shared" si="197"/>
        <v>41075.835497685184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40891.207638888889</v>
      </c>
      <c r="T2088" s="9">
        <f t="shared" si="197"/>
        <v>40860.67050925926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40794.204375000001</v>
      </c>
      <c r="T2089" s="9">
        <f t="shared" si="197"/>
        <v>40764.204375000001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40432.165972222225</v>
      </c>
      <c r="T2090" s="9">
        <f t="shared" si="197"/>
        <v>40395.714722222219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41488.076319444444</v>
      </c>
      <c r="T2091" s="9">
        <f t="shared" si="197"/>
        <v>41453.076319444444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41329.381423611114</v>
      </c>
      <c r="T2092" s="9">
        <f t="shared" si="197"/>
        <v>41299.381423611114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40603.833333333336</v>
      </c>
      <c r="T2093" s="9">
        <f t="shared" si="197"/>
        <v>40555.322662037033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40823.707546296297</v>
      </c>
      <c r="T2094" s="9">
        <f t="shared" si="197"/>
        <v>40763.707546296297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41265.896203703705</v>
      </c>
      <c r="T2095" s="9">
        <f t="shared" si="197"/>
        <v>41205.854537037041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40973.125</v>
      </c>
      <c r="T2096" s="9">
        <f t="shared" si="197"/>
        <v>40939.02002314815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40818.733483796292</v>
      </c>
      <c r="T2097" s="9">
        <f t="shared" si="197"/>
        <v>40758.733483796292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41208.165972222225</v>
      </c>
      <c r="T2098" s="9">
        <f t="shared" si="197"/>
        <v>41192.758506944447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40878.626562500001</v>
      </c>
      <c r="T2099" s="9">
        <f t="shared" si="197"/>
        <v>40818.58489583333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40976.11383101852</v>
      </c>
      <c r="T2100" s="9">
        <f t="shared" si="197"/>
        <v>40946.11383101852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42187.152777777781</v>
      </c>
      <c r="T2101" s="9">
        <f t="shared" si="197"/>
        <v>42173.746342592596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41090.165972222225</v>
      </c>
      <c r="T2102" s="9">
        <f t="shared" si="197"/>
        <v>41074.834965277776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40952.149467592593</v>
      </c>
      <c r="T2103" s="9">
        <f t="shared" si="197"/>
        <v>40892.149467592593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40668.868611111109</v>
      </c>
      <c r="T2104" s="9">
        <f t="shared" si="197"/>
        <v>40638.868611111109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41222.7966087963</v>
      </c>
      <c r="T2105" s="9">
        <f t="shared" si="197"/>
        <v>41192.754942129628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41425</v>
      </c>
      <c r="T2106" s="9">
        <f t="shared" si="197"/>
        <v>41394.074467592596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41964.166666666672</v>
      </c>
      <c r="T2107" s="9">
        <f t="shared" si="197"/>
        <v>41951.788807870369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41300.21497685185</v>
      </c>
      <c r="T2108" s="9">
        <f t="shared" si="197"/>
        <v>41270.21497685185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41955.752233796295</v>
      </c>
      <c r="T2109" s="9">
        <f t="shared" si="197"/>
        <v>41934.71056712963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41162.163194444445</v>
      </c>
      <c r="T2110" s="9">
        <f t="shared" si="197"/>
        <v>41135.175694444442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42190.708530092597</v>
      </c>
      <c r="T2111" s="9">
        <f t="shared" si="197"/>
        <v>42160.708530092597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41787.207638888889</v>
      </c>
      <c r="T2112" s="9">
        <f t="shared" si="197"/>
        <v>41759.670937499999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40770.041666666664</v>
      </c>
      <c r="T2113" s="9">
        <f t="shared" si="197"/>
        <v>40703.197048611109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41379.928159722222</v>
      </c>
      <c r="T2114" s="9">
        <f t="shared" si="197"/>
        <v>41365.928159722222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(E2115/D2115)*100</f>
        <v>104.85714285714285</v>
      </c>
      <c r="P2115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 LEN(N2115)-SEARCH("/",N2115,1))</f>
        <v>indie rock</v>
      </c>
      <c r="S2115" s="9">
        <f t="shared" ref="S2115:S2178" si="202">(((I2115/60)/60)/24)+DATE(1970,1,1)</f>
        <v>41905.86546296296</v>
      </c>
      <c r="T2115" s="9">
        <f t="shared" ref="T2115:T2178" si="203">(((J2115/60)/60)/24)+DATE(1970,1,1)</f>
        <v>41870.86546296296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40521.207638888889</v>
      </c>
      <c r="T2116" s="9">
        <f t="shared" si="203"/>
        <v>40458.815625000003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40594.081030092595</v>
      </c>
      <c r="T2117" s="9">
        <f t="shared" si="203"/>
        <v>40564.081030092595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41184.777812500004</v>
      </c>
      <c r="T2118" s="9">
        <f t="shared" si="203"/>
        <v>41136.777812500004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42304.207638888889</v>
      </c>
      <c r="T2119" s="9">
        <f t="shared" si="203"/>
        <v>42290.059594907405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40748.839537037034</v>
      </c>
      <c r="T2120" s="9">
        <f t="shared" si="203"/>
        <v>40718.839537037034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41137.130150462966</v>
      </c>
      <c r="T2121" s="9">
        <f t="shared" si="203"/>
        <v>41107.130150462966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41640.964537037034</v>
      </c>
      <c r="T2122" s="9">
        <f t="shared" si="203"/>
        <v>41591.964537037034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42746.7424537037</v>
      </c>
      <c r="T2123" s="9">
        <f t="shared" si="203"/>
        <v>42716.7424537037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42742.300567129627</v>
      </c>
      <c r="T2124" s="9">
        <f t="shared" si="203"/>
        <v>42712.300567129627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40252.290972222225</v>
      </c>
      <c r="T2125" s="9">
        <f t="shared" si="203"/>
        <v>40198.424849537041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40512.208333333336</v>
      </c>
      <c r="T2126" s="9">
        <f t="shared" si="203"/>
        <v>40464.028182870366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42221.023530092592</v>
      </c>
      <c r="T2127" s="9">
        <f t="shared" si="203"/>
        <v>42191.023530092592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41981.973229166666</v>
      </c>
      <c r="T2128" s="9">
        <f t="shared" si="203"/>
        <v>41951.973229166666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42075.463692129633</v>
      </c>
      <c r="T2129" s="9">
        <f t="shared" si="203"/>
        <v>42045.50535879629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41903.772789351853</v>
      </c>
      <c r="T2130" s="9">
        <f t="shared" si="203"/>
        <v>41843.772789351853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42439.024305555555</v>
      </c>
      <c r="T2131" s="9">
        <f t="shared" si="203"/>
        <v>42409.024305555555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41867.086377314816</v>
      </c>
      <c r="T2132" s="9">
        <f t="shared" si="203"/>
        <v>41832.086377314816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42197.207071759258</v>
      </c>
      <c r="T2133" s="9">
        <f t="shared" si="203"/>
        <v>42167.207071759258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41673.487175925926</v>
      </c>
      <c r="T2134" s="9">
        <f t="shared" si="203"/>
        <v>41643.487175925926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40657.290972222225</v>
      </c>
      <c r="T2135" s="9">
        <f t="shared" si="203"/>
        <v>40619.097210648149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41391.886469907404</v>
      </c>
      <c r="T2136" s="9">
        <f t="shared" si="203"/>
        <v>41361.886469907404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41186.963344907403</v>
      </c>
      <c r="T2137" s="9">
        <f t="shared" si="203"/>
        <v>41156.963344907403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41566.509097222224</v>
      </c>
      <c r="T2138" s="9">
        <f t="shared" si="203"/>
        <v>41536.509097222224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41978.771168981482</v>
      </c>
      <c r="T2139" s="9">
        <f t="shared" si="203"/>
        <v>41948.771168981482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41587.054849537039</v>
      </c>
      <c r="T2140" s="9">
        <f t="shared" si="203"/>
        <v>41557.013182870374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42677.750092592592</v>
      </c>
      <c r="T2141" s="9">
        <f t="shared" si="203"/>
        <v>42647.750092592592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41285.833611111113</v>
      </c>
      <c r="T2142" s="9">
        <f t="shared" si="203"/>
        <v>41255.833611111113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41957.277303240742</v>
      </c>
      <c r="T2143" s="9">
        <f t="shared" si="203"/>
        <v>41927.235636574071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42368.701504629629</v>
      </c>
      <c r="T2144" s="9">
        <f t="shared" si="203"/>
        <v>42340.701504629629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40380.791666666664</v>
      </c>
      <c r="T2145" s="9">
        <f t="shared" si="203"/>
        <v>40332.886712962965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41531.546759259261</v>
      </c>
      <c r="T2146" s="9">
        <f t="shared" si="203"/>
        <v>41499.546759259261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41605.279097222221</v>
      </c>
      <c r="T2147" s="9">
        <f t="shared" si="203"/>
        <v>41575.237430555557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42411.679513888885</v>
      </c>
      <c r="T2148" s="9">
        <f t="shared" si="203"/>
        <v>42397.679513888885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41959.337361111116</v>
      </c>
      <c r="T2149" s="9">
        <f t="shared" si="203"/>
        <v>41927.295694444445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42096.691921296297</v>
      </c>
      <c r="T2150" s="9">
        <f t="shared" si="203"/>
        <v>42066.733587962968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40390</v>
      </c>
      <c r="T2151" s="9">
        <f t="shared" si="203"/>
        <v>40355.024953703702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42564.284710648149</v>
      </c>
      <c r="T2152" s="9">
        <f t="shared" si="203"/>
        <v>42534.284710648149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42550.847384259265</v>
      </c>
      <c r="T2153" s="9">
        <f t="shared" si="203"/>
        <v>42520.847384259265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41713.790613425925</v>
      </c>
      <c r="T2154" s="9">
        <f t="shared" si="203"/>
        <v>41683.832280092596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42014.332638888889</v>
      </c>
      <c r="T2155" s="9">
        <f t="shared" si="203"/>
        <v>41974.911087962959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41667.632256944446</v>
      </c>
      <c r="T2156" s="9">
        <f t="shared" si="203"/>
        <v>41647.632256944446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42460.70584490741</v>
      </c>
      <c r="T2157" s="9">
        <f t="shared" si="203"/>
        <v>42430.747511574074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41533.85423611111</v>
      </c>
      <c r="T2158" s="9">
        <f t="shared" si="203"/>
        <v>41488.85423611111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42727.332638888889</v>
      </c>
      <c r="T2159" s="9">
        <f t="shared" si="203"/>
        <v>42694.98128472222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41309.853865740741</v>
      </c>
      <c r="T2160" s="9">
        <f t="shared" si="203"/>
        <v>41264.853865740741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40740.731180555551</v>
      </c>
      <c r="T2161" s="9">
        <f t="shared" si="203"/>
        <v>40710.731180555551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41048.711863425924</v>
      </c>
      <c r="T2162" s="9">
        <f t="shared" si="203"/>
        <v>41018.711863425924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42270.852534722217</v>
      </c>
      <c r="T2163" s="9">
        <f t="shared" si="203"/>
        <v>42240.852534722217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41844.766099537039</v>
      </c>
      <c r="T2164" s="9">
        <f t="shared" si="203"/>
        <v>41813.766099537039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42163.159722222219</v>
      </c>
      <c r="T2165" s="9">
        <f t="shared" si="203"/>
        <v>42111.899537037039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42546.165972222225</v>
      </c>
      <c r="T2166" s="9">
        <f t="shared" si="203"/>
        <v>42515.71775462963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42468.625405092593</v>
      </c>
      <c r="T2167" s="9">
        <f t="shared" si="203"/>
        <v>42438.667071759264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41978.879837962959</v>
      </c>
      <c r="T2168" s="9">
        <f t="shared" si="203"/>
        <v>41933.838171296295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41167.066400462965</v>
      </c>
      <c r="T2169" s="9">
        <f t="shared" si="203"/>
        <v>41153.066400462965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42776.208333333328</v>
      </c>
      <c r="T2170" s="9">
        <f t="shared" si="203"/>
        <v>42745.600243055553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42796.700821759259</v>
      </c>
      <c r="T2171" s="9">
        <f t="shared" si="203"/>
        <v>42793.700821759259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42238.750254629631</v>
      </c>
      <c r="T2172" s="9">
        <f t="shared" si="203"/>
        <v>42198.750254629631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42177.208333333328</v>
      </c>
      <c r="T2173" s="9">
        <f t="shared" si="203"/>
        <v>42141.95711805555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42112.580092592587</v>
      </c>
      <c r="T2174" s="9">
        <f t="shared" si="203"/>
        <v>42082.580092592587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41527.165972222225</v>
      </c>
      <c r="T2175" s="9">
        <f t="shared" si="203"/>
        <v>41495.692627314813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42495.542905092589</v>
      </c>
      <c r="T2176" s="9">
        <f t="shared" si="203"/>
        <v>42465.542905092589</v>
      </c>
    </row>
    <row r="2177" spans="1:20" ht="45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42572.009097222224</v>
      </c>
      <c r="T2177" s="9">
        <f t="shared" si="203"/>
        <v>42565.009097222224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42126.633206018523</v>
      </c>
      <c r="T2178" s="9">
        <f t="shared" si="203"/>
        <v>42096.633206018523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(E2179/D2179)*100</f>
        <v>100.12</v>
      </c>
      <c r="P2179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 LEN(N2179)-SEARCH("/",N2179,1))</f>
        <v>rock</v>
      </c>
      <c r="S2179" s="9">
        <f t="shared" ref="S2179:S2242" si="208">(((I2179/60)/60)/24)+DATE(1970,1,1)</f>
        <v>42527.250775462962</v>
      </c>
      <c r="T2179" s="9">
        <f t="shared" ref="T2179:T2242" si="209">(((J2179/60)/60)/24)+DATE(1970,1,1)</f>
        <v>42502.250775462962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42753.63653935185</v>
      </c>
      <c r="T2180" s="9">
        <f t="shared" si="209"/>
        <v>42723.63653935185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42105.171203703707</v>
      </c>
      <c r="T2181" s="9">
        <f t="shared" si="209"/>
        <v>42075.171203703707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42321.711435185185</v>
      </c>
      <c r="T2182" s="9">
        <f t="shared" si="209"/>
        <v>42279.669768518521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42787.005243055552</v>
      </c>
      <c r="T2183" s="9">
        <f t="shared" si="209"/>
        <v>42773.005243055552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41914.900752314818</v>
      </c>
      <c r="T2184" s="9">
        <f t="shared" si="209"/>
        <v>41879.900752314818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42775.208333333328</v>
      </c>
      <c r="T2185" s="9">
        <f t="shared" si="209"/>
        <v>42745.365474537044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42394.666666666672</v>
      </c>
      <c r="T2186" s="9">
        <f t="shared" si="209"/>
        <v>42380.690289351856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41359.349988425929</v>
      </c>
      <c r="T2187" s="9">
        <f t="shared" si="209"/>
        <v>41319.349988425929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42620.083333333328</v>
      </c>
      <c r="T2188" s="9">
        <f t="shared" si="209"/>
        <v>42583.615081018521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42097.165972222225</v>
      </c>
      <c r="T2189" s="9">
        <f t="shared" si="209"/>
        <v>42068.209097222221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42668.708333333328</v>
      </c>
      <c r="T2190" s="9">
        <f t="shared" si="209"/>
        <v>42633.586122685185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42481.916666666672</v>
      </c>
      <c r="T2191" s="9">
        <f t="shared" si="209"/>
        <v>42467.788194444445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42452.290972222225</v>
      </c>
      <c r="T2192" s="9">
        <f t="shared" si="209"/>
        <v>42417.625046296293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42780.833645833336</v>
      </c>
      <c r="T2193" s="9">
        <f t="shared" si="209"/>
        <v>42768.833645833336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42719.958333333328</v>
      </c>
      <c r="T2194" s="9">
        <f t="shared" si="209"/>
        <v>42691.8512037037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42695.207638888889</v>
      </c>
      <c r="T2195" s="9">
        <f t="shared" si="209"/>
        <v>42664.405925925923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42455.716319444444</v>
      </c>
      <c r="T2196" s="9">
        <f t="shared" si="209"/>
        <v>42425.757986111115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42227.771990740745</v>
      </c>
      <c r="T2197" s="9">
        <f t="shared" si="209"/>
        <v>42197.771990740745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42706.291666666672</v>
      </c>
      <c r="T2198" s="9">
        <f t="shared" si="209"/>
        <v>42675.487291666665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42063.584016203706</v>
      </c>
      <c r="T2199" s="9">
        <f t="shared" si="209"/>
        <v>42033.584016203706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42322.555555555555</v>
      </c>
      <c r="T2200" s="9">
        <f t="shared" si="209"/>
        <v>42292.513888888891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42292.416643518518</v>
      </c>
      <c r="T2201" s="9">
        <f t="shared" si="209"/>
        <v>42262.416643518518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42191.125</v>
      </c>
      <c r="T2202" s="9">
        <f t="shared" si="209"/>
        <v>42163.625787037032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41290.846817129634</v>
      </c>
      <c r="T2203" s="9">
        <f t="shared" si="209"/>
        <v>41276.846817129634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41214.849166666667</v>
      </c>
      <c r="T2204" s="9">
        <f t="shared" si="209"/>
        <v>41184.849166666667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42271.85974537037</v>
      </c>
      <c r="T2205" s="9">
        <f t="shared" si="209"/>
        <v>42241.85974537037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41342.311562499999</v>
      </c>
      <c r="T2206" s="9">
        <f t="shared" si="209"/>
        <v>41312.311562499999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41061.82163194444</v>
      </c>
      <c r="T2207" s="9">
        <f t="shared" si="209"/>
        <v>41031.82163194444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41015.257222222222</v>
      </c>
      <c r="T2208" s="9">
        <f t="shared" si="209"/>
        <v>40997.257222222222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41594.235798611109</v>
      </c>
      <c r="T2209" s="9">
        <f t="shared" si="209"/>
        <v>41564.194131944445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41006.166666666664</v>
      </c>
      <c r="T2210" s="9">
        <f t="shared" si="209"/>
        <v>40946.882245370369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41743.958333333336</v>
      </c>
      <c r="T2211" s="9">
        <f t="shared" si="209"/>
        <v>41732.479675925926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41013.73333333333</v>
      </c>
      <c r="T2212" s="9">
        <f t="shared" si="209"/>
        <v>40956.066087962965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41739.290972222225</v>
      </c>
      <c r="T2213" s="9">
        <f t="shared" si="209"/>
        <v>41716.785011574073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41582.041666666664</v>
      </c>
      <c r="T2214" s="9">
        <f t="shared" si="209"/>
        <v>41548.747418981482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42139.826145833329</v>
      </c>
      <c r="T2215" s="9">
        <f t="shared" si="209"/>
        <v>42109.826145833329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41676.792222222226</v>
      </c>
      <c r="T2216" s="9">
        <f t="shared" si="209"/>
        <v>41646.792222222226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40981.290972222225</v>
      </c>
      <c r="T2217" s="9">
        <f t="shared" si="209"/>
        <v>40958.717268518521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42208.751678240747</v>
      </c>
      <c r="T2218" s="9">
        <f t="shared" si="209"/>
        <v>42194.751678240747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42310.333333333328</v>
      </c>
      <c r="T2219" s="9">
        <f t="shared" si="209"/>
        <v>42299.776770833334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41150</v>
      </c>
      <c r="T2220" s="9">
        <f t="shared" si="209"/>
        <v>41127.812303240738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42235.718888888892</v>
      </c>
      <c r="T2221" s="9">
        <f t="shared" si="209"/>
        <v>42205.718888888892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41482.060601851852</v>
      </c>
      <c r="T2222" s="9">
        <f t="shared" si="209"/>
        <v>41452.060601851852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42483</v>
      </c>
      <c r="T2223" s="9">
        <f t="shared" si="209"/>
        <v>42452.666770833333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40936.787581018521</v>
      </c>
      <c r="T2224" s="9">
        <f t="shared" si="209"/>
        <v>40906.787581018521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42182.640833333338</v>
      </c>
      <c r="T2225" s="9">
        <f t="shared" si="209"/>
        <v>42152.640833333338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42672.791666666672</v>
      </c>
      <c r="T2226" s="9">
        <f t="shared" si="209"/>
        <v>42644.667534722219</v>
      </c>
    </row>
    <row r="2227" spans="1:20" ht="45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41903.79184027778</v>
      </c>
      <c r="T2227" s="9">
        <f t="shared" si="209"/>
        <v>41873.79184027778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42412.207638888889</v>
      </c>
      <c r="T2228" s="9">
        <f t="shared" si="209"/>
        <v>42381.79886574074</v>
      </c>
    </row>
    <row r="2229" spans="1:20" ht="45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41591.849016203705</v>
      </c>
      <c r="T2229" s="9">
        <f t="shared" si="209"/>
        <v>41561.807349537034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42232.278194444443</v>
      </c>
      <c r="T2230" s="9">
        <f t="shared" si="209"/>
        <v>42202.278194444443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41520.166666666664</v>
      </c>
      <c r="T2231" s="9">
        <f t="shared" si="209"/>
        <v>41484.664247685185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41754.881099537037</v>
      </c>
      <c r="T2232" s="9">
        <f t="shared" si="209"/>
        <v>41724.881099537037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41450.208333333336</v>
      </c>
      <c r="T2233" s="9">
        <f t="shared" si="209"/>
        <v>41423.910891203705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41839.125</v>
      </c>
      <c r="T2234" s="9">
        <f t="shared" si="209"/>
        <v>41806.794074074074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42352</v>
      </c>
      <c r="T2235" s="9">
        <f t="shared" si="209"/>
        <v>42331.378923611104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42740.824618055558</v>
      </c>
      <c r="T2236" s="9">
        <f t="shared" si="209"/>
        <v>42710.824618055558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42091.980451388896</v>
      </c>
      <c r="T2237" s="9">
        <f t="shared" si="209"/>
        <v>42062.022118055553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42401.617164351846</v>
      </c>
      <c r="T2238" s="9">
        <f t="shared" si="209"/>
        <v>42371.617164351846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41955.332638888889</v>
      </c>
      <c r="T2239" s="9">
        <f t="shared" si="209"/>
        <v>41915.003275462965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42804.621712962966</v>
      </c>
      <c r="T2240" s="9">
        <f t="shared" si="209"/>
        <v>42774.621712962966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41609.168055555558</v>
      </c>
      <c r="T2241" s="9">
        <f t="shared" si="209"/>
        <v>41572.958495370374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42482.825740740736</v>
      </c>
      <c r="T2242" s="9">
        <f t="shared" si="209"/>
        <v>42452.825740740736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(E2243/D2243)*100</f>
        <v>806.4</v>
      </c>
      <c r="P2243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 LEN(N2243)-SEARCH("/",N2243,1))</f>
        <v>tabletop games</v>
      </c>
      <c r="S2243" s="9">
        <f t="shared" ref="S2243:S2306" si="214">(((I2243/60)/60)/24)+DATE(1970,1,1)</f>
        <v>42796.827546296292</v>
      </c>
      <c r="T2243" s="9">
        <f t="shared" ref="T2243:T2306" si="215">(((J2243/60)/60)/24)+DATE(1970,1,1)</f>
        <v>42766.827546296292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41605.126388888886</v>
      </c>
      <c r="T2244" s="9">
        <f t="shared" si="215"/>
        <v>41569.575613425928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42807.125</v>
      </c>
      <c r="T2245" s="9">
        <f t="shared" si="215"/>
        <v>42800.751041666663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42659.854166666672</v>
      </c>
      <c r="T2246" s="9">
        <f t="shared" si="215"/>
        <v>42647.818819444445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41691.75</v>
      </c>
      <c r="T2247" s="9">
        <f t="shared" si="215"/>
        <v>41660.708530092597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42251.79178240741</v>
      </c>
      <c r="T2248" s="9">
        <f t="shared" si="215"/>
        <v>42221.79178240741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42214.666261574079</v>
      </c>
      <c r="T2249" s="9">
        <f t="shared" si="215"/>
        <v>42200.666261574079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42718.875902777778</v>
      </c>
      <c r="T2250" s="9">
        <f t="shared" si="215"/>
        <v>42688.875902777778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41366.661631944444</v>
      </c>
      <c r="T2251" s="9">
        <f t="shared" si="215"/>
        <v>41336.703298611108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42707.0471412037</v>
      </c>
      <c r="T2252" s="9">
        <f t="shared" si="215"/>
        <v>42677.005474537036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41867.34579861111</v>
      </c>
      <c r="T2253" s="9">
        <f t="shared" si="215"/>
        <v>41846.34579861111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42588.327986111108</v>
      </c>
      <c r="T2254" s="9">
        <f t="shared" si="215"/>
        <v>42573.327986111108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42326.672997685186</v>
      </c>
      <c r="T2255" s="9">
        <f t="shared" si="215"/>
        <v>42296.631331018521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42759.647777777776</v>
      </c>
      <c r="T2256" s="9">
        <f t="shared" si="215"/>
        <v>42752.647777777776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42497.951979166668</v>
      </c>
      <c r="T2257" s="9">
        <f t="shared" si="215"/>
        <v>42467.951979166668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42696.451921296291</v>
      </c>
      <c r="T2258" s="9">
        <f t="shared" si="215"/>
        <v>42682.451921296291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42540.958333333328</v>
      </c>
      <c r="T2259" s="9">
        <f t="shared" si="215"/>
        <v>42505.936678240745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42166.75100694444</v>
      </c>
      <c r="T2260" s="9">
        <f t="shared" si="215"/>
        <v>42136.75100694444</v>
      </c>
    </row>
    <row r="2261" spans="1:20" ht="45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42712.804814814815</v>
      </c>
      <c r="T2261" s="9">
        <f t="shared" si="215"/>
        <v>42702.804814814815</v>
      </c>
    </row>
    <row r="2262" spans="1:20" ht="45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41724.975115740745</v>
      </c>
      <c r="T2262" s="9">
        <f t="shared" si="215"/>
        <v>41695.016782407409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42780.724768518514</v>
      </c>
      <c r="T2263" s="9">
        <f t="shared" si="215"/>
        <v>42759.724768518514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41961</v>
      </c>
      <c r="T2264" s="9">
        <f t="shared" si="215"/>
        <v>41926.585162037038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42035.832326388889</v>
      </c>
      <c r="T2265" s="9">
        <f t="shared" si="215"/>
        <v>42014.832326388889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42513.125</v>
      </c>
      <c r="T2266" s="9">
        <f t="shared" si="215"/>
        <v>42496.582337962958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42696.853090277778</v>
      </c>
      <c r="T2267" s="9">
        <f t="shared" si="215"/>
        <v>42689.853090277778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42487.083333333328</v>
      </c>
      <c r="T2268" s="9">
        <f t="shared" si="215"/>
        <v>42469.874907407408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41994.041666666672</v>
      </c>
      <c r="T2269" s="9">
        <f t="shared" si="215"/>
        <v>41968.829826388886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42806.082349537035</v>
      </c>
      <c r="T2270" s="9">
        <f t="shared" si="215"/>
        <v>42776.082349537035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42801.208333333328</v>
      </c>
      <c r="T2271" s="9">
        <f t="shared" si="215"/>
        <v>42776.704432870371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42745.915972222225</v>
      </c>
      <c r="T2272" s="9">
        <f t="shared" si="215"/>
        <v>42725.869363425925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42714.000046296293</v>
      </c>
      <c r="T2273" s="9">
        <f t="shared" si="215"/>
        <v>42684.000046296293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42345.699490740735</v>
      </c>
      <c r="T2274" s="9">
        <f t="shared" si="215"/>
        <v>42315.699490740735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42806.507430555561</v>
      </c>
      <c r="T2275" s="9">
        <f t="shared" si="215"/>
        <v>42781.549097222218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41693.500659722224</v>
      </c>
      <c r="T2276" s="9">
        <f t="shared" si="215"/>
        <v>41663.500659722224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41995.616655092599</v>
      </c>
      <c r="T2277" s="9">
        <f t="shared" si="215"/>
        <v>41965.616655092599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41644.651493055557</v>
      </c>
      <c r="T2278" s="9">
        <f t="shared" si="215"/>
        <v>41614.651493055557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40966.678506944445</v>
      </c>
      <c r="T2279" s="9">
        <f t="shared" si="215"/>
        <v>40936.678506944445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42372.957638888889</v>
      </c>
      <c r="T2280" s="9">
        <f t="shared" si="215"/>
        <v>42338.709108796291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42039.166666666672</v>
      </c>
      <c r="T2281" s="9">
        <f t="shared" si="215"/>
        <v>42020.806701388887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42264.624895833331</v>
      </c>
      <c r="T2282" s="9">
        <f t="shared" si="215"/>
        <v>42234.624895833331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40749.284722222219</v>
      </c>
      <c r="T2283" s="9">
        <f t="shared" si="215"/>
        <v>40687.285844907405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42383.17460648148</v>
      </c>
      <c r="T2284" s="9">
        <f t="shared" si="215"/>
        <v>42323.17460648148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41038.083379629628</v>
      </c>
      <c r="T2285" s="9">
        <f t="shared" si="215"/>
        <v>40978.125046296293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40614.166666666664</v>
      </c>
      <c r="T2286" s="9">
        <f t="shared" si="215"/>
        <v>40585.796817129631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41089.185682870368</v>
      </c>
      <c r="T2287" s="9">
        <f t="shared" si="215"/>
        <v>41059.185682870368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41523.165972222225</v>
      </c>
      <c r="T2288" s="9">
        <f t="shared" si="215"/>
        <v>41494.963587962964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41813.667361111111</v>
      </c>
      <c r="T2289" s="9">
        <f t="shared" si="215"/>
        <v>41792.667361111111</v>
      </c>
    </row>
    <row r="2290" spans="1:20" ht="45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41086.75</v>
      </c>
      <c r="T2290" s="9">
        <f t="shared" si="215"/>
        <v>41067.827418981484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41614.973611111112</v>
      </c>
      <c r="T2291" s="9">
        <f t="shared" si="215"/>
        <v>41571.998379629629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40148.708333333336</v>
      </c>
      <c r="T2292" s="9">
        <f t="shared" si="215"/>
        <v>40070.253819444442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41022.166666666664</v>
      </c>
      <c r="T2293" s="9">
        <f t="shared" si="215"/>
        <v>40987.977060185185</v>
      </c>
    </row>
    <row r="2294" spans="1:20" ht="45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41017.697638888887</v>
      </c>
      <c r="T2294" s="9">
        <f t="shared" si="215"/>
        <v>40987.697638888887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41177.165972222225</v>
      </c>
      <c r="T2295" s="9">
        <f t="shared" si="215"/>
        <v>41151.708321759259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41294.72314814815</v>
      </c>
      <c r="T2296" s="9">
        <f t="shared" si="215"/>
        <v>41264.72314814815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41300.954351851848</v>
      </c>
      <c r="T2297" s="9">
        <f t="shared" si="215"/>
        <v>41270.954351851848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40962.731782407405</v>
      </c>
      <c r="T2298" s="9">
        <f t="shared" si="215"/>
        <v>40927.731782407405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40982.165972222225</v>
      </c>
      <c r="T2299" s="9">
        <f t="shared" si="215"/>
        <v>40948.042233796295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41724.798993055556</v>
      </c>
      <c r="T2300" s="9">
        <f t="shared" si="215"/>
        <v>41694.84065972222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40580.032511574071</v>
      </c>
      <c r="T2301" s="9">
        <f t="shared" si="215"/>
        <v>40565.032511574071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41088.727037037039</v>
      </c>
      <c r="T2302" s="9">
        <f t="shared" si="215"/>
        <v>41074.727037037039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41446.146944444445</v>
      </c>
      <c r="T2303" s="9">
        <f t="shared" si="215"/>
        <v>41416.146944444445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41639.291666666664</v>
      </c>
      <c r="T2304" s="9">
        <f t="shared" si="215"/>
        <v>41605.868449074071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40890.152731481481</v>
      </c>
      <c r="T2305" s="9">
        <f t="shared" si="215"/>
        <v>40850.111064814817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40544.207638888889</v>
      </c>
      <c r="T2306" s="9">
        <f t="shared" si="215"/>
        <v>40502.815868055557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(E2307/D2307)*100</f>
        <v>101.22777777777779</v>
      </c>
      <c r="P2307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 LEN(N2307)-SEARCH("/",N2307,1))</f>
        <v>indie rock</v>
      </c>
      <c r="S2307" s="9">
        <f t="shared" ref="S2307:S2370" si="220">(((I2307/60)/60)/24)+DATE(1970,1,1)</f>
        <v>41859.75</v>
      </c>
      <c r="T2307" s="9">
        <f t="shared" ref="T2307:T2370" si="221">(((J2307/60)/60)/24)+DATE(1970,1,1)</f>
        <v>41834.695277777777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40978.16815972222</v>
      </c>
      <c r="T2308" s="9">
        <f t="shared" si="221"/>
        <v>40948.16815972222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41034.802407407406</v>
      </c>
      <c r="T2309" s="9">
        <f t="shared" si="221"/>
        <v>41004.802465277775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41880.041666666664</v>
      </c>
      <c r="T2310" s="9">
        <f t="shared" si="221"/>
        <v>41851.962916666671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41342.987696759257</v>
      </c>
      <c r="T2311" s="9">
        <f t="shared" si="221"/>
        <v>41307.987696759257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41354.752488425926</v>
      </c>
      <c r="T2312" s="9">
        <f t="shared" si="221"/>
        <v>41324.79415509259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41766.004502314812</v>
      </c>
      <c r="T2313" s="9">
        <f t="shared" si="221"/>
        <v>41736.004502314812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41747.958333333336</v>
      </c>
      <c r="T2314" s="9">
        <f t="shared" si="221"/>
        <v>41716.632847222223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41032.958634259259</v>
      </c>
      <c r="T2315" s="9">
        <f t="shared" si="221"/>
        <v>41002.958634259259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41067.551585648151</v>
      </c>
      <c r="T2316" s="9">
        <f t="shared" si="221"/>
        <v>41037.551585648151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41034.72619212963</v>
      </c>
      <c r="T2317" s="9">
        <f t="shared" si="221"/>
        <v>41004.72619212963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40156.76666666667</v>
      </c>
      <c r="T2318" s="9">
        <f t="shared" si="221"/>
        <v>40079.725115740745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40224.208333333336</v>
      </c>
      <c r="T2319" s="9">
        <f t="shared" si="221"/>
        <v>40192.542233796295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40082.165972222225</v>
      </c>
      <c r="T2320" s="9">
        <f t="shared" si="221"/>
        <v>40050.643680555557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41623.082002314812</v>
      </c>
      <c r="T2321" s="9">
        <f t="shared" si="221"/>
        <v>41593.082002314812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41731.775462962964</v>
      </c>
      <c r="T2322" s="9">
        <f t="shared" si="221"/>
        <v>41696.817129629628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42829.21876157407</v>
      </c>
      <c r="T2323" s="9">
        <f t="shared" si="221"/>
        <v>42799.260428240741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42834.853807870371</v>
      </c>
      <c r="T2324" s="9">
        <f t="shared" si="221"/>
        <v>42804.895474537043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42814.755173611105</v>
      </c>
      <c r="T2325" s="9">
        <f t="shared" si="221"/>
        <v>42807.755173611105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42820.843576388885</v>
      </c>
      <c r="T2326" s="9">
        <f t="shared" si="221"/>
        <v>42790.885243055556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42823.980682870373</v>
      </c>
      <c r="T2327" s="9">
        <f t="shared" si="221"/>
        <v>42794.022349537037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42855.708333333328</v>
      </c>
      <c r="T2328" s="9">
        <f t="shared" si="221"/>
        <v>42804.034120370372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41877.917129629634</v>
      </c>
      <c r="T2329" s="9">
        <f t="shared" si="221"/>
        <v>41842.917129629634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42169.781678240746</v>
      </c>
      <c r="T2330" s="9">
        <f t="shared" si="221"/>
        <v>42139.781678240746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41837.624374999999</v>
      </c>
      <c r="T2331" s="9">
        <f t="shared" si="221"/>
        <v>41807.624374999999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42363</v>
      </c>
      <c r="T2332" s="9">
        <f t="shared" si="221"/>
        <v>42332.89980324074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41869.005671296298</v>
      </c>
      <c r="T2333" s="9">
        <f t="shared" si="221"/>
        <v>41839.005671296298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42041.628136574072</v>
      </c>
      <c r="T2334" s="9">
        <f t="shared" si="221"/>
        <v>42011.628136574072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41788.743055555555</v>
      </c>
      <c r="T2335" s="9">
        <f t="shared" si="221"/>
        <v>41767.650347222225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41948.731944444444</v>
      </c>
      <c r="T2336" s="9">
        <f t="shared" si="221"/>
        <v>41918.670115740737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41801.572256944448</v>
      </c>
      <c r="T2337" s="9">
        <f t="shared" si="221"/>
        <v>41771.572256944448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41706.924710648149</v>
      </c>
      <c r="T2338" s="9">
        <f t="shared" si="221"/>
        <v>41666.924710648149</v>
      </c>
    </row>
    <row r="2339" spans="1:20" ht="30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41816.640543981484</v>
      </c>
      <c r="T2339" s="9">
        <f t="shared" si="221"/>
        <v>41786.640543981484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41819.896805555552</v>
      </c>
      <c r="T2340" s="9">
        <f t="shared" si="221"/>
        <v>41789.896805555552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42723.332638888889</v>
      </c>
      <c r="T2341" s="9">
        <f t="shared" si="221"/>
        <v>42692.79987268518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42673.642800925925</v>
      </c>
      <c r="T2342" s="9">
        <f t="shared" si="221"/>
        <v>42643.642800925925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42197.813703703709</v>
      </c>
      <c r="T2343" s="9">
        <f t="shared" si="221"/>
        <v>42167.813703703709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41918.208333333336</v>
      </c>
      <c r="T2344" s="9">
        <f t="shared" si="221"/>
        <v>41897.702199074076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42377.82430555555</v>
      </c>
      <c r="T2345" s="9">
        <f t="shared" si="221"/>
        <v>42327.825289351851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42545.727650462963</v>
      </c>
      <c r="T2346" s="9">
        <f t="shared" si="221"/>
        <v>42515.727650462963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42094.985416666663</v>
      </c>
      <c r="T2347" s="9">
        <f t="shared" si="221"/>
        <v>42060.001805555556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42660.79896990741</v>
      </c>
      <c r="T2348" s="9">
        <f t="shared" si="221"/>
        <v>42615.79896990741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42607.607361111113</v>
      </c>
      <c r="T2349" s="9">
        <f t="shared" si="221"/>
        <v>42577.607361111113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42420.932152777779</v>
      </c>
      <c r="T2350" s="9">
        <f t="shared" si="221"/>
        <v>42360.932152777779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42227.775787037041</v>
      </c>
      <c r="T2351" s="9">
        <f t="shared" si="221"/>
        <v>42198.775787037041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42738.842245370368</v>
      </c>
      <c r="T2352" s="9">
        <f t="shared" si="221"/>
        <v>42708.842245370368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42124.101145833338</v>
      </c>
      <c r="T2353" s="9">
        <f t="shared" si="221"/>
        <v>42094.101145833338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42161.633703703701</v>
      </c>
      <c r="T2354" s="9">
        <f t="shared" si="221"/>
        <v>42101.633703703701</v>
      </c>
    </row>
    <row r="2355" spans="1:20" ht="45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42115.676180555558</v>
      </c>
      <c r="T2355" s="9">
        <f t="shared" si="221"/>
        <v>42103.676180555558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42014.722916666666</v>
      </c>
      <c r="T2356" s="9">
        <f t="shared" si="221"/>
        <v>41954.722916666666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42126.918240740735</v>
      </c>
      <c r="T2357" s="9">
        <f t="shared" si="221"/>
        <v>42096.918240740735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42160.78361111111</v>
      </c>
      <c r="T2358" s="9">
        <f t="shared" si="221"/>
        <v>42130.78361111111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42294.620115740734</v>
      </c>
      <c r="T2359" s="9">
        <f t="shared" si="221"/>
        <v>42264.620115740734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42035.027083333334</v>
      </c>
      <c r="T2360" s="9">
        <f t="shared" si="221"/>
        <v>41978.930972222224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42219.649583333332</v>
      </c>
      <c r="T2361" s="9">
        <f t="shared" si="221"/>
        <v>42159.649583333332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42407.70694444445</v>
      </c>
      <c r="T2362" s="9">
        <f t="shared" si="221"/>
        <v>42377.70694444445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42490.916666666672</v>
      </c>
      <c r="T2363" s="9">
        <f t="shared" si="221"/>
        <v>42466.858888888892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41984.688310185185</v>
      </c>
      <c r="T2364" s="9">
        <f t="shared" si="221"/>
        <v>41954.688310185185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42367.011574074073</v>
      </c>
      <c r="T2365" s="9">
        <f t="shared" si="221"/>
        <v>42322.011574074073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42303.934675925921</v>
      </c>
      <c r="T2366" s="9">
        <f t="shared" si="221"/>
        <v>42248.934675925921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42386.958333333328</v>
      </c>
      <c r="T2367" s="9">
        <f t="shared" si="221"/>
        <v>42346.736400462964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42298.531631944439</v>
      </c>
      <c r="T2368" s="9">
        <f t="shared" si="221"/>
        <v>42268.531631944439</v>
      </c>
    </row>
    <row r="2369" spans="1:20" ht="45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42485.928425925929</v>
      </c>
      <c r="T2369" s="9">
        <f t="shared" si="221"/>
        <v>42425.970092592594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42108.680150462969</v>
      </c>
      <c r="T2370" s="9">
        <f t="shared" si="221"/>
        <v>42063.721817129626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(E2371/D2371)*100</f>
        <v>0</v>
      </c>
      <c r="P2371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 LEN(N2371)-SEARCH("/",N2371,1))</f>
        <v>web</v>
      </c>
      <c r="S2371" s="9">
        <f t="shared" ref="S2371:S2434" si="226">(((I2371/60)/60)/24)+DATE(1970,1,1)</f>
        <v>42410.812627314815</v>
      </c>
      <c r="T2371" s="9">
        <f t="shared" ref="T2371:T2434" si="227">(((J2371/60)/60)/24)+DATE(1970,1,1)</f>
        <v>42380.812627314815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41991.18913194444</v>
      </c>
      <c r="T2372" s="9">
        <f t="shared" si="227"/>
        <v>41961.18913194444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42180.777731481481</v>
      </c>
      <c r="T2373" s="9">
        <f t="shared" si="227"/>
        <v>42150.777731481481</v>
      </c>
    </row>
    <row r="2374" spans="1:20" ht="45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42118.069108796291</v>
      </c>
      <c r="T2374" s="9">
        <f t="shared" si="227"/>
        <v>42088.069108796291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42245.662314814821</v>
      </c>
      <c r="T2375" s="9">
        <f t="shared" si="227"/>
        <v>42215.662314814821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42047.843287037031</v>
      </c>
      <c r="T2376" s="9">
        <f t="shared" si="227"/>
        <v>42017.843287037031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42622.836076388892</v>
      </c>
      <c r="T2377" s="9">
        <f t="shared" si="227"/>
        <v>42592.836076388892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42348.925532407404</v>
      </c>
      <c r="T2378" s="9">
        <f t="shared" si="227"/>
        <v>42318.925532407404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42699.911840277782</v>
      </c>
      <c r="T2379" s="9">
        <f t="shared" si="227"/>
        <v>42669.870173611111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42242.013078703705</v>
      </c>
      <c r="T2380" s="9">
        <f t="shared" si="227"/>
        <v>42213.013078703705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42282.016388888893</v>
      </c>
      <c r="T2381" s="9">
        <f t="shared" si="227"/>
        <v>42237.016388888893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42278.793310185181</v>
      </c>
      <c r="T2382" s="9">
        <f t="shared" si="227"/>
        <v>42248.793310185181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42104.935740740737</v>
      </c>
      <c r="T2383" s="9">
        <f t="shared" si="227"/>
        <v>42074.935740740737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42220.187534722223</v>
      </c>
      <c r="T2384" s="9">
        <f t="shared" si="227"/>
        <v>42195.187534722223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42057.056793981479</v>
      </c>
      <c r="T2385" s="9">
        <f t="shared" si="227"/>
        <v>42027.056793981479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41957.109293981484</v>
      </c>
      <c r="T2386" s="9">
        <f t="shared" si="227"/>
        <v>41927.067627314813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42221.70175925926</v>
      </c>
      <c r="T2387" s="9">
        <f t="shared" si="227"/>
        <v>42191.70175925926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42014.838240740741</v>
      </c>
      <c r="T2388" s="9">
        <f t="shared" si="227"/>
        <v>41954.838240740741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42573.626620370371</v>
      </c>
      <c r="T2389" s="9">
        <f t="shared" si="227"/>
        <v>42528.626620370371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42019.811805555553</v>
      </c>
      <c r="T2390" s="9">
        <f t="shared" si="227"/>
        <v>41989.853692129633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42210.915972222225</v>
      </c>
      <c r="T2391" s="9">
        <f t="shared" si="227"/>
        <v>42179.653379629628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42008.262314814812</v>
      </c>
      <c r="T2392" s="9">
        <f t="shared" si="227"/>
        <v>41968.262314814812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42094.752824074079</v>
      </c>
      <c r="T2393" s="9">
        <f t="shared" si="227"/>
        <v>42064.794490740736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42306.120636574073</v>
      </c>
      <c r="T2394" s="9">
        <f t="shared" si="227"/>
        <v>42276.120636574073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42224.648344907408</v>
      </c>
      <c r="T2395" s="9">
        <f t="shared" si="227"/>
        <v>42194.648344907408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42061.362187499995</v>
      </c>
      <c r="T2396" s="9">
        <f t="shared" si="227"/>
        <v>42031.362187499995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42745.372916666667</v>
      </c>
      <c r="T2397" s="9">
        <f t="shared" si="227"/>
        <v>42717.121377314819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42292.849050925928</v>
      </c>
      <c r="T2398" s="9">
        <f t="shared" si="227"/>
        <v>42262.849050925928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42006.88490740741</v>
      </c>
      <c r="T2399" s="9">
        <f t="shared" si="227"/>
        <v>41976.88490740741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42187.916481481487</v>
      </c>
      <c r="T2400" s="9">
        <f t="shared" si="227"/>
        <v>42157.916481481487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41991.853078703702</v>
      </c>
      <c r="T2401" s="9">
        <f t="shared" si="227"/>
        <v>41956.853078703702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42474.268101851849</v>
      </c>
      <c r="T2402" s="9">
        <f t="shared" si="227"/>
        <v>42444.268101851849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42434.822870370372</v>
      </c>
      <c r="T2403" s="9">
        <f t="shared" si="227"/>
        <v>42374.822870370372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42137.679756944446</v>
      </c>
      <c r="T2404" s="9">
        <f t="shared" si="227"/>
        <v>42107.679756944446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42459.840949074074</v>
      </c>
      <c r="T2405" s="9">
        <f t="shared" si="227"/>
        <v>42399.882615740738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42372.03943287037</v>
      </c>
      <c r="T2406" s="9">
        <f t="shared" si="227"/>
        <v>42342.03943287037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42616.585358796292</v>
      </c>
      <c r="T2407" s="9">
        <f t="shared" si="227"/>
        <v>42595.585358796292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42023.110995370371</v>
      </c>
      <c r="T2408" s="9">
        <f t="shared" si="227"/>
        <v>41983.110995370371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42105.25</v>
      </c>
      <c r="T2409" s="9">
        <f t="shared" si="227"/>
        <v>42082.575555555552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41949.182372685187</v>
      </c>
      <c r="T2410" s="9">
        <f t="shared" si="227"/>
        <v>41919.140706018516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42234.875868055555</v>
      </c>
      <c r="T2411" s="9">
        <f t="shared" si="227"/>
        <v>42204.875868055555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42254.408275462964</v>
      </c>
      <c r="T2412" s="9">
        <f t="shared" si="227"/>
        <v>42224.408275462964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42241.732430555552</v>
      </c>
      <c r="T2413" s="9">
        <f t="shared" si="227"/>
        <v>42211.732430555552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42700.778622685189</v>
      </c>
      <c r="T2414" s="9">
        <f t="shared" si="227"/>
        <v>42655.736956018518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41790.979166666664</v>
      </c>
      <c r="T2415" s="9">
        <f t="shared" si="227"/>
        <v>41760.10974537037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42238.165972222225</v>
      </c>
      <c r="T2416" s="9">
        <f t="shared" si="227"/>
        <v>42198.695138888885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42566.862800925926</v>
      </c>
      <c r="T2417" s="9">
        <f t="shared" si="227"/>
        <v>42536.862800925926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42077.625</v>
      </c>
      <c r="T2418" s="9">
        <f t="shared" si="227"/>
        <v>42019.737766203703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41861.884108796294</v>
      </c>
      <c r="T2419" s="9">
        <f t="shared" si="227"/>
        <v>41831.884108796294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42087.815324074079</v>
      </c>
      <c r="T2420" s="9">
        <f t="shared" si="227"/>
        <v>42027.856990740736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42053.738298611104</v>
      </c>
      <c r="T2421" s="9">
        <f t="shared" si="227"/>
        <v>41993.738298611104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41953.070543981477</v>
      </c>
      <c r="T2422" s="9">
        <f t="shared" si="227"/>
        <v>41893.028877314813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42056.687453703707</v>
      </c>
      <c r="T2423" s="9">
        <f t="shared" si="227"/>
        <v>42026.687453703707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42074.683287037042</v>
      </c>
      <c r="T2424" s="9">
        <f t="shared" si="227"/>
        <v>42044.724953703699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42004.704745370371</v>
      </c>
      <c r="T2425" s="9">
        <f t="shared" si="227"/>
        <v>41974.704745370371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41939.892453703702</v>
      </c>
      <c r="T2426" s="9">
        <f t="shared" si="227"/>
        <v>41909.892453703702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42517.919444444444</v>
      </c>
      <c r="T2427" s="9">
        <f t="shared" si="227"/>
        <v>42502.913761574076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42224.170046296291</v>
      </c>
      <c r="T2428" s="9">
        <f t="shared" si="227"/>
        <v>42164.170046296291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42452.277002314819</v>
      </c>
      <c r="T2429" s="9">
        <f t="shared" si="227"/>
        <v>42412.318668981476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42075.742488425924</v>
      </c>
      <c r="T2430" s="9">
        <f t="shared" si="227"/>
        <v>42045.784155092595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42771.697222222225</v>
      </c>
      <c r="T2431" s="9">
        <f t="shared" si="227"/>
        <v>42734.879236111112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42412.130833333329</v>
      </c>
      <c r="T2432" s="9">
        <f t="shared" si="227"/>
        <v>42382.130833333329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42549.099687499998</v>
      </c>
      <c r="T2433" s="9">
        <f t="shared" si="227"/>
        <v>42489.099687499998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42071.218715277777</v>
      </c>
      <c r="T2434" s="9">
        <f t="shared" si="227"/>
        <v>42041.218715277777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(E2435/D2435)*100</f>
        <v>0</v>
      </c>
      <c r="P2435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 LEN(N2435)-SEARCH("/",N2435,1))</f>
        <v>food trucks</v>
      </c>
      <c r="S2435" s="9">
        <f t="shared" ref="S2435:S2498" si="232">(((I2435/60)/60)/24)+DATE(1970,1,1)</f>
        <v>42427.89980324074</v>
      </c>
      <c r="T2435" s="9">
        <f t="shared" ref="T2435:T2498" si="233">(((J2435/60)/60)/24)+DATE(1970,1,1)</f>
        <v>42397.89980324074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42220.18604166666</v>
      </c>
      <c r="T2436" s="9">
        <f t="shared" si="233"/>
        <v>42180.18604166666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42282.277615740735</v>
      </c>
      <c r="T2437" s="9">
        <f t="shared" si="233"/>
        <v>42252.277615740735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42398.615393518514</v>
      </c>
      <c r="T2438" s="9">
        <f t="shared" si="233"/>
        <v>42338.615393518514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42080.75</v>
      </c>
      <c r="T2439" s="9">
        <f t="shared" si="233"/>
        <v>42031.965138888889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42345.956736111111</v>
      </c>
      <c r="T2440" s="9">
        <f t="shared" si="233"/>
        <v>42285.91506944444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42295.818622685183</v>
      </c>
      <c r="T2441" s="9">
        <f t="shared" si="233"/>
        <v>42265.818622685183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42413.899456018517</v>
      </c>
      <c r="T2442" s="9">
        <f t="shared" si="233"/>
        <v>42383.899456018517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42208.207638888889</v>
      </c>
      <c r="T2443" s="9">
        <f t="shared" si="233"/>
        <v>42187.125625000001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42082.625324074077</v>
      </c>
      <c r="T2444" s="9">
        <f t="shared" si="233"/>
        <v>42052.666990740734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41866.625254629631</v>
      </c>
      <c r="T2445" s="9">
        <f t="shared" si="233"/>
        <v>41836.625254629631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42515.754525462966</v>
      </c>
      <c r="T2446" s="9">
        <f t="shared" si="233"/>
        <v>42485.754525462966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42273.190057870372</v>
      </c>
      <c r="T2447" s="9">
        <f t="shared" si="233"/>
        <v>42243.190057870372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42700.64434027778</v>
      </c>
      <c r="T2448" s="9">
        <f t="shared" si="233"/>
        <v>42670.602673611109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42686.166666666672</v>
      </c>
      <c r="T2449" s="9">
        <f t="shared" si="233"/>
        <v>42654.469826388886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42613.233333333337</v>
      </c>
      <c r="T2450" s="9">
        <f t="shared" si="233"/>
        <v>42607.316122685181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41973.184201388889</v>
      </c>
      <c r="T2451" s="9">
        <f t="shared" si="233"/>
        <v>41943.142534722225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41940.132638888892</v>
      </c>
      <c r="T2452" s="9">
        <f t="shared" si="233"/>
        <v>41902.07240740741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42799.908449074079</v>
      </c>
      <c r="T2453" s="9">
        <f t="shared" si="233"/>
        <v>42779.908449074079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42367.958333333328</v>
      </c>
      <c r="T2454" s="9">
        <f t="shared" si="233"/>
        <v>42338.84375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42768.692233796297</v>
      </c>
      <c r="T2455" s="9">
        <f t="shared" si="233"/>
        <v>42738.692233796297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42805.201481481476</v>
      </c>
      <c r="T2456" s="9">
        <f t="shared" si="233"/>
        <v>42770.201481481476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42480.781828703708</v>
      </c>
      <c r="T2457" s="9">
        <f t="shared" si="233"/>
        <v>42452.781828703708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42791.961099537039</v>
      </c>
      <c r="T2458" s="9">
        <f t="shared" si="233"/>
        <v>42761.961099537039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42453.560833333337</v>
      </c>
      <c r="T2459" s="9">
        <f t="shared" si="233"/>
        <v>42423.602500000001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42530.791666666672</v>
      </c>
      <c r="T2460" s="9">
        <f t="shared" si="233"/>
        <v>42495.871736111112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42452.595891203702</v>
      </c>
      <c r="T2461" s="9">
        <f t="shared" si="233"/>
        <v>42407.637557870374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42738.178472222222</v>
      </c>
      <c r="T2462" s="9">
        <f t="shared" si="233"/>
        <v>42704.187118055561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40817.125</v>
      </c>
      <c r="T2463" s="9">
        <f t="shared" si="233"/>
        <v>40784.012696759259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41109.186296296299</v>
      </c>
      <c r="T2464" s="9">
        <f t="shared" si="233"/>
        <v>41089.186296296299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41380.791666666664</v>
      </c>
      <c r="T2465" s="9">
        <f t="shared" si="233"/>
        <v>41341.111400462964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42277.811805555553</v>
      </c>
      <c r="T2466" s="9">
        <f t="shared" si="233"/>
        <v>42248.90042824074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41175.719305555554</v>
      </c>
      <c r="T2467" s="9">
        <f t="shared" si="233"/>
        <v>41145.719305555554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41403.102465277778</v>
      </c>
      <c r="T2468" s="9">
        <f t="shared" si="233"/>
        <v>41373.102465277778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41039.708333333336</v>
      </c>
      <c r="T2469" s="9">
        <f t="shared" si="233"/>
        <v>41025.874201388891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41210.208333333336</v>
      </c>
      <c r="T2470" s="9">
        <f t="shared" si="233"/>
        <v>41174.154178240737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40582.429733796293</v>
      </c>
      <c r="T2471" s="9">
        <f t="shared" si="233"/>
        <v>40557.429733796293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41053.07471064815</v>
      </c>
      <c r="T2472" s="9">
        <f t="shared" si="233"/>
        <v>41023.07471064815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40933.992962962962</v>
      </c>
      <c r="T2473" s="9">
        <f t="shared" si="233"/>
        <v>40893.992962962962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40425.043749999997</v>
      </c>
      <c r="T2474" s="9">
        <f t="shared" si="233"/>
        <v>40354.11550925926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41223.790150462963</v>
      </c>
      <c r="T2475" s="9">
        <f t="shared" si="233"/>
        <v>41193.748483796298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40462.011296296296</v>
      </c>
      <c r="T2476" s="9">
        <f t="shared" si="233"/>
        <v>40417.011296296296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40369.916666666664</v>
      </c>
      <c r="T2477" s="9">
        <f t="shared" si="233"/>
        <v>40310.287673611114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41946.370023148149</v>
      </c>
      <c r="T2478" s="9">
        <f t="shared" si="233"/>
        <v>41913.328356481477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41133.691493055558</v>
      </c>
      <c r="T2479" s="9">
        <f t="shared" si="233"/>
        <v>41088.691493055558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41287.950381944444</v>
      </c>
      <c r="T2480" s="9">
        <f t="shared" si="233"/>
        <v>41257.950381944444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41118.083333333336</v>
      </c>
      <c r="T2481" s="9">
        <f t="shared" si="233"/>
        <v>41107.726782407408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42287.936157407406</v>
      </c>
      <c r="T2482" s="9">
        <f t="shared" si="233"/>
        <v>42227.936157407406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41029.645925925928</v>
      </c>
      <c r="T2483" s="9">
        <f t="shared" si="233"/>
        <v>40999.645925925928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40756.782210648147</v>
      </c>
      <c r="T2484" s="9">
        <f t="shared" si="233"/>
        <v>40711.782210648147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41030.708368055559</v>
      </c>
      <c r="T2485" s="9">
        <f t="shared" si="233"/>
        <v>40970.750034722223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40801.916701388887</v>
      </c>
      <c r="T2486" s="9">
        <f t="shared" si="233"/>
        <v>40771.916701388887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40828.998599537037</v>
      </c>
      <c r="T2487" s="9">
        <f t="shared" si="233"/>
        <v>40793.998599537037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41021.708055555559</v>
      </c>
      <c r="T2488" s="9">
        <f t="shared" si="233"/>
        <v>40991.708055555559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41056.083298611113</v>
      </c>
      <c r="T2489" s="9">
        <f t="shared" si="233"/>
        <v>41026.083298611113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40863.674861111111</v>
      </c>
      <c r="T2490" s="9">
        <f t="shared" si="233"/>
        <v>40833.633194444446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41403.690266203703</v>
      </c>
      <c r="T2491" s="9">
        <f t="shared" si="233"/>
        <v>41373.690266203703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41083.227731481478</v>
      </c>
      <c r="T2492" s="9">
        <f t="shared" si="233"/>
        <v>41023.227731481478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40559.07708333333</v>
      </c>
      <c r="T2493" s="9">
        <f t="shared" si="233"/>
        <v>40542.839282407411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41076.415972222225</v>
      </c>
      <c r="T2494" s="9">
        <f t="shared" si="233"/>
        <v>41024.985972222225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41393.168287037035</v>
      </c>
      <c r="T2495" s="9">
        <f t="shared" si="233"/>
        <v>41348.168287037035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41052.645185185182</v>
      </c>
      <c r="T2496" s="9">
        <f t="shared" si="233"/>
        <v>41022.645185185182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41066.946469907409</v>
      </c>
      <c r="T2497" s="9">
        <f t="shared" si="233"/>
        <v>41036.946469907409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41362.954768518517</v>
      </c>
      <c r="T2498" s="9">
        <f t="shared" si="233"/>
        <v>41327.996435185189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(E2499/D2499)*100</f>
        <v>112.7715</v>
      </c>
      <c r="P2499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 LEN(N2499)-SEARCH("/",N2499,1))</f>
        <v>indie rock</v>
      </c>
      <c r="S2499" s="9">
        <f t="shared" ref="S2499:S2562" si="238">(((I2499/60)/60)/24)+DATE(1970,1,1)</f>
        <v>40760.878912037035</v>
      </c>
      <c r="T2499" s="9">
        <f t="shared" ref="T2499:T2562" si="239">(((J2499/60)/60)/24)+DATE(1970,1,1)</f>
        <v>40730.878912037035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42031.967442129629</v>
      </c>
      <c r="T2500" s="9">
        <f t="shared" si="239"/>
        <v>42017.967442129629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41274.75</v>
      </c>
      <c r="T2501" s="9">
        <f t="shared" si="239"/>
        <v>41226.648576388885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41083.772858796299</v>
      </c>
      <c r="T2502" s="9">
        <f t="shared" si="239"/>
        <v>41053.772858796299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42274.776666666665</v>
      </c>
      <c r="T2503" s="9">
        <f t="shared" si="239"/>
        <v>42244.776666666665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41903.825439814813</v>
      </c>
      <c r="T2504" s="9">
        <f t="shared" si="239"/>
        <v>41858.825439814813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42528.879166666666</v>
      </c>
      <c r="T2505" s="9">
        <f t="shared" si="239"/>
        <v>42498.899398148147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41958.057106481487</v>
      </c>
      <c r="T2506" s="9">
        <f t="shared" si="239"/>
        <v>41928.015439814815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42077.014074074075</v>
      </c>
      <c r="T2507" s="9">
        <f t="shared" si="239"/>
        <v>42047.05574074074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42280.875</v>
      </c>
      <c r="T2508" s="9">
        <f t="shared" si="239"/>
        <v>42258.297094907408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42135.072962962964</v>
      </c>
      <c r="T2509" s="9">
        <f t="shared" si="239"/>
        <v>42105.072962962964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41865.951782407406</v>
      </c>
      <c r="T2510" s="9">
        <f t="shared" si="239"/>
        <v>41835.951782407406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42114.767928240741</v>
      </c>
      <c r="T2511" s="9">
        <f t="shared" si="239"/>
        <v>42058.809594907405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42138.997361111105</v>
      </c>
      <c r="T2512" s="9">
        <f t="shared" si="239"/>
        <v>42078.997361111105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42401.446909722217</v>
      </c>
      <c r="T2513" s="9">
        <f t="shared" si="239"/>
        <v>42371.446909722217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41986.876863425925</v>
      </c>
      <c r="T2514" s="9">
        <f t="shared" si="239"/>
        <v>41971.876863425925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42792.00681712963</v>
      </c>
      <c r="T2515" s="9">
        <f t="shared" si="239"/>
        <v>42732.00681712963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41871.389780092592</v>
      </c>
      <c r="T2516" s="9">
        <f t="shared" si="239"/>
        <v>41854.389780092592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42057.839733796296</v>
      </c>
      <c r="T2517" s="9">
        <f t="shared" si="239"/>
        <v>42027.839733796296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41972.6950462963</v>
      </c>
      <c r="T2518" s="9">
        <f t="shared" si="239"/>
        <v>41942.653379629628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42082.760763888888</v>
      </c>
      <c r="T2519" s="9">
        <f t="shared" si="239"/>
        <v>42052.802430555559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41956.722546296296</v>
      </c>
      <c r="T2520" s="9">
        <f t="shared" si="239"/>
        <v>41926.680879629632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41839.155138888891</v>
      </c>
      <c r="T2521" s="9">
        <f t="shared" si="239"/>
        <v>41809.155138888891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42658.806249999994</v>
      </c>
      <c r="T2522" s="9">
        <f t="shared" si="239"/>
        <v>42612.600520833337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42290.967835648145</v>
      </c>
      <c r="T2523" s="9">
        <f t="shared" si="239"/>
        <v>42269.967835648145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42482.619444444441</v>
      </c>
      <c r="T2524" s="9">
        <f t="shared" si="239"/>
        <v>42460.573611111111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41961.017268518524</v>
      </c>
      <c r="T2525" s="9">
        <f t="shared" si="239"/>
        <v>41930.975601851853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41994.1875</v>
      </c>
      <c r="T2526" s="9">
        <f t="shared" si="239"/>
        <v>41961.807372685187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41088.844571759262</v>
      </c>
      <c r="T2527" s="9">
        <f t="shared" si="239"/>
        <v>41058.844571759262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41981.207638888889</v>
      </c>
      <c r="T2528" s="9">
        <f t="shared" si="239"/>
        <v>41953.091134259259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41565.165972222225</v>
      </c>
      <c r="T2529" s="9">
        <f t="shared" si="239"/>
        <v>41546.75105324074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42236.458333333328</v>
      </c>
      <c r="T2530" s="9">
        <f t="shared" si="239"/>
        <v>42217.834525462968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40993.0390625</v>
      </c>
      <c r="T2531" s="9">
        <f t="shared" si="239"/>
        <v>40948.080729166664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42114.201388888891</v>
      </c>
      <c r="T2532" s="9">
        <f t="shared" si="239"/>
        <v>42081.864641203705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42231.165972222225</v>
      </c>
      <c r="T2533" s="9">
        <f t="shared" si="239"/>
        <v>42208.680023148147</v>
      </c>
    </row>
    <row r="2534" spans="1:20" ht="45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41137.849143518521</v>
      </c>
      <c r="T2534" s="9">
        <f t="shared" si="239"/>
        <v>41107.849143518521</v>
      </c>
    </row>
    <row r="2535" spans="1:20" ht="45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41334.750787037039</v>
      </c>
      <c r="T2535" s="9">
        <f t="shared" si="239"/>
        <v>41304.751284722224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40179.25</v>
      </c>
      <c r="T2536" s="9">
        <f t="shared" si="239"/>
        <v>40127.700370370374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41974.832696759258</v>
      </c>
      <c r="T2537" s="9">
        <f t="shared" si="239"/>
        <v>41943.791030092594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41485.106087962966</v>
      </c>
      <c r="T2538" s="9">
        <f t="shared" si="239"/>
        <v>41464.106087962966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40756.648784722223</v>
      </c>
      <c r="T2539" s="9">
        <f t="shared" si="239"/>
        <v>40696.648784722223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41329.207638888889</v>
      </c>
      <c r="T2540" s="9">
        <f t="shared" si="239"/>
        <v>41298.509965277779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42037.902222222227</v>
      </c>
      <c r="T2541" s="9">
        <f t="shared" si="239"/>
        <v>41977.902222222227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40845.675011574072</v>
      </c>
      <c r="T2542" s="9">
        <f t="shared" si="239"/>
        <v>40785.675011574072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41543.449282407404</v>
      </c>
      <c r="T2543" s="9">
        <f t="shared" si="239"/>
        <v>41483.449282407404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41548.165972222225</v>
      </c>
      <c r="T2544" s="9">
        <f t="shared" si="239"/>
        <v>41509.426585648151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40545.125</v>
      </c>
      <c r="T2545" s="9">
        <f t="shared" si="239"/>
        <v>40514.107615740737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41098.520474537036</v>
      </c>
      <c r="T2546" s="9">
        <f t="shared" si="239"/>
        <v>41068.520474537036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42062.020833333328</v>
      </c>
      <c r="T2547" s="9">
        <f t="shared" si="239"/>
        <v>42027.13817129629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41552.208333333336</v>
      </c>
      <c r="T2548" s="9">
        <f t="shared" si="239"/>
        <v>41524.858553240738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41003.731516203705</v>
      </c>
      <c r="T2549" s="9">
        <f t="shared" si="239"/>
        <v>40973.773182870369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42643.185416666667</v>
      </c>
      <c r="T2550" s="9">
        <f t="shared" si="239"/>
        <v>42618.625428240746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41425.708333333336</v>
      </c>
      <c r="T2551" s="9">
        <f t="shared" si="239"/>
        <v>41390.757754629631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42285.165972222225</v>
      </c>
      <c r="T2552" s="9">
        <f t="shared" si="239"/>
        <v>42228.634328703702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40989.866666666669</v>
      </c>
      <c r="T2553" s="9">
        <f t="shared" si="239"/>
        <v>40961.252141203702</v>
      </c>
    </row>
    <row r="2554" spans="1:20" ht="45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42799.809965277775</v>
      </c>
      <c r="T2554" s="9">
        <f t="shared" si="239"/>
        <v>42769.809965277775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41173.199155092596</v>
      </c>
      <c r="T2555" s="9">
        <f t="shared" si="239"/>
        <v>41113.199155092596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42156.165972222225</v>
      </c>
      <c r="T2556" s="9">
        <f t="shared" si="239"/>
        <v>42125.078275462962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41057.655011574076</v>
      </c>
      <c r="T2557" s="9">
        <f t="shared" si="239"/>
        <v>41026.655011574076</v>
      </c>
    </row>
    <row r="2558" spans="1:20" ht="45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41267.991400462961</v>
      </c>
      <c r="T2558" s="9">
        <f t="shared" si="239"/>
        <v>41222.991400462961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41774.745208333334</v>
      </c>
      <c r="T2559" s="9">
        <f t="shared" si="239"/>
        <v>41744.745208333334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42125.582638888889</v>
      </c>
      <c r="T2560" s="9">
        <f t="shared" si="239"/>
        <v>42093.860023148154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40862.817361111112</v>
      </c>
      <c r="T2561" s="9">
        <f t="shared" si="239"/>
        <v>40829.873657407406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42069.951087962967</v>
      </c>
      <c r="T2562" s="9">
        <f t="shared" si="239"/>
        <v>42039.951087962967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(E2563/D2563)*100</f>
        <v>0</v>
      </c>
      <c r="P2563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 LEN(N2563)-SEARCH("/",N2563,1))</f>
        <v>food trucks</v>
      </c>
      <c r="S2563" s="9">
        <f t="shared" ref="S2563:S2626" si="244">(((I2563/60)/60)/24)+DATE(1970,1,1)</f>
        <v>42290.528807870374</v>
      </c>
      <c r="T2563" s="9">
        <f t="shared" ref="T2563:T2626" si="245">(((J2563/60)/60)/24)+DATE(1970,1,1)</f>
        <v>42260.528807870374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42654.524756944447</v>
      </c>
      <c r="T2564" s="9">
        <f t="shared" si="245"/>
        <v>42594.524756944447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42215.139479166668</v>
      </c>
      <c r="T2565" s="9">
        <f t="shared" si="245"/>
        <v>42155.139479166668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41852.040497685186</v>
      </c>
      <c r="T2566" s="9">
        <f t="shared" si="245"/>
        <v>41822.040497685186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42499.868055555555</v>
      </c>
      <c r="T2567" s="9">
        <f t="shared" si="245"/>
        <v>42440.650335648148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41872.980879629627</v>
      </c>
      <c r="T2568" s="9">
        <f t="shared" si="245"/>
        <v>41842.980879629627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42117.878912037035</v>
      </c>
      <c r="T2569" s="9">
        <f t="shared" si="245"/>
        <v>42087.878912037035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42614.666597222225</v>
      </c>
      <c r="T2570" s="9">
        <f t="shared" si="245"/>
        <v>42584.666597222225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42264.105462962965</v>
      </c>
      <c r="T2571" s="9">
        <f t="shared" si="245"/>
        <v>42234.105462962965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42774.903182870374</v>
      </c>
      <c r="T2572" s="9">
        <f t="shared" si="245"/>
        <v>42744.903182870374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42509.341678240744</v>
      </c>
      <c r="T2573" s="9">
        <f t="shared" si="245"/>
        <v>42449.341678240744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42107.119409722218</v>
      </c>
      <c r="T2574" s="9">
        <f t="shared" si="245"/>
        <v>42077.119409722218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41874.592002314814</v>
      </c>
      <c r="T2575" s="9">
        <f t="shared" si="245"/>
        <v>41829.592002314814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42508.825752314813</v>
      </c>
      <c r="T2576" s="9">
        <f t="shared" si="245"/>
        <v>42487.825752314813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42016.108726851846</v>
      </c>
      <c r="T2577" s="9">
        <f t="shared" si="245"/>
        <v>41986.108726851846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42104.968136574069</v>
      </c>
      <c r="T2578" s="9">
        <f t="shared" si="245"/>
        <v>42060.00980324074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41855.820567129631</v>
      </c>
      <c r="T2579" s="9">
        <f t="shared" si="245"/>
        <v>41830.820567129631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42286.708333333328</v>
      </c>
      <c r="T2580" s="9">
        <f t="shared" si="245"/>
        <v>42238.022905092599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41897.829895833333</v>
      </c>
      <c r="T2581" s="9">
        <f t="shared" si="245"/>
        <v>41837.829895833333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42140.125</v>
      </c>
      <c r="T2582" s="9">
        <f t="shared" si="245"/>
        <v>42110.326423611114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42324.670115740737</v>
      </c>
      <c r="T2583" s="9">
        <f t="shared" si="245"/>
        <v>42294.628449074073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42672.988819444443</v>
      </c>
      <c r="T2584" s="9">
        <f t="shared" si="245"/>
        <v>42642.988819444443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42079.727777777778</v>
      </c>
      <c r="T2585" s="9">
        <f t="shared" si="245"/>
        <v>42019.76944444445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42170.173252314817</v>
      </c>
      <c r="T2586" s="9">
        <f t="shared" si="245"/>
        <v>42140.173252314817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41825.963333333333</v>
      </c>
      <c r="T2587" s="9">
        <f t="shared" si="245"/>
        <v>41795.963333333333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42363.330277777779</v>
      </c>
      <c r="T2588" s="9">
        <f t="shared" si="245"/>
        <v>42333.330277777779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42368.675381944442</v>
      </c>
      <c r="T2589" s="9">
        <f t="shared" si="245"/>
        <v>42338.675381944442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42094.551388888889</v>
      </c>
      <c r="T2590" s="9">
        <f t="shared" si="245"/>
        <v>42042.676226851851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42452.494525462964</v>
      </c>
      <c r="T2591" s="9">
        <f t="shared" si="245"/>
        <v>42422.536192129628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42395.589085648149</v>
      </c>
      <c r="T2592" s="9">
        <f t="shared" si="245"/>
        <v>42388.589085648149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42442.864861111113</v>
      </c>
      <c r="T2593" s="9">
        <f t="shared" si="245"/>
        <v>42382.906527777777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41917.801168981481</v>
      </c>
      <c r="T2594" s="9">
        <f t="shared" si="245"/>
        <v>41887.801168981481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42119.84520833334</v>
      </c>
      <c r="T2595" s="9">
        <f t="shared" si="245"/>
        <v>42089.84520833334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41858.967916666668</v>
      </c>
      <c r="T2596" s="9">
        <f t="shared" si="245"/>
        <v>41828.967916666668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42790.244212962964</v>
      </c>
      <c r="T2597" s="9">
        <f t="shared" si="245"/>
        <v>42760.244212962964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41858.664456018516</v>
      </c>
      <c r="T2598" s="9">
        <f t="shared" si="245"/>
        <v>41828.664456018516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42540.341631944444</v>
      </c>
      <c r="T2599" s="9">
        <f t="shared" si="245"/>
        <v>42510.341631944444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42270.840289351851</v>
      </c>
      <c r="T2600" s="9">
        <f t="shared" si="245"/>
        <v>42240.840289351851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41854.754016203704</v>
      </c>
      <c r="T2601" s="9">
        <f t="shared" si="245"/>
        <v>41809.754016203704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42454.858796296292</v>
      </c>
      <c r="T2602" s="9">
        <f t="shared" si="245"/>
        <v>42394.900462962964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41165.165972222225</v>
      </c>
      <c r="T2603" s="9">
        <f t="shared" si="245"/>
        <v>41150.902187499996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41955.888888888891</v>
      </c>
      <c r="T2604" s="9">
        <f t="shared" si="245"/>
        <v>41915.747314814813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41631.912662037037</v>
      </c>
      <c r="T2605" s="9">
        <f t="shared" si="245"/>
        <v>41617.912662037037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41028.051192129627</v>
      </c>
      <c r="T2606" s="9">
        <f t="shared" si="245"/>
        <v>40998.051192129627</v>
      </c>
    </row>
    <row r="2607" spans="1:20" ht="45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42538.541550925926</v>
      </c>
      <c r="T2607" s="9">
        <f t="shared" si="245"/>
        <v>42508.541550925926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41758.712754629632</v>
      </c>
      <c r="T2608" s="9">
        <f t="shared" si="245"/>
        <v>41726.712754629632</v>
      </c>
    </row>
    <row r="2609" spans="1:20" ht="45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42228.083333333328</v>
      </c>
      <c r="T2609" s="9">
        <f t="shared" si="245"/>
        <v>42184.874675925923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42809</v>
      </c>
      <c r="T2610" s="9">
        <f t="shared" si="245"/>
        <v>42767.801712962959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41105.237858796296</v>
      </c>
      <c r="T2611" s="9">
        <f t="shared" si="245"/>
        <v>41075.237858796296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42604.290972222225</v>
      </c>
      <c r="T2612" s="9">
        <f t="shared" si="245"/>
        <v>42564.881076388891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42737.957638888889</v>
      </c>
      <c r="T2613" s="9">
        <f t="shared" si="245"/>
        <v>42704.335810185185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42013.143171296295</v>
      </c>
      <c r="T2614" s="9">
        <f t="shared" si="245"/>
        <v>41982.143171296295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41173.81821759259</v>
      </c>
      <c r="T2615" s="9">
        <f t="shared" si="245"/>
        <v>41143.81821759259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41759.208333333336</v>
      </c>
      <c r="T2616" s="9">
        <f t="shared" si="245"/>
        <v>41730.708472222221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42490.5</v>
      </c>
      <c r="T2617" s="9">
        <f t="shared" si="245"/>
        <v>42453.49726851852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42241.99454861111</v>
      </c>
      <c r="T2618" s="9">
        <f t="shared" si="245"/>
        <v>42211.99454861111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41932.874432870369</v>
      </c>
      <c r="T2619" s="9">
        <f t="shared" si="245"/>
        <v>41902.874432870369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42339.834039351852</v>
      </c>
      <c r="T2620" s="9">
        <f t="shared" si="245"/>
        <v>42279.792372685188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42300.458333333328</v>
      </c>
      <c r="T2621" s="9">
        <f t="shared" si="245"/>
        <v>42273.884305555555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42288.041666666672</v>
      </c>
      <c r="T2622" s="9">
        <f t="shared" si="245"/>
        <v>42251.16715277778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42145.74754629629</v>
      </c>
      <c r="T2623" s="9">
        <f t="shared" si="245"/>
        <v>42115.74754629629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42734.74324074074</v>
      </c>
      <c r="T2624" s="9">
        <f t="shared" si="245"/>
        <v>42689.74324074074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42706.256550925929</v>
      </c>
      <c r="T2625" s="9">
        <f t="shared" si="245"/>
        <v>42692.256550925929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41165.42155092593</v>
      </c>
      <c r="T2626" s="9">
        <f t="shared" si="245"/>
        <v>41144.42155092593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(E2627/D2627)*100</f>
        <v>956</v>
      </c>
      <c r="P2627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 LEN(N2627)-SEARCH("/",N2627,1))</f>
        <v>space exploration</v>
      </c>
      <c r="S2627" s="9">
        <f t="shared" ref="S2627:S2690" si="250">(((I2627/60)/60)/24)+DATE(1970,1,1)</f>
        <v>42683.851944444439</v>
      </c>
      <c r="T2627" s="9">
        <f t="shared" ref="T2627:T2690" si="251">(((J2627/60)/60)/24)+DATE(1970,1,1)</f>
        <v>42658.810277777782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42158.628113425926</v>
      </c>
      <c r="T2628" s="9">
        <f t="shared" si="251"/>
        <v>42128.628113425926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42334.871076388896</v>
      </c>
      <c r="T2629" s="9">
        <f t="shared" si="251"/>
        <v>42304.829409722224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41973.966053240743</v>
      </c>
      <c r="T2630" s="9">
        <f t="shared" si="251"/>
        <v>41953.966053240743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42138.538449074069</v>
      </c>
      <c r="T2631" s="9">
        <f t="shared" si="251"/>
        <v>42108.538449074069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42551.416666666672</v>
      </c>
      <c r="T2632" s="9">
        <f t="shared" si="251"/>
        <v>42524.105462962965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42246.169293981482</v>
      </c>
      <c r="T2633" s="9">
        <f t="shared" si="251"/>
        <v>42218.169293981482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42519.061793981484</v>
      </c>
      <c r="T2634" s="9">
        <f t="shared" si="251"/>
        <v>42494.061793981484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41697.958333333336</v>
      </c>
      <c r="T2635" s="9">
        <f t="shared" si="251"/>
        <v>41667.823287037041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42642.656493055561</v>
      </c>
      <c r="T2636" s="9">
        <f t="shared" si="251"/>
        <v>42612.656493055561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42072.909270833334</v>
      </c>
      <c r="T2637" s="9">
        <f t="shared" si="251"/>
        <v>42037.950937500005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42659.041666666672</v>
      </c>
      <c r="T2638" s="9">
        <f t="shared" si="251"/>
        <v>42636.614745370374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42655.549479166672</v>
      </c>
      <c r="T2639" s="9">
        <f t="shared" si="251"/>
        <v>42639.549479166672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42019.913136574076</v>
      </c>
      <c r="T2640" s="9">
        <f t="shared" si="251"/>
        <v>41989.913136574076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42054.86513888889</v>
      </c>
      <c r="T2641" s="9">
        <f t="shared" si="251"/>
        <v>42024.86513888889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42163.160578703704</v>
      </c>
      <c r="T2642" s="9">
        <f t="shared" si="251"/>
        <v>42103.160578703704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41897.839583333334</v>
      </c>
      <c r="T2643" s="9">
        <f t="shared" si="251"/>
        <v>41880.827118055553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42566.289583333331</v>
      </c>
      <c r="T2644" s="9">
        <f t="shared" si="251"/>
        <v>42536.246620370366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42725.332638888889</v>
      </c>
      <c r="T2645" s="9">
        <f t="shared" si="251"/>
        <v>42689.582349537035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42804.792071759264</v>
      </c>
      <c r="T2646" s="9">
        <f t="shared" si="251"/>
        <v>42774.792071759264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41951.884293981479</v>
      </c>
      <c r="T2647" s="9">
        <f t="shared" si="251"/>
        <v>41921.842627314814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42256.313298611116</v>
      </c>
      <c r="T2648" s="9">
        <f t="shared" si="251"/>
        <v>42226.313298611116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42230.261793981481</v>
      </c>
      <c r="T2649" s="9">
        <f t="shared" si="251"/>
        <v>42200.261793981481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42438.714814814812</v>
      </c>
      <c r="T2650" s="9">
        <f t="shared" si="251"/>
        <v>42408.714814814812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42401.99700231482</v>
      </c>
      <c r="T2651" s="9">
        <f t="shared" si="251"/>
        <v>42341.99700231482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42725.624340277776</v>
      </c>
      <c r="T2652" s="9">
        <f t="shared" si="251"/>
        <v>42695.624340277776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42355.805659722217</v>
      </c>
      <c r="T2653" s="9">
        <f t="shared" si="251"/>
        <v>42327.805659722217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41983.158854166672</v>
      </c>
      <c r="T2654" s="9">
        <f t="shared" si="251"/>
        <v>41953.158854166672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41803.166666666664</v>
      </c>
      <c r="T2655" s="9">
        <f t="shared" si="251"/>
        <v>41771.651932870373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42115.559328703705</v>
      </c>
      <c r="T2656" s="9">
        <f t="shared" si="251"/>
        <v>42055.600995370376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42409.833333333328</v>
      </c>
      <c r="T2657" s="9">
        <f t="shared" si="251"/>
        <v>42381.866284722222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42806.791666666672</v>
      </c>
      <c r="T2658" s="9">
        <f t="shared" si="251"/>
        <v>42767.688518518517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42585.0625</v>
      </c>
      <c r="T2659" s="9">
        <f t="shared" si="251"/>
        <v>42551.928854166668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42581.884189814817</v>
      </c>
      <c r="T2660" s="9">
        <f t="shared" si="251"/>
        <v>42551.884189814817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42112.069560185191</v>
      </c>
      <c r="T2661" s="9">
        <f t="shared" si="251"/>
        <v>42082.069560185191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42332.754837962959</v>
      </c>
      <c r="T2662" s="9">
        <f t="shared" si="251"/>
        <v>42272.713171296295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41572.958449074074</v>
      </c>
      <c r="T2663" s="9">
        <f t="shared" si="251"/>
        <v>41542.958449074074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42237.746678240743</v>
      </c>
      <c r="T2664" s="9">
        <f t="shared" si="251"/>
        <v>42207.746678240743</v>
      </c>
    </row>
    <row r="2665" spans="1:20" ht="45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42251.625</v>
      </c>
      <c r="T2665" s="9">
        <f t="shared" si="251"/>
        <v>42222.622766203705</v>
      </c>
    </row>
    <row r="2666" spans="1:20" ht="45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42347.290972222225</v>
      </c>
      <c r="T2666" s="9">
        <f t="shared" si="251"/>
        <v>42313.02542824074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42128.895532407405</v>
      </c>
      <c r="T2667" s="9">
        <f t="shared" si="251"/>
        <v>42083.895532407405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42272.875</v>
      </c>
      <c r="T2668" s="9">
        <f t="shared" si="251"/>
        <v>42235.764340277776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42410.926111111112</v>
      </c>
      <c r="T2669" s="9">
        <f t="shared" si="251"/>
        <v>42380.926111111112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42317.60555555555</v>
      </c>
      <c r="T2670" s="9">
        <f t="shared" si="251"/>
        <v>42275.588715277772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42379.035833333335</v>
      </c>
      <c r="T2671" s="9">
        <f t="shared" si="251"/>
        <v>42319.035833333335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41849.020601851851</v>
      </c>
      <c r="T2672" s="9">
        <f t="shared" si="251"/>
        <v>41821.020601851851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41992.818055555559</v>
      </c>
      <c r="T2673" s="9">
        <f t="shared" si="251"/>
        <v>41962.749027777783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42366.25</v>
      </c>
      <c r="T2674" s="9">
        <f t="shared" si="251"/>
        <v>42344.884143518517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41941.947916666664</v>
      </c>
      <c r="T2675" s="9">
        <f t="shared" si="251"/>
        <v>41912.541655092595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42556.207638888889</v>
      </c>
      <c r="T2676" s="9">
        <f t="shared" si="251"/>
        <v>42529.632754629631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41953.899178240739</v>
      </c>
      <c r="T2677" s="9">
        <f t="shared" si="251"/>
        <v>41923.857511574075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42512.624699074076</v>
      </c>
      <c r="T2678" s="9">
        <f t="shared" si="251"/>
        <v>42482.624699074076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41823.029432870368</v>
      </c>
      <c r="T2679" s="9">
        <f t="shared" si="251"/>
        <v>41793.029432870368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42271.798206018517</v>
      </c>
      <c r="T2680" s="9">
        <f t="shared" si="251"/>
        <v>42241.798206018517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42063.001087962963</v>
      </c>
      <c r="T2681" s="9">
        <f t="shared" si="251"/>
        <v>42033.001087962963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42466.170034722221</v>
      </c>
      <c r="T2682" s="9">
        <f t="shared" si="251"/>
        <v>42436.211701388893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41830.895254629628</v>
      </c>
      <c r="T2683" s="9">
        <f t="shared" si="251"/>
        <v>41805.895254629628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41965.249305555553</v>
      </c>
      <c r="T2684" s="9">
        <f t="shared" si="251"/>
        <v>41932.871990740743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42064.75509259259</v>
      </c>
      <c r="T2685" s="9">
        <f t="shared" si="251"/>
        <v>42034.75509259259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41860.914641203701</v>
      </c>
      <c r="T2686" s="9">
        <f t="shared" si="251"/>
        <v>41820.914641203701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42121.654282407413</v>
      </c>
      <c r="T2687" s="9">
        <f t="shared" si="251"/>
        <v>42061.69594907407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41912.974803240737</v>
      </c>
      <c r="T2688" s="9">
        <f t="shared" si="251"/>
        <v>41892.974803240737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42184.64025462963</v>
      </c>
      <c r="T2689" s="9">
        <f t="shared" si="251"/>
        <v>42154.64025462963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42059.125</v>
      </c>
      <c r="T2690" s="9">
        <f t="shared" si="251"/>
        <v>42028.118865740747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(E2691/D2691)*100</f>
        <v>2.8571428571428571E-3</v>
      </c>
      <c r="P2691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 LEN(N2691)-SEARCH("/",N2691,1))</f>
        <v>food trucks</v>
      </c>
      <c r="S2691" s="9">
        <f t="shared" ref="S2691:S2754" si="256">(((I2691/60)/60)/24)+DATE(1970,1,1)</f>
        <v>42581.961689814809</v>
      </c>
      <c r="T2691" s="9">
        <f t="shared" ref="T2691:T2754" si="257">(((J2691/60)/60)/24)+DATE(1970,1,1)</f>
        <v>42551.961689814809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42158.105046296296</v>
      </c>
      <c r="T2692" s="9">
        <f t="shared" si="257"/>
        <v>42113.105046296296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42134.724039351851</v>
      </c>
      <c r="T2693" s="9">
        <f t="shared" si="257"/>
        <v>42089.724039351851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42088.292361111111</v>
      </c>
      <c r="T2694" s="9">
        <f t="shared" si="257"/>
        <v>42058.334027777775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41864.138495370367</v>
      </c>
      <c r="T2695" s="9">
        <f t="shared" si="257"/>
        <v>41834.138495370367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41908.140497685185</v>
      </c>
      <c r="T2696" s="9">
        <f t="shared" si="257"/>
        <v>41878.140497685185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42108.14025462963</v>
      </c>
      <c r="T2697" s="9">
        <f t="shared" si="257"/>
        <v>42048.181921296295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41998.844444444447</v>
      </c>
      <c r="T2698" s="9">
        <f t="shared" si="257"/>
        <v>41964.844444444447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42218.916666666672</v>
      </c>
      <c r="T2699" s="9">
        <f t="shared" si="257"/>
        <v>42187.940081018518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41817.898240740738</v>
      </c>
      <c r="T2700" s="9">
        <f t="shared" si="257"/>
        <v>41787.898240740738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41859.896562499998</v>
      </c>
      <c r="T2701" s="9">
        <f t="shared" si="257"/>
        <v>41829.896562499998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41900.87467592593</v>
      </c>
      <c r="T2702" s="9">
        <f t="shared" si="257"/>
        <v>41870.87467592593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42832.733032407406</v>
      </c>
      <c r="T2703" s="9">
        <f t="shared" si="257"/>
        <v>42801.774699074071</v>
      </c>
    </row>
    <row r="2704" spans="1:20" ht="45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42830.760150462964</v>
      </c>
      <c r="T2704" s="9">
        <f t="shared" si="257"/>
        <v>42800.801817129628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42816.648495370369</v>
      </c>
      <c r="T2705" s="9">
        <f t="shared" si="257"/>
        <v>42756.690162037034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42830.820763888885</v>
      </c>
      <c r="T2706" s="9">
        <f t="shared" si="257"/>
        <v>42787.862430555557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42818.874513888892</v>
      </c>
      <c r="T2707" s="9">
        <f t="shared" si="257"/>
        <v>42773.916180555556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41928.290972222225</v>
      </c>
      <c r="T2708" s="9">
        <f t="shared" si="257"/>
        <v>41899.294942129629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41421.290972222225</v>
      </c>
      <c r="T2709" s="9">
        <f t="shared" si="257"/>
        <v>41391.782905092594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42572.698217592595</v>
      </c>
      <c r="T2710" s="9">
        <f t="shared" si="257"/>
        <v>42512.698217592595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42647.165972222225</v>
      </c>
      <c r="T2711" s="9">
        <f t="shared" si="257"/>
        <v>42612.149780092594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41860.083333333336</v>
      </c>
      <c r="T2712" s="9">
        <f t="shared" si="257"/>
        <v>41828.229490740741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41810.917361111111</v>
      </c>
      <c r="T2713" s="9">
        <f t="shared" si="257"/>
        <v>41780.745254629634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41468.75</v>
      </c>
      <c r="T2714" s="9">
        <f t="shared" si="257"/>
        <v>41432.062037037038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42362.653749999998</v>
      </c>
      <c r="T2715" s="9">
        <f t="shared" si="257"/>
        <v>42322.653749999998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42657.958333333328</v>
      </c>
      <c r="T2716" s="9">
        <f t="shared" si="257"/>
        <v>42629.655046296291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42421.398472222223</v>
      </c>
      <c r="T2717" s="9">
        <f t="shared" si="257"/>
        <v>42387.398472222223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42285.333252314813</v>
      </c>
      <c r="T2718" s="9">
        <f t="shared" si="257"/>
        <v>42255.333252314813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41979.956585648149</v>
      </c>
      <c r="T2719" s="9">
        <f t="shared" si="257"/>
        <v>41934.914918981485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42493.958333333328</v>
      </c>
      <c r="T2720" s="9">
        <f t="shared" si="257"/>
        <v>42465.596585648149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42477.989513888882</v>
      </c>
      <c r="T2721" s="9">
        <f t="shared" si="257"/>
        <v>42418.031180555554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42685.507557870369</v>
      </c>
      <c r="T2722" s="9">
        <f t="shared" si="257"/>
        <v>42655.465891203698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41523.791666666664</v>
      </c>
      <c r="T2723" s="9">
        <f t="shared" si="257"/>
        <v>41493.543958333335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42764.857094907406</v>
      </c>
      <c r="T2724" s="9">
        <f t="shared" si="257"/>
        <v>42704.857094907406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42004.880648148144</v>
      </c>
      <c r="T2725" s="9">
        <f t="shared" si="257"/>
        <v>41944.83898148148</v>
      </c>
    </row>
    <row r="2726" spans="1:20" ht="45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42231.32707175926</v>
      </c>
      <c r="T2726" s="9">
        <f t="shared" si="257"/>
        <v>42199.32707175926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42795.744618055556</v>
      </c>
      <c r="T2727" s="9">
        <f t="shared" si="257"/>
        <v>42745.744618055556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42482.579988425925</v>
      </c>
      <c r="T2728" s="9">
        <f t="shared" si="257"/>
        <v>42452.579988425925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42223.676655092597</v>
      </c>
      <c r="T2729" s="9">
        <f t="shared" si="257"/>
        <v>42198.676655092597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42368.59993055556</v>
      </c>
      <c r="T2730" s="9">
        <f t="shared" si="257"/>
        <v>42333.59993055556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42125.240706018521</v>
      </c>
      <c r="T2731" s="9">
        <f t="shared" si="257"/>
        <v>42095.240706018521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41386.541377314818</v>
      </c>
      <c r="T2732" s="9">
        <f t="shared" si="257"/>
        <v>41351.541377314818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41930.166666666664</v>
      </c>
      <c r="T2733" s="9">
        <f t="shared" si="257"/>
        <v>41872.525717592594</v>
      </c>
    </row>
    <row r="2734" spans="1:20" ht="45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41422</v>
      </c>
      <c r="T2734" s="9">
        <f t="shared" si="257"/>
        <v>41389.808194444442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42104.231180555551</v>
      </c>
      <c r="T2735" s="9">
        <f t="shared" si="257"/>
        <v>42044.272847222222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42656.915972222225</v>
      </c>
      <c r="T2736" s="9">
        <f t="shared" si="257"/>
        <v>42626.668888888889</v>
      </c>
    </row>
    <row r="2737" spans="1:20" ht="45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41346.833333333336</v>
      </c>
      <c r="T2737" s="9">
        <f t="shared" si="257"/>
        <v>41316.120949074073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41752.666354166664</v>
      </c>
      <c r="T2738" s="9">
        <f t="shared" si="257"/>
        <v>41722.666354166664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41654.791666666664</v>
      </c>
      <c r="T2739" s="9">
        <f t="shared" si="257"/>
        <v>41611.917673611111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42680.143564814818</v>
      </c>
      <c r="T2740" s="9">
        <f t="shared" si="257"/>
        <v>42620.143564814818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41764.887928240743</v>
      </c>
      <c r="T2741" s="9">
        <f t="shared" si="257"/>
        <v>41719.887928240743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42074.99018518519</v>
      </c>
      <c r="T2742" s="9">
        <f t="shared" si="257"/>
        <v>42045.031851851847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41932.088194444441</v>
      </c>
      <c r="T2743" s="9">
        <f t="shared" si="257"/>
        <v>41911.657430555555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41044.719756944447</v>
      </c>
      <c r="T2744" s="9">
        <f t="shared" si="257"/>
        <v>41030.719756944447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42662.328784722224</v>
      </c>
      <c r="T2745" s="9">
        <f t="shared" si="257"/>
        <v>42632.328784722224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40968.062476851854</v>
      </c>
      <c r="T2746" s="9">
        <f t="shared" si="257"/>
        <v>40938.062476851854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41104.988055555557</v>
      </c>
      <c r="T2747" s="9">
        <f t="shared" si="257"/>
        <v>41044.988055555557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41880.781377314815</v>
      </c>
      <c r="T2748" s="9">
        <f t="shared" si="257"/>
        <v>41850.781377314815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41076.131944444445</v>
      </c>
      <c r="T2749" s="9">
        <f t="shared" si="257"/>
        <v>41044.64811342593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42615.7106712963</v>
      </c>
      <c r="T2750" s="9">
        <f t="shared" si="257"/>
        <v>42585.7106712963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42098.757372685184</v>
      </c>
      <c r="T2751" s="9">
        <f t="shared" si="257"/>
        <v>42068.799039351856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41090.833333333336</v>
      </c>
      <c r="T2752" s="9">
        <f t="shared" si="257"/>
        <v>41078.899826388886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41807.887060185189</v>
      </c>
      <c r="T2753" s="9">
        <f t="shared" si="257"/>
        <v>41747.887060185189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40895.765092592592</v>
      </c>
      <c r="T2754" s="9">
        <f t="shared" si="257"/>
        <v>40855.765092592592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(E2755/D2755)*100</f>
        <v>19</v>
      </c>
      <c r="P2755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 LEN(N2755)-SEARCH("/",N2755,1))</f>
        <v>children's books</v>
      </c>
      <c r="S2755" s="9">
        <f t="shared" ref="S2755:S2818" si="262">(((I2755/60)/60)/24)+DATE(1970,1,1)</f>
        <v>41147.900729166664</v>
      </c>
      <c r="T2755" s="9">
        <f t="shared" ref="T2755:T2818" si="263">(((J2755/60)/60)/24)+DATE(1970,1,1)</f>
        <v>41117.900729166664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41893.636006944449</v>
      </c>
      <c r="T2756" s="9">
        <f t="shared" si="263"/>
        <v>41863.636006944449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42102.790821759263</v>
      </c>
      <c r="T2757" s="9">
        <f t="shared" si="263"/>
        <v>42072.790821759263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41650.90047453704</v>
      </c>
      <c r="T2758" s="9">
        <f t="shared" si="263"/>
        <v>41620.90047453704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42588.65662037037</v>
      </c>
      <c r="T2759" s="9">
        <f t="shared" si="263"/>
        <v>42573.65662037037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42653.441932870366</v>
      </c>
      <c r="T2760" s="9">
        <f t="shared" si="263"/>
        <v>42639.441932870366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42567.36650462963</v>
      </c>
      <c r="T2761" s="9">
        <f t="shared" si="263"/>
        <v>42524.36650462963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41445.461319444446</v>
      </c>
      <c r="T2762" s="9">
        <f t="shared" si="263"/>
        <v>41415.461319444446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41277.063576388886</v>
      </c>
      <c r="T2763" s="9">
        <f t="shared" si="263"/>
        <v>41247.063576388886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40986.995312500003</v>
      </c>
      <c r="T2764" s="9">
        <f t="shared" si="263"/>
        <v>40927.036979166667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41418.579675925925</v>
      </c>
      <c r="T2765" s="9">
        <f t="shared" si="263"/>
        <v>41373.579675925925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41059.791666666664</v>
      </c>
      <c r="T2766" s="9">
        <f t="shared" si="263"/>
        <v>41030.292025462964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41210.579027777778</v>
      </c>
      <c r="T2767" s="9">
        <f t="shared" si="263"/>
        <v>41194.579027777778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40766.668032407404</v>
      </c>
      <c r="T2768" s="9">
        <f t="shared" si="263"/>
        <v>40736.668032407404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42232.958912037036</v>
      </c>
      <c r="T2769" s="9">
        <f t="shared" si="263"/>
        <v>42172.958912037036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40997.573182870372</v>
      </c>
      <c r="T2770" s="9">
        <f t="shared" si="263"/>
        <v>40967.614849537036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41795.826273148145</v>
      </c>
      <c r="T2771" s="9">
        <f t="shared" si="263"/>
        <v>41745.826273148145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41716.663541666669</v>
      </c>
      <c r="T2772" s="9">
        <f t="shared" si="263"/>
        <v>41686.705208333333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41306.708333333336</v>
      </c>
      <c r="T2773" s="9">
        <f t="shared" si="263"/>
        <v>41257.531712962962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41552.869143518517</v>
      </c>
      <c r="T2774" s="9">
        <f t="shared" si="263"/>
        <v>41537.869143518517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42484.86482638889</v>
      </c>
      <c r="T2775" s="9">
        <f t="shared" si="263"/>
        <v>42474.86482638889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41341.126481481479</v>
      </c>
      <c r="T2776" s="9">
        <f t="shared" si="263"/>
        <v>41311.126481481479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40893.013356481482</v>
      </c>
      <c r="T2777" s="9">
        <f t="shared" si="263"/>
        <v>40863.013356481482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42167.297175925924</v>
      </c>
      <c r="T2778" s="9">
        <f t="shared" si="263"/>
        <v>42136.297175925924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42202.669027777782</v>
      </c>
      <c r="T2779" s="9">
        <f t="shared" si="263"/>
        <v>42172.669027777782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41876.978078703702</v>
      </c>
      <c r="T2780" s="9">
        <f t="shared" si="263"/>
        <v>41846.978078703702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42330.627557870372</v>
      </c>
      <c r="T2781" s="9">
        <f t="shared" si="263"/>
        <v>42300.585891203707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42804.447777777779</v>
      </c>
      <c r="T2782" s="9">
        <f t="shared" si="263"/>
        <v>42774.447777777779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42047.291666666672</v>
      </c>
      <c r="T2783" s="9">
        <f t="shared" si="263"/>
        <v>42018.94159722222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42052.207638888889</v>
      </c>
      <c r="T2784" s="9">
        <f t="shared" si="263"/>
        <v>42026.924976851849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42117.535254629634</v>
      </c>
      <c r="T2785" s="9">
        <f t="shared" si="263"/>
        <v>42103.535254629634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41941.787534722222</v>
      </c>
      <c r="T2786" s="9">
        <f t="shared" si="263"/>
        <v>41920.787534722222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42587.875</v>
      </c>
      <c r="T2787" s="9">
        <f t="shared" si="263"/>
        <v>42558.189432870371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41829.569212962961</v>
      </c>
      <c r="T2788" s="9">
        <f t="shared" si="263"/>
        <v>41815.569212962961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41838.198518518519</v>
      </c>
      <c r="T2789" s="9">
        <f t="shared" si="263"/>
        <v>41808.198518518519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42580.701886574068</v>
      </c>
      <c r="T2790" s="9">
        <f t="shared" si="263"/>
        <v>42550.701886574068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42075.166666666672</v>
      </c>
      <c r="T2791" s="9">
        <f t="shared" si="263"/>
        <v>42056.013124999998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42046.938692129625</v>
      </c>
      <c r="T2792" s="9">
        <f t="shared" si="263"/>
        <v>42016.938692129625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42622.166666666672</v>
      </c>
      <c r="T2793" s="9">
        <f t="shared" si="263"/>
        <v>42591.899988425925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42228.231006944443</v>
      </c>
      <c r="T2794" s="9">
        <f t="shared" si="263"/>
        <v>42183.231006944443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42206.419039351851</v>
      </c>
      <c r="T2795" s="9">
        <f t="shared" si="263"/>
        <v>42176.419039351851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42432.791666666672</v>
      </c>
      <c r="T2796" s="9">
        <f t="shared" si="263"/>
        <v>42416.691655092596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41796.958333333336</v>
      </c>
      <c r="T2797" s="9">
        <f t="shared" si="263"/>
        <v>41780.525937500002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41825.528101851851</v>
      </c>
      <c r="T2798" s="9">
        <f t="shared" si="263"/>
        <v>41795.528101851851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41828.94027777778</v>
      </c>
      <c r="T2799" s="9">
        <f t="shared" si="263"/>
        <v>41798.94027777778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42216.666666666672</v>
      </c>
      <c r="T2800" s="9">
        <f t="shared" si="263"/>
        <v>42201.675011574072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42538.666666666672</v>
      </c>
      <c r="T2801" s="9">
        <f t="shared" si="263"/>
        <v>42507.264699074076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42008.552847222221</v>
      </c>
      <c r="T2802" s="9">
        <f t="shared" si="263"/>
        <v>41948.552847222221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41922.458333333336</v>
      </c>
      <c r="T2803" s="9">
        <f t="shared" si="263"/>
        <v>41900.243159722224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42222.64707175926</v>
      </c>
      <c r="T2804" s="9">
        <f t="shared" si="263"/>
        <v>42192.64707175926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42201</v>
      </c>
      <c r="T2805" s="9">
        <f t="shared" si="263"/>
        <v>42158.065694444449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41911.453587962962</v>
      </c>
      <c r="T2806" s="9">
        <f t="shared" si="263"/>
        <v>41881.453587962962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42238.505474537036</v>
      </c>
      <c r="T2807" s="9">
        <f t="shared" si="263"/>
        <v>42213.505474537036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42221.458333333328</v>
      </c>
      <c r="T2808" s="9">
        <f t="shared" si="263"/>
        <v>42185.267245370371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42184.873124999998</v>
      </c>
      <c r="T2809" s="9">
        <f t="shared" si="263"/>
        <v>42154.873124999998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42238.84646990741</v>
      </c>
      <c r="T2810" s="9">
        <f t="shared" si="263"/>
        <v>42208.84646990741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42459.610416666663</v>
      </c>
      <c r="T2811" s="9">
        <f t="shared" si="263"/>
        <v>42451.496817129635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41791.165972222225</v>
      </c>
      <c r="T2812" s="9">
        <f t="shared" si="263"/>
        <v>41759.13962962963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42058.496562500004</v>
      </c>
      <c r="T2813" s="9">
        <f t="shared" si="263"/>
        <v>42028.496562500004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42100.166666666672</v>
      </c>
      <c r="T2814" s="9">
        <f t="shared" si="263"/>
        <v>42054.74418981481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42718.742604166662</v>
      </c>
      <c r="T2815" s="9">
        <f t="shared" si="263"/>
        <v>42693.742604166662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42133.399479166663</v>
      </c>
      <c r="T2816" s="9">
        <f t="shared" si="263"/>
        <v>42103.399479166663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42589.776724537034</v>
      </c>
      <c r="T2817" s="9">
        <f t="shared" si="263"/>
        <v>42559.776724537034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42218.666666666672</v>
      </c>
      <c r="T2818" s="9">
        <f t="shared" si="263"/>
        <v>42188.467499999999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(E2819/D2819)*100</f>
        <v>130</v>
      </c>
      <c r="P2819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 LEN(N2819)-SEARCH("/",N2819,1))</f>
        <v>plays</v>
      </c>
      <c r="S2819" s="9">
        <f t="shared" ref="S2819:S2882" si="268">(((I2819/60)/60)/24)+DATE(1970,1,1)</f>
        <v>42063.634976851856</v>
      </c>
      <c r="T2819" s="9">
        <f t="shared" ref="T2819:T2882" si="269">(((J2819/60)/60)/24)+DATE(1970,1,1)</f>
        <v>42023.634976851856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42270.598217592589</v>
      </c>
      <c r="T2820" s="9">
        <f t="shared" si="269"/>
        <v>42250.598217592589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42169.525567129633</v>
      </c>
      <c r="T2821" s="9">
        <f t="shared" si="269"/>
        <v>42139.525567129633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42426</v>
      </c>
      <c r="T2822" s="9">
        <f t="shared" si="269"/>
        <v>42401.610983796301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41905.922858796301</v>
      </c>
      <c r="T2823" s="9">
        <f t="shared" si="269"/>
        <v>41875.922858796301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42090.642268518524</v>
      </c>
      <c r="T2824" s="9">
        <f t="shared" si="269"/>
        <v>42060.683935185181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42094.957638888889</v>
      </c>
      <c r="T2825" s="9">
        <f t="shared" si="269"/>
        <v>42067.011643518519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42168.071527777778</v>
      </c>
      <c r="T2826" s="9">
        <f t="shared" si="269"/>
        <v>42136.270787037036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42342.792662037042</v>
      </c>
      <c r="T2827" s="9">
        <f t="shared" si="269"/>
        <v>42312.792662037042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42195.291666666672</v>
      </c>
      <c r="T2828" s="9">
        <f t="shared" si="269"/>
        <v>42171.034861111111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42524.6875</v>
      </c>
      <c r="T2829" s="9">
        <f t="shared" si="269"/>
        <v>42494.683634259258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42279.958333333328</v>
      </c>
      <c r="T2830" s="9">
        <f t="shared" si="269"/>
        <v>42254.264687499999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42523.434236111112</v>
      </c>
      <c r="T2831" s="9">
        <f t="shared" si="269"/>
        <v>42495.434236111112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41771.165972222225</v>
      </c>
      <c r="T2832" s="9">
        <f t="shared" si="269"/>
        <v>41758.839675925927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42201.824884259258</v>
      </c>
      <c r="T2833" s="9">
        <f t="shared" si="269"/>
        <v>42171.824884259258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41966.916666666672</v>
      </c>
      <c r="T2834" s="9">
        <f t="shared" si="269"/>
        <v>41938.709421296298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42288.083333333328</v>
      </c>
      <c r="T2835" s="9">
        <f t="shared" si="269"/>
        <v>42268.127696759257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42034.959837962961</v>
      </c>
      <c r="T2836" s="9">
        <f t="shared" si="269"/>
        <v>42019.959837962961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42343</v>
      </c>
      <c r="T2837" s="9">
        <f t="shared" si="269"/>
        <v>42313.703900462962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42784.207638888889</v>
      </c>
      <c r="T2838" s="9">
        <f t="shared" si="269"/>
        <v>42746.261782407411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42347.950046296297</v>
      </c>
      <c r="T2839" s="9">
        <f t="shared" si="269"/>
        <v>42307.908379629633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41864.916666666664</v>
      </c>
      <c r="T2840" s="9">
        <f t="shared" si="269"/>
        <v>41842.607592592591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41876.207638888889</v>
      </c>
      <c r="T2841" s="9">
        <f t="shared" si="269"/>
        <v>41853.240208333329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42081.708333333328</v>
      </c>
      <c r="T2842" s="9">
        <f t="shared" si="269"/>
        <v>42060.035636574074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42351.781215277777</v>
      </c>
      <c r="T2843" s="9">
        <f t="shared" si="269"/>
        <v>42291.739548611105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41811.458333333336</v>
      </c>
      <c r="T2844" s="9">
        <f t="shared" si="269"/>
        <v>41784.952488425923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42534.166666666672</v>
      </c>
      <c r="T2845" s="9">
        <f t="shared" si="269"/>
        <v>42492.737847222219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42739.546064814815</v>
      </c>
      <c r="T2846" s="9">
        <f t="shared" si="269"/>
        <v>42709.546064814815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42163.016585648147</v>
      </c>
      <c r="T2847" s="9">
        <f t="shared" si="269"/>
        <v>42103.016585648147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42153.692060185189</v>
      </c>
      <c r="T2848" s="9">
        <f t="shared" si="269"/>
        <v>42108.692060185189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42513.806307870371</v>
      </c>
      <c r="T2849" s="9">
        <f t="shared" si="269"/>
        <v>42453.806307870371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42153.648831018523</v>
      </c>
      <c r="T2850" s="9">
        <f t="shared" si="269"/>
        <v>42123.648831018523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42483.428240740745</v>
      </c>
      <c r="T2851" s="9">
        <f t="shared" si="269"/>
        <v>42453.428240740745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41888.007071759261</v>
      </c>
      <c r="T2852" s="9">
        <f t="shared" si="269"/>
        <v>41858.007071759261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42398.970138888893</v>
      </c>
      <c r="T2853" s="9">
        <f t="shared" si="269"/>
        <v>42390.002650462964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41811.045173611114</v>
      </c>
      <c r="T2854" s="9">
        <f t="shared" si="269"/>
        <v>41781.045173611114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41896.190937499996</v>
      </c>
      <c r="T2855" s="9">
        <f t="shared" si="269"/>
        <v>41836.190937499996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42131.71665509259</v>
      </c>
      <c r="T2856" s="9">
        <f t="shared" si="269"/>
        <v>42111.71665509259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42398.981944444444</v>
      </c>
      <c r="T2857" s="9">
        <f t="shared" si="269"/>
        <v>42370.007766203707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42224.898611111115</v>
      </c>
      <c r="T2858" s="9">
        <f t="shared" si="269"/>
        <v>42165.037581018521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42786.75</v>
      </c>
      <c r="T2859" s="9">
        <f t="shared" si="269"/>
        <v>42726.920081018514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41978.477777777778</v>
      </c>
      <c r="T2860" s="9">
        <f t="shared" si="269"/>
        <v>41954.545081018514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42293.362314814818</v>
      </c>
      <c r="T2861" s="9">
        <f t="shared" si="269"/>
        <v>42233.362314814818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42540.800648148142</v>
      </c>
      <c r="T2862" s="9">
        <f t="shared" si="269"/>
        <v>42480.800648148142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42271.590833333335</v>
      </c>
      <c r="T2863" s="9">
        <f t="shared" si="269"/>
        <v>42257.590833333335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41814.789687500001</v>
      </c>
      <c r="T2864" s="9">
        <f t="shared" si="269"/>
        <v>41784.789687500001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41891.675034722226</v>
      </c>
      <c r="T2865" s="9">
        <f t="shared" si="269"/>
        <v>41831.675034722226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42202.554166666669</v>
      </c>
      <c r="T2866" s="9">
        <f t="shared" si="269"/>
        <v>42172.613506944443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42010.114108796297</v>
      </c>
      <c r="T2867" s="9">
        <f t="shared" si="269"/>
        <v>41950.114108796297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42657.916666666672</v>
      </c>
      <c r="T2868" s="9">
        <f t="shared" si="269"/>
        <v>42627.955104166671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42555.166666666672</v>
      </c>
      <c r="T2869" s="9">
        <f t="shared" si="269"/>
        <v>42531.195277777777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42648.827013888891</v>
      </c>
      <c r="T2870" s="9">
        <f t="shared" si="269"/>
        <v>42618.827013888891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42570.593530092592</v>
      </c>
      <c r="T2871" s="9">
        <f t="shared" si="269"/>
        <v>42540.593530092592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41776.189409722225</v>
      </c>
      <c r="T2872" s="9">
        <f t="shared" si="269"/>
        <v>41746.189409722225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41994.738576388889</v>
      </c>
      <c r="T2873" s="9">
        <f t="shared" si="269"/>
        <v>41974.738576388889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42175.11618055556</v>
      </c>
      <c r="T2874" s="9">
        <f t="shared" si="269"/>
        <v>42115.11618055556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42032.817488425921</v>
      </c>
      <c r="T2875" s="9">
        <f t="shared" si="269"/>
        <v>42002.817488425921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42752.84474537037</v>
      </c>
      <c r="T2876" s="9">
        <f t="shared" si="269"/>
        <v>42722.84474537037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42495.128391203703</v>
      </c>
      <c r="T2877" s="9">
        <f t="shared" si="269"/>
        <v>42465.128391203703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42201.743969907402</v>
      </c>
      <c r="T2878" s="9">
        <f t="shared" si="269"/>
        <v>42171.743969907402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42704.708333333328</v>
      </c>
      <c r="T2879" s="9">
        <f t="shared" si="269"/>
        <v>42672.955138888887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42188.615682870368</v>
      </c>
      <c r="T2880" s="9">
        <f t="shared" si="269"/>
        <v>42128.615682870368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42389.725243055553</v>
      </c>
      <c r="T2881" s="9">
        <f t="shared" si="269"/>
        <v>42359.725243055553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42236.711805555555</v>
      </c>
      <c r="T2882" s="9">
        <f t="shared" si="269"/>
        <v>42192.905694444446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(E2883/D2883)*100</f>
        <v>0</v>
      </c>
      <c r="P2883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 LEN(N2883)-SEARCH("/",N2883,1))</f>
        <v>plays</v>
      </c>
      <c r="S2883" s="9">
        <f t="shared" ref="S2883:S2946" si="274">(((I2883/60)/60)/24)+DATE(1970,1,1)</f>
        <v>41976.639305555553</v>
      </c>
      <c r="T2883" s="9">
        <f t="shared" ref="T2883:T2946" si="275">(((J2883/60)/60)/24)+DATE(1970,1,1)</f>
        <v>41916.597638888888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42491.596273148149</v>
      </c>
      <c r="T2884" s="9">
        <f t="shared" si="275"/>
        <v>42461.596273148149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42406.207638888889</v>
      </c>
      <c r="T2885" s="9">
        <f t="shared" si="275"/>
        <v>42370.90320601852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41978.727256944447</v>
      </c>
      <c r="T2886" s="9">
        <f t="shared" si="275"/>
        <v>41948.727256944447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42077.034733796296</v>
      </c>
      <c r="T2887" s="9">
        <f t="shared" si="275"/>
        <v>42047.07640046296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42266.165972222225</v>
      </c>
      <c r="T2888" s="9">
        <f t="shared" si="275"/>
        <v>42261.632916666669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42015.427361111113</v>
      </c>
      <c r="T2889" s="9">
        <f t="shared" si="275"/>
        <v>41985.427361111113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41930.207638888889</v>
      </c>
      <c r="T2890" s="9">
        <f t="shared" si="275"/>
        <v>41922.535185185188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41880.863252314812</v>
      </c>
      <c r="T2891" s="9">
        <f t="shared" si="275"/>
        <v>41850.863252314812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41860.125</v>
      </c>
      <c r="T2892" s="9">
        <f t="shared" si="275"/>
        <v>41831.742962962962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42475.84175925926</v>
      </c>
      <c r="T2893" s="9">
        <f t="shared" si="275"/>
        <v>42415.883425925931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41876.875</v>
      </c>
      <c r="T2894" s="9">
        <f t="shared" si="275"/>
        <v>41869.714166666665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42013.083333333328</v>
      </c>
      <c r="T2895" s="9">
        <f t="shared" si="275"/>
        <v>41953.773090277777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42097.944618055553</v>
      </c>
      <c r="T2896" s="9">
        <f t="shared" si="275"/>
        <v>42037.986284722225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41812.875</v>
      </c>
      <c r="T2897" s="9">
        <f t="shared" si="275"/>
        <v>41811.555462962962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42716.25</v>
      </c>
      <c r="T2898" s="9">
        <f t="shared" si="275"/>
        <v>42701.908807870372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42288.645196759258</v>
      </c>
      <c r="T2899" s="9">
        <f t="shared" si="275"/>
        <v>42258.646504629629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42308.664965277778</v>
      </c>
      <c r="T2900" s="9">
        <f t="shared" si="275"/>
        <v>42278.664965277778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42575.078217592592</v>
      </c>
      <c r="T2901" s="9">
        <f t="shared" si="275"/>
        <v>42515.078217592592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41860.234166666669</v>
      </c>
      <c r="T2902" s="9">
        <f t="shared" si="275"/>
        <v>41830.234166666669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42042.904386574075</v>
      </c>
      <c r="T2903" s="9">
        <f t="shared" si="275"/>
        <v>41982.904386574075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42240.439768518518</v>
      </c>
      <c r="T2904" s="9">
        <f t="shared" si="275"/>
        <v>42210.439768518518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42256.166874999995</v>
      </c>
      <c r="T2905" s="9">
        <f t="shared" si="275"/>
        <v>42196.166874999995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41952.5</v>
      </c>
      <c r="T2906" s="9">
        <f t="shared" si="275"/>
        <v>41940.967951388891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42620.056863425925</v>
      </c>
      <c r="T2907" s="9">
        <f t="shared" si="275"/>
        <v>42606.056863425925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42217.041666666672</v>
      </c>
      <c r="T2908" s="9">
        <f t="shared" si="275"/>
        <v>42199.648912037039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42504.877743055549</v>
      </c>
      <c r="T2909" s="9">
        <f t="shared" si="275"/>
        <v>42444.877743055549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42529.731701388882</v>
      </c>
      <c r="T2910" s="9">
        <f t="shared" si="275"/>
        <v>42499.731701388882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41968.823611111111</v>
      </c>
      <c r="T2911" s="9">
        <f t="shared" si="275"/>
        <v>41929.266215277778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42167.841284722221</v>
      </c>
      <c r="T2912" s="9">
        <f t="shared" si="275"/>
        <v>42107.841284722221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42182.768819444449</v>
      </c>
      <c r="T2913" s="9">
        <f t="shared" si="275"/>
        <v>42142.768819444449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42384.131643518514</v>
      </c>
      <c r="T2914" s="9">
        <f t="shared" si="275"/>
        <v>42354.131643518514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41888.922905092593</v>
      </c>
      <c r="T2915" s="9">
        <f t="shared" si="275"/>
        <v>41828.922905092593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42077.865671296298</v>
      </c>
      <c r="T2916" s="9">
        <f t="shared" si="275"/>
        <v>42017.907337962963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42445.356365740736</v>
      </c>
      <c r="T2917" s="9">
        <f t="shared" si="275"/>
        <v>42415.398032407407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41778.476724537039</v>
      </c>
      <c r="T2918" s="9">
        <f t="shared" si="275"/>
        <v>41755.476724537039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42263.234340277777</v>
      </c>
      <c r="T2919" s="9">
        <f t="shared" si="275"/>
        <v>42245.234340277777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42306.629710648151</v>
      </c>
      <c r="T2920" s="9">
        <f t="shared" si="275"/>
        <v>42278.629710648151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41856.61954861111</v>
      </c>
      <c r="T2921" s="9">
        <f t="shared" si="275"/>
        <v>41826.61954861111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42088.750810185185</v>
      </c>
      <c r="T2922" s="9">
        <f t="shared" si="275"/>
        <v>42058.792476851857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41907.886620370373</v>
      </c>
      <c r="T2923" s="9">
        <f t="shared" si="275"/>
        <v>41877.886620370373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42142.874155092592</v>
      </c>
      <c r="T2924" s="9">
        <f t="shared" si="275"/>
        <v>42097.874155092592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42028.125</v>
      </c>
      <c r="T2925" s="9">
        <f t="shared" si="275"/>
        <v>42013.15253472222</v>
      </c>
    </row>
    <row r="2926" spans="1:20" ht="45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42133.165972222225</v>
      </c>
      <c r="T2926" s="9">
        <f t="shared" si="275"/>
        <v>42103.556828703702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41893.584120370368</v>
      </c>
      <c r="T2927" s="9">
        <f t="shared" si="275"/>
        <v>41863.584120370368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42058.765960648147</v>
      </c>
      <c r="T2928" s="9">
        <f t="shared" si="275"/>
        <v>42044.765960648147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41835.208333333336</v>
      </c>
      <c r="T2929" s="9">
        <f t="shared" si="275"/>
        <v>41806.669317129628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42433.998217592598</v>
      </c>
      <c r="T2930" s="9">
        <f t="shared" si="275"/>
        <v>42403.998217592598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41784.564328703702</v>
      </c>
      <c r="T2931" s="9">
        <f t="shared" si="275"/>
        <v>41754.564328703702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42131.584074074075</v>
      </c>
      <c r="T2932" s="9">
        <f t="shared" si="275"/>
        <v>42101.584074074075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41897.255555555559</v>
      </c>
      <c r="T2933" s="9">
        <f t="shared" si="275"/>
        <v>41872.291238425925</v>
      </c>
    </row>
    <row r="2934" spans="1:20" ht="45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42056.458333333328</v>
      </c>
      <c r="T2934" s="9">
        <f t="shared" si="275"/>
        <v>42025.164780092593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42525.956631944442</v>
      </c>
      <c r="T2935" s="9">
        <f t="shared" si="275"/>
        <v>42495.956631944442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41805.636157407411</v>
      </c>
      <c r="T2936" s="9">
        <f t="shared" si="275"/>
        <v>41775.636157407411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42611.708333333328</v>
      </c>
      <c r="T2937" s="9">
        <f t="shared" si="275"/>
        <v>42553.583425925928</v>
      </c>
    </row>
    <row r="2938" spans="1:20" ht="45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41925.207638888889</v>
      </c>
      <c r="T2938" s="9">
        <f t="shared" si="275"/>
        <v>41912.650729166664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41833.457326388889</v>
      </c>
      <c r="T2939" s="9">
        <f t="shared" si="275"/>
        <v>41803.457326388889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42034.703865740739</v>
      </c>
      <c r="T2940" s="9">
        <f t="shared" si="275"/>
        <v>42004.703865740739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41879.041666666664</v>
      </c>
      <c r="T2941" s="9">
        <f t="shared" si="275"/>
        <v>41845.809166666666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42022.773356481484</v>
      </c>
      <c r="T2942" s="9">
        <f t="shared" si="275"/>
        <v>41982.773356481484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42064.960127314815</v>
      </c>
      <c r="T2943" s="9">
        <f t="shared" si="275"/>
        <v>42034.960127314815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42354.845833333333</v>
      </c>
      <c r="T2944" s="9">
        <f t="shared" si="275"/>
        <v>42334.803923611107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42107.129398148143</v>
      </c>
      <c r="T2945" s="9">
        <f t="shared" si="275"/>
        <v>42077.129398148143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42162.9143287037</v>
      </c>
      <c r="T2946" s="9">
        <f t="shared" si="275"/>
        <v>42132.9143287037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(E2947/D2947)*100</f>
        <v>0</v>
      </c>
      <c r="P2947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 LEN(N2947)-SEARCH("/",N2947,1))</f>
        <v>spaces</v>
      </c>
      <c r="S2947" s="9">
        <f t="shared" ref="S2947:S3010" si="280">(((I2947/60)/60)/24)+DATE(1970,1,1)</f>
        <v>42148.139583333337</v>
      </c>
      <c r="T2947" s="9">
        <f t="shared" ref="T2947:T3010" si="281">(((J2947/60)/60)/24)+DATE(1970,1,1)</f>
        <v>42118.139583333337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42597.531157407408</v>
      </c>
      <c r="T2948" s="9">
        <f t="shared" si="281"/>
        <v>42567.531157407408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42698.715972222228</v>
      </c>
      <c r="T2949" s="9">
        <f t="shared" si="281"/>
        <v>42649.562118055561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42157.649224537032</v>
      </c>
      <c r="T2950" s="9">
        <f t="shared" si="281"/>
        <v>42097.649224537032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42327.864780092597</v>
      </c>
      <c r="T2951" s="9">
        <f t="shared" si="281"/>
        <v>42297.823113425926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42392.36518518519</v>
      </c>
      <c r="T2952" s="9">
        <f t="shared" si="281"/>
        <v>42362.36518518519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41917.802928240737</v>
      </c>
      <c r="T2953" s="9">
        <f t="shared" si="281"/>
        <v>41872.802928240737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42660.166666666672</v>
      </c>
      <c r="T2954" s="9">
        <f t="shared" si="281"/>
        <v>42628.690266203703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42285.791909722218</v>
      </c>
      <c r="T2955" s="9">
        <f t="shared" si="281"/>
        <v>42255.791909722218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42810.541701388895</v>
      </c>
      <c r="T2956" s="9">
        <f t="shared" si="281"/>
        <v>42790.583368055552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42171.741307870368</v>
      </c>
      <c r="T2957" s="9">
        <f t="shared" si="281"/>
        <v>42141.741307870368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42494.958912037036</v>
      </c>
      <c r="T2958" s="9">
        <f t="shared" si="281"/>
        <v>42464.958912037036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42090.969583333332</v>
      </c>
      <c r="T2959" s="9">
        <f t="shared" si="281"/>
        <v>42031.011249999996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42498.73746527778</v>
      </c>
      <c r="T2960" s="9">
        <f t="shared" si="281"/>
        <v>42438.779131944444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42528.008391203708</v>
      </c>
      <c r="T2961" s="9">
        <f t="shared" si="281"/>
        <v>42498.008391203708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41893.757210648146</v>
      </c>
      <c r="T2962" s="9">
        <f t="shared" si="281"/>
        <v>41863.757210648146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42089.166666666672</v>
      </c>
      <c r="T2963" s="9">
        <f t="shared" si="281"/>
        <v>42061.212488425925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42064.290972222225</v>
      </c>
      <c r="T2964" s="9">
        <f t="shared" si="281"/>
        <v>42036.24428240741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42187.470185185186</v>
      </c>
      <c r="T2965" s="9">
        <f t="shared" si="281"/>
        <v>42157.470185185186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41857.897222222222</v>
      </c>
      <c r="T2966" s="9">
        <f t="shared" si="281"/>
        <v>41827.909942129627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42192.729548611111</v>
      </c>
      <c r="T2967" s="9">
        <f t="shared" si="281"/>
        <v>42162.729548611111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42263.738564814819</v>
      </c>
      <c r="T2968" s="9">
        <f t="shared" si="281"/>
        <v>42233.738564814819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42072.156157407408</v>
      </c>
      <c r="T2969" s="9">
        <f t="shared" si="281"/>
        <v>42042.197824074072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42599.165972222225</v>
      </c>
      <c r="T2970" s="9">
        <f t="shared" si="281"/>
        <v>42585.523842592593</v>
      </c>
    </row>
    <row r="2971" spans="1:20" ht="45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42127.952083333337</v>
      </c>
      <c r="T2971" s="9">
        <f t="shared" si="281"/>
        <v>42097.786493055552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41838.669571759259</v>
      </c>
      <c r="T2972" s="9">
        <f t="shared" si="281"/>
        <v>41808.669571759259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41882.658310185187</v>
      </c>
      <c r="T2973" s="9">
        <f t="shared" si="281"/>
        <v>41852.658310185187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42709.041666666672</v>
      </c>
      <c r="T2974" s="9">
        <f t="shared" si="281"/>
        <v>42694.110185185185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42370.166666666672</v>
      </c>
      <c r="T2975" s="9">
        <f t="shared" si="281"/>
        <v>42341.818379629629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41908.065972222219</v>
      </c>
      <c r="T2976" s="9">
        <f t="shared" si="281"/>
        <v>41880.061006944445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41970.125</v>
      </c>
      <c r="T2977" s="9">
        <f t="shared" si="281"/>
        <v>41941.683865740742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42442.5</v>
      </c>
      <c r="T2978" s="9">
        <f t="shared" si="281"/>
        <v>42425.730671296296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42086.093055555553</v>
      </c>
      <c r="T2979" s="9">
        <f t="shared" si="281"/>
        <v>42026.88118055556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41932.249305555553</v>
      </c>
      <c r="T2980" s="9">
        <f t="shared" si="281"/>
        <v>41922.640590277777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42010.25</v>
      </c>
      <c r="T2981" s="9">
        <f t="shared" si="281"/>
        <v>41993.824340277773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42240.083333333328</v>
      </c>
      <c r="T2982" s="9">
        <f t="shared" si="281"/>
        <v>42219.915856481486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42270.559675925921</v>
      </c>
      <c r="T2983" s="9">
        <f t="shared" si="281"/>
        <v>42225.559675925921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42411.686840277776</v>
      </c>
      <c r="T2984" s="9">
        <f t="shared" si="281"/>
        <v>42381.686840277776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41954.674027777779</v>
      </c>
      <c r="T2985" s="9">
        <f t="shared" si="281"/>
        <v>41894.632361111115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42606.278715277775</v>
      </c>
      <c r="T2986" s="9">
        <f t="shared" si="281"/>
        <v>42576.278715277775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42674.166666666672</v>
      </c>
      <c r="T2987" s="9">
        <f t="shared" si="281"/>
        <v>42654.973703703698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42491.458402777775</v>
      </c>
      <c r="T2988" s="9">
        <f t="shared" si="281"/>
        <v>42431.500069444446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42656</v>
      </c>
      <c r="T2989" s="9">
        <f t="shared" si="281"/>
        <v>42627.307303240741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42541.362048611118</v>
      </c>
      <c r="T2990" s="9">
        <f t="shared" si="281"/>
        <v>42511.362048611118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42359.207638888889</v>
      </c>
      <c r="T2991" s="9">
        <f t="shared" si="281"/>
        <v>42337.02039351852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42376.57430555555</v>
      </c>
      <c r="T2992" s="9">
        <f t="shared" si="281"/>
        <v>42341.57430555555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42762.837152777778</v>
      </c>
      <c r="T2993" s="9">
        <f t="shared" si="281"/>
        <v>42740.837152777778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42652.767476851848</v>
      </c>
      <c r="T2994" s="9">
        <f t="shared" si="281"/>
        <v>42622.767476851848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42420.838738425926</v>
      </c>
      <c r="T2995" s="9">
        <f t="shared" si="281"/>
        <v>42390.838738425926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41915.478842592594</v>
      </c>
      <c r="T2996" s="9">
        <f t="shared" si="281"/>
        <v>41885.478842592594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42754.665173611109</v>
      </c>
      <c r="T2997" s="9">
        <f t="shared" si="281"/>
        <v>42724.665173611109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42150.912500000006</v>
      </c>
      <c r="T2998" s="9">
        <f t="shared" si="281"/>
        <v>42090.912500000006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42793.207638888889</v>
      </c>
      <c r="T2999" s="9">
        <f t="shared" si="281"/>
        <v>42775.733715277776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41806.184027777781</v>
      </c>
      <c r="T3000" s="9">
        <f t="shared" si="281"/>
        <v>41778.193622685183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42795.083333333328</v>
      </c>
      <c r="T3001" s="9">
        <f t="shared" si="281"/>
        <v>42780.740277777775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42766.75</v>
      </c>
      <c r="T3002" s="9">
        <f t="shared" si="281"/>
        <v>42752.827199074076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42564.895625000005</v>
      </c>
      <c r="T3003" s="9">
        <f t="shared" si="281"/>
        <v>42534.895625000005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41269.83625</v>
      </c>
      <c r="T3004" s="9">
        <f t="shared" si="281"/>
        <v>41239.83625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42430.249305555553</v>
      </c>
      <c r="T3005" s="9">
        <f t="shared" si="281"/>
        <v>42398.849259259259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41958.922731481478</v>
      </c>
      <c r="T3006" s="9">
        <f t="shared" si="281"/>
        <v>41928.881064814814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41918.674826388888</v>
      </c>
      <c r="T3007" s="9">
        <f t="shared" si="281"/>
        <v>41888.674826388888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41987.756840277783</v>
      </c>
      <c r="T3008" s="9">
        <f t="shared" si="281"/>
        <v>41957.756840277783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42119.216238425928</v>
      </c>
      <c r="T3009" s="9">
        <f t="shared" si="281"/>
        <v>42098.216238425928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42390.212025462963</v>
      </c>
      <c r="T3010" s="9">
        <f t="shared" si="281"/>
        <v>42360.212025462963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(E3011/D3011)*100</f>
        <v>119.756</v>
      </c>
      <c r="P3011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 LEN(N3011)-SEARCH("/",N3011,1))</f>
        <v>spaces</v>
      </c>
      <c r="S3011" s="9">
        <f t="shared" ref="S3011:S3074" si="286">(((I3011/60)/60)/24)+DATE(1970,1,1)</f>
        <v>41969.611574074079</v>
      </c>
      <c r="T3011" s="9">
        <f t="shared" ref="T3011:T3074" si="287">(((J3011/60)/60)/24)+DATE(1970,1,1)</f>
        <v>41939.569907407407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42056.832395833335</v>
      </c>
      <c r="T3012" s="9">
        <f t="shared" si="287"/>
        <v>41996.832395833335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42361.957638888889</v>
      </c>
      <c r="T3013" s="9">
        <f t="shared" si="287"/>
        <v>42334.468935185185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42045.702893518523</v>
      </c>
      <c r="T3014" s="9">
        <f t="shared" si="287"/>
        <v>42024.702893518523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42176.836215277777</v>
      </c>
      <c r="T3015" s="9">
        <f t="shared" si="287"/>
        <v>42146.836215277777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41948.208333333336</v>
      </c>
      <c r="T3016" s="9">
        <f t="shared" si="287"/>
        <v>41920.123611111114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41801.166666666664</v>
      </c>
      <c r="T3017" s="9">
        <f t="shared" si="287"/>
        <v>41785.72729166667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41838.548055555555</v>
      </c>
      <c r="T3018" s="9">
        <f t="shared" si="287"/>
        <v>41778.548055555555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41871.850034722222</v>
      </c>
      <c r="T3019" s="9">
        <f t="shared" si="287"/>
        <v>41841.850034722222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42205.916666666672</v>
      </c>
      <c r="T3020" s="9">
        <f t="shared" si="287"/>
        <v>42163.29833333334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41786.125</v>
      </c>
      <c r="T3021" s="9">
        <f t="shared" si="287"/>
        <v>41758.833564814813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42230.846446759257</v>
      </c>
      <c r="T3022" s="9">
        <f t="shared" si="287"/>
        <v>42170.846446759257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42696.249305555553</v>
      </c>
      <c r="T3023" s="9">
        <f t="shared" si="287"/>
        <v>42660.618854166663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42609.95380787037</v>
      </c>
      <c r="T3024" s="9">
        <f t="shared" si="287"/>
        <v>42564.95380787037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42166.675763888896</v>
      </c>
      <c r="T3025" s="9">
        <f t="shared" si="287"/>
        <v>42121.675763888896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41188.993923611109</v>
      </c>
      <c r="T3026" s="9">
        <f t="shared" si="287"/>
        <v>41158.993923611109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41789.666666666664</v>
      </c>
      <c r="T3027" s="9">
        <f t="shared" si="287"/>
        <v>41761.509409722225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42797.459398148145</v>
      </c>
      <c r="T3028" s="9">
        <f t="shared" si="287"/>
        <v>42783.459398148145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42083.662627314814</v>
      </c>
      <c r="T3029" s="9">
        <f t="shared" si="287"/>
        <v>42053.704293981486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42597.264178240745</v>
      </c>
      <c r="T3030" s="9">
        <f t="shared" si="287"/>
        <v>42567.264178240745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41961.190972222219</v>
      </c>
      <c r="T3031" s="9">
        <f t="shared" si="287"/>
        <v>41932.708877314813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42263.747349537036</v>
      </c>
      <c r="T3032" s="9">
        <f t="shared" si="287"/>
        <v>42233.747349537036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42657.882488425923</v>
      </c>
      <c r="T3033" s="9">
        <f t="shared" si="287"/>
        <v>42597.882488425923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42258.044664351852</v>
      </c>
      <c r="T3034" s="9">
        <f t="shared" si="287"/>
        <v>42228.044664351852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42600.110243055555</v>
      </c>
      <c r="T3035" s="9">
        <f t="shared" si="287"/>
        <v>42570.110243055555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42675.165972222225</v>
      </c>
      <c r="T3036" s="9">
        <f t="shared" si="287"/>
        <v>42644.535358796296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41398.560289351852</v>
      </c>
      <c r="T3037" s="9">
        <f t="shared" si="287"/>
        <v>41368.560289351852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41502.499305555553</v>
      </c>
      <c r="T3038" s="9">
        <f t="shared" si="287"/>
        <v>41466.785231481481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40453.207638888889</v>
      </c>
      <c r="T3039" s="9">
        <f t="shared" si="287"/>
        <v>40378.893206018518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42433.252280092594</v>
      </c>
      <c r="T3040" s="9">
        <f t="shared" si="287"/>
        <v>42373.252280092594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41637.332638888889</v>
      </c>
      <c r="T3041" s="9">
        <f t="shared" si="287"/>
        <v>41610.794421296298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42181.958333333328</v>
      </c>
      <c r="T3042" s="9">
        <f t="shared" si="287"/>
        <v>42177.791909722218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42389.868611111116</v>
      </c>
      <c r="T3043" s="9">
        <f t="shared" si="287"/>
        <v>42359.868611111116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42283.688043981485</v>
      </c>
      <c r="T3044" s="9">
        <f t="shared" si="287"/>
        <v>42253.688043981485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42110.118055555555</v>
      </c>
      <c r="T3045" s="9">
        <f t="shared" si="287"/>
        <v>42083.070590277777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42402.7268287037</v>
      </c>
      <c r="T3046" s="9">
        <f t="shared" si="287"/>
        <v>42387.7268287037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41873.155729166669</v>
      </c>
      <c r="T3047" s="9">
        <f t="shared" si="287"/>
        <v>41843.155729166669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41892.202777777777</v>
      </c>
      <c r="T3048" s="9">
        <f t="shared" si="287"/>
        <v>41862.803078703706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42487.552777777775</v>
      </c>
      <c r="T3049" s="9">
        <f t="shared" si="287"/>
        <v>42443.989050925928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42004.890277777777</v>
      </c>
      <c r="T3050" s="9">
        <f t="shared" si="287"/>
        <v>41975.901180555549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42169.014525462961</v>
      </c>
      <c r="T3051" s="9">
        <f t="shared" si="287"/>
        <v>42139.014525462961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42495.16851851852</v>
      </c>
      <c r="T3052" s="9">
        <f t="shared" si="287"/>
        <v>42465.16851851852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42774.416030092587</v>
      </c>
      <c r="T3053" s="9">
        <f t="shared" si="287"/>
        <v>42744.416030092587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42152.665972222225</v>
      </c>
      <c r="T3054" s="9">
        <f t="shared" si="287"/>
        <v>42122.670069444444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41914.165972222225</v>
      </c>
      <c r="T3055" s="9">
        <f t="shared" si="287"/>
        <v>41862.761724537035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42065.044444444444</v>
      </c>
      <c r="T3056" s="9">
        <f t="shared" si="287"/>
        <v>42027.832800925928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42013.95821759259</v>
      </c>
      <c r="T3057" s="9">
        <f t="shared" si="287"/>
        <v>41953.95821759259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41911.636388888888</v>
      </c>
      <c r="T3058" s="9">
        <f t="shared" si="287"/>
        <v>41851.636388888888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42463.608923611115</v>
      </c>
      <c r="T3059" s="9">
        <f t="shared" si="287"/>
        <v>42433.650590277779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42510.374305555553</v>
      </c>
      <c r="T3060" s="9">
        <f t="shared" si="287"/>
        <v>42460.374305555553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41859.935717592591</v>
      </c>
      <c r="T3061" s="9">
        <f t="shared" si="287"/>
        <v>41829.935717592591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42275.274699074071</v>
      </c>
      <c r="T3062" s="9">
        <f t="shared" si="287"/>
        <v>42245.274699074071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41864.784120370372</v>
      </c>
      <c r="T3063" s="9">
        <f t="shared" si="287"/>
        <v>41834.784120370372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42277.75</v>
      </c>
      <c r="T3064" s="9">
        <f t="shared" si="287"/>
        <v>42248.535787037035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42665.922893518517</v>
      </c>
      <c r="T3065" s="9">
        <f t="shared" si="287"/>
        <v>42630.922893518517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42330.290972222225</v>
      </c>
      <c r="T3066" s="9">
        <f t="shared" si="287"/>
        <v>42299.130162037036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41850.055231481485</v>
      </c>
      <c r="T3067" s="9">
        <f t="shared" si="287"/>
        <v>41825.055231481485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42561.228437500002</v>
      </c>
      <c r="T3068" s="9">
        <f t="shared" si="287"/>
        <v>42531.228437500002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42256.938414351855</v>
      </c>
      <c r="T3069" s="9">
        <f t="shared" si="287"/>
        <v>42226.938414351855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42293.691574074073</v>
      </c>
      <c r="T3070" s="9">
        <f t="shared" si="287"/>
        <v>42263.691574074073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41987.833726851852</v>
      </c>
      <c r="T3071" s="9">
        <f t="shared" si="287"/>
        <v>41957.833726851852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42711.733437499999</v>
      </c>
      <c r="T3072" s="9">
        <f t="shared" si="287"/>
        <v>42690.733437499999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42115.249305555553</v>
      </c>
      <c r="T3073" s="9">
        <f t="shared" si="287"/>
        <v>42097.732418981483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42673.073611111111</v>
      </c>
      <c r="T3074" s="9">
        <f t="shared" si="287"/>
        <v>42658.690532407403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(E3075/D3075)*100</f>
        <v>2.3035714285714284E-2</v>
      </c>
      <c r="P3075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 LEN(N3075)-SEARCH("/",N3075,1))</f>
        <v>spaces</v>
      </c>
      <c r="S3075" s="9">
        <f t="shared" ref="S3075:S3138" si="292">(((I3075/60)/60)/24)+DATE(1970,1,1)</f>
        <v>42169.804861111115</v>
      </c>
      <c r="T3075" s="9">
        <f t="shared" ref="T3075:T3138" si="293">(((J3075/60)/60)/24)+DATE(1970,1,1)</f>
        <v>42111.684027777781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42439.571284722217</v>
      </c>
      <c r="T3076" s="9">
        <f t="shared" si="293"/>
        <v>42409.571284722217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42601.102314814809</v>
      </c>
      <c r="T3077" s="9">
        <f t="shared" si="293"/>
        <v>42551.102314814809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42286.651886574073</v>
      </c>
      <c r="T3078" s="9">
        <f t="shared" si="293"/>
        <v>42226.651886574073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42796.956921296296</v>
      </c>
      <c r="T3079" s="9">
        <f t="shared" si="293"/>
        <v>42766.956921296296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42061.138831018514</v>
      </c>
      <c r="T3080" s="9">
        <f t="shared" si="293"/>
        <v>42031.138831018514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42085.671701388885</v>
      </c>
      <c r="T3081" s="9">
        <f t="shared" si="293"/>
        <v>42055.713368055556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42000.0699537037</v>
      </c>
      <c r="T3082" s="9">
        <f t="shared" si="293"/>
        <v>41940.028287037036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42267.181608796294</v>
      </c>
      <c r="T3083" s="9">
        <f t="shared" si="293"/>
        <v>42237.181608796294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42323.96465277778</v>
      </c>
      <c r="T3084" s="9">
        <f t="shared" si="293"/>
        <v>42293.922986111109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41883.208333333336</v>
      </c>
      <c r="T3085" s="9">
        <f t="shared" si="293"/>
        <v>41853.563402777778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42129.783333333333</v>
      </c>
      <c r="T3086" s="9">
        <f t="shared" si="293"/>
        <v>42100.723738425921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42276.883784722217</v>
      </c>
      <c r="T3087" s="9">
        <f t="shared" si="293"/>
        <v>42246.883784722217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42233.67082175926</v>
      </c>
      <c r="T3088" s="9">
        <f t="shared" si="293"/>
        <v>42173.67082175926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42725.192013888889</v>
      </c>
      <c r="T3089" s="9">
        <f t="shared" si="293"/>
        <v>42665.150347222225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42012.570138888885</v>
      </c>
      <c r="T3090" s="9">
        <f t="shared" si="293"/>
        <v>41981.57230324074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42560.082638888889</v>
      </c>
      <c r="T3091" s="9">
        <f t="shared" si="293"/>
        <v>42528.542627314819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42125.777141203704</v>
      </c>
      <c r="T3092" s="9">
        <f t="shared" si="293"/>
        <v>42065.818807870368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42596.948414351849</v>
      </c>
      <c r="T3093" s="9">
        <f t="shared" si="293"/>
        <v>42566.948414351849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42292.916666666672</v>
      </c>
      <c r="T3094" s="9">
        <f t="shared" si="293"/>
        <v>42255.619351851856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41791.165972222225</v>
      </c>
      <c r="T3095" s="9">
        <f t="shared" si="293"/>
        <v>41760.909039351849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42267.795787037037</v>
      </c>
      <c r="T3096" s="9">
        <f t="shared" si="293"/>
        <v>42207.795787037037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42583.025231481486</v>
      </c>
      <c r="T3097" s="9">
        <f t="shared" si="293"/>
        <v>42523.025231481486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42144.825532407413</v>
      </c>
      <c r="T3098" s="9">
        <f t="shared" si="293"/>
        <v>42114.825532407413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42650.583333333328</v>
      </c>
      <c r="T3099" s="9">
        <f t="shared" si="293"/>
        <v>42629.503483796296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42408.01180555555</v>
      </c>
      <c r="T3100" s="9">
        <f t="shared" si="293"/>
        <v>42359.792233796295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42412.189710648148</v>
      </c>
      <c r="T3101" s="9">
        <f t="shared" si="293"/>
        <v>42382.189710648148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41932.622395833336</v>
      </c>
      <c r="T3102" s="9">
        <f t="shared" si="293"/>
        <v>41902.622395833336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42201.330555555556</v>
      </c>
      <c r="T3103" s="9">
        <f t="shared" si="293"/>
        <v>42171.383530092593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42605.340486111112</v>
      </c>
      <c r="T3104" s="9">
        <f t="shared" si="293"/>
        <v>42555.340486111112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42167.156319444446</v>
      </c>
      <c r="T3105" s="9">
        <f t="shared" si="293"/>
        <v>42107.156319444446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42038.083333333328</v>
      </c>
      <c r="T3106" s="9">
        <f t="shared" si="293"/>
        <v>42006.908692129626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41931.208333333336</v>
      </c>
      <c r="T3107" s="9">
        <f t="shared" si="293"/>
        <v>41876.718935185185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42263.916666666672</v>
      </c>
      <c r="T3108" s="9">
        <f t="shared" si="293"/>
        <v>42241.429120370376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42135.814247685179</v>
      </c>
      <c r="T3109" s="9">
        <f t="shared" si="293"/>
        <v>42128.814247685179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42122.638819444444</v>
      </c>
      <c r="T3110" s="9">
        <f t="shared" si="293"/>
        <v>42062.680486111116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41879.125115740739</v>
      </c>
      <c r="T3111" s="9">
        <f t="shared" si="293"/>
        <v>41844.125115740739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42785.031469907408</v>
      </c>
      <c r="T3112" s="9">
        <f t="shared" si="293"/>
        <v>42745.031469907408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41916.595138888886</v>
      </c>
      <c r="T3113" s="9">
        <f t="shared" si="293"/>
        <v>41885.595138888886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42675.121921296297</v>
      </c>
      <c r="T3114" s="9">
        <f t="shared" si="293"/>
        <v>42615.121921296297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42111.731273148151</v>
      </c>
      <c r="T3115" s="9">
        <f t="shared" si="293"/>
        <v>42081.731273148151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41903.632523148146</v>
      </c>
      <c r="T3116" s="9">
        <f t="shared" si="293"/>
        <v>41843.632523148146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42526.447071759263</v>
      </c>
      <c r="T3117" s="9">
        <f t="shared" si="293"/>
        <v>42496.447071759263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42095.515335648146</v>
      </c>
      <c r="T3118" s="9">
        <f t="shared" si="293"/>
        <v>42081.515335648146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42517.55</v>
      </c>
      <c r="T3119" s="9">
        <f t="shared" si="293"/>
        <v>42509.374537037031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42553.649571759262</v>
      </c>
      <c r="T3120" s="9">
        <f t="shared" si="293"/>
        <v>42534.649571759262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42090.003842592589</v>
      </c>
      <c r="T3121" s="9">
        <f t="shared" si="293"/>
        <v>42060.04550925926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42495.900416666671</v>
      </c>
      <c r="T3122" s="9">
        <f t="shared" si="293"/>
        <v>42435.942083333335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41908.679803240739</v>
      </c>
      <c r="T3123" s="9">
        <f t="shared" si="293"/>
        <v>41848.679803240739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42683.973750000005</v>
      </c>
      <c r="T3124" s="9">
        <f t="shared" si="293"/>
        <v>42678.932083333333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42560.993032407408</v>
      </c>
      <c r="T3125" s="9">
        <f t="shared" si="293"/>
        <v>42530.993032407408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42037.780104166668</v>
      </c>
      <c r="T3126" s="9">
        <f t="shared" si="293"/>
        <v>41977.780104166668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42376.20685185185</v>
      </c>
      <c r="T3127" s="9">
        <f t="shared" si="293"/>
        <v>42346.20685185185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42456.976412037038</v>
      </c>
      <c r="T3128" s="9">
        <f t="shared" si="293"/>
        <v>42427.01807870371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42064.856817129628</v>
      </c>
      <c r="T3129" s="9">
        <f t="shared" si="293"/>
        <v>42034.856817129628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42810.784039351856</v>
      </c>
      <c r="T3130" s="9">
        <f t="shared" si="293"/>
        <v>42780.825706018513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42843.801145833335</v>
      </c>
      <c r="T3131" s="9">
        <f t="shared" si="293"/>
        <v>42803.842812499999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42839.207638888889</v>
      </c>
      <c r="T3132" s="9">
        <f t="shared" si="293"/>
        <v>42808.640231481477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42833.537557870368</v>
      </c>
      <c r="T3133" s="9">
        <f t="shared" si="293"/>
        <v>42803.579224537039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42846.308564814812</v>
      </c>
      <c r="T3134" s="9">
        <f t="shared" si="293"/>
        <v>42786.350231481483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42818.523541666669</v>
      </c>
      <c r="T3135" s="9">
        <f t="shared" si="293"/>
        <v>42788.565208333333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42821.678460648152</v>
      </c>
      <c r="T3136" s="9">
        <f t="shared" si="293"/>
        <v>42800.720127314817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42829.151863425926</v>
      </c>
      <c r="T3137" s="9">
        <f t="shared" si="293"/>
        <v>42807.151863425926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42825.957638888889</v>
      </c>
      <c r="T3138" s="9">
        <f t="shared" si="293"/>
        <v>42789.462430555555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(E3139/D3139)*100</f>
        <v>3.3333333333333335</v>
      </c>
      <c r="P3139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 LEN(N3139)-SEARCH("/",N3139,1))</f>
        <v>plays</v>
      </c>
      <c r="S3139" s="9">
        <f t="shared" ref="S3139:S3202" si="298">(((I3139/60)/60)/24)+DATE(1970,1,1)</f>
        <v>42858.8</v>
      </c>
      <c r="T3139" s="9">
        <f t="shared" ref="T3139:T3202" si="299">(((J3139/60)/60)/24)+DATE(1970,1,1)</f>
        <v>42807.885057870371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42828.645914351851</v>
      </c>
      <c r="T3140" s="9">
        <f t="shared" si="299"/>
        <v>42809.645914351851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42819.189583333333</v>
      </c>
      <c r="T3141" s="9">
        <f t="shared" si="299"/>
        <v>42785.270370370374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42832.677118055552</v>
      </c>
      <c r="T3142" s="9">
        <f t="shared" si="299"/>
        <v>42802.718784722223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42841.833333333328</v>
      </c>
      <c r="T3143" s="9">
        <f t="shared" si="299"/>
        <v>42800.753333333334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42813.471516203703</v>
      </c>
      <c r="T3144" s="9">
        <f t="shared" si="299"/>
        <v>42783.513182870374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42834.358287037037</v>
      </c>
      <c r="T3145" s="9">
        <f t="shared" si="299"/>
        <v>42808.358287037037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42813.25</v>
      </c>
      <c r="T3146" s="9">
        <f t="shared" si="299"/>
        <v>42796.538275462968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42821.999236111107</v>
      </c>
      <c r="T3147" s="9">
        <f t="shared" si="299"/>
        <v>42762.040902777779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42841.640810185185</v>
      </c>
      <c r="T3148" s="9">
        <f t="shared" si="299"/>
        <v>42796.682476851856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41950.011053240742</v>
      </c>
      <c r="T3149" s="9">
        <f t="shared" si="299"/>
        <v>41909.969386574077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41913.166666666664</v>
      </c>
      <c r="T3150" s="9">
        <f t="shared" si="299"/>
        <v>41891.665324074071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41250.083333333336</v>
      </c>
      <c r="T3151" s="9">
        <f t="shared" si="299"/>
        <v>41226.017361111109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40568.166666666664</v>
      </c>
      <c r="T3152" s="9">
        <f t="shared" si="299"/>
        <v>40478.263923611114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41892.83997685185</v>
      </c>
      <c r="T3153" s="9">
        <f t="shared" si="299"/>
        <v>41862.83997685185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41580.867673611108</v>
      </c>
      <c r="T3154" s="9">
        <f t="shared" si="299"/>
        <v>41550.867673611108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40664.207638888889</v>
      </c>
      <c r="T3155" s="9">
        <f t="shared" si="299"/>
        <v>40633.154363425929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41000.834004629629</v>
      </c>
      <c r="T3156" s="9">
        <f t="shared" si="299"/>
        <v>40970.875671296293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41263.499131944445</v>
      </c>
      <c r="T3157" s="9">
        <f t="shared" si="299"/>
        <v>41233.499131944445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41061.953055555554</v>
      </c>
      <c r="T3158" s="9">
        <f t="shared" si="299"/>
        <v>41026.953055555554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41839.208333333336</v>
      </c>
      <c r="T3159" s="9">
        <f t="shared" si="299"/>
        <v>41829.788252314815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41477.839722222219</v>
      </c>
      <c r="T3160" s="9">
        <f t="shared" si="299"/>
        <v>41447.839722222219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40926.958333333336</v>
      </c>
      <c r="T3161" s="9">
        <f t="shared" si="299"/>
        <v>40884.066678240742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41864.207638888889</v>
      </c>
      <c r="T3162" s="9">
        <f t="shared" si="299"/>
        <v>41841.26489583333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41927.536134259259</v>
      </c>
      <c r="T3163" s="9">
        <f t="shared" si="299"/>
        <v>41897.536134259259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41827.083333333336</v>
      </c>
      <c r="T3164" s="9">
        <f t="shared" si="299"/>
        <v>41799.685902777775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41805.753761574073</v>
      </c>
      <c r="T3165" s="9">
        <f t="shared" si="299"/>
        <v>41775.753761574073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41799.80572916667</v>
      </c>
      <c r="T3166" s="9">
        <f t="shared" si="299"/>
        <v>41766.80572916667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40666.165972222225</v>
      </c>
      <c r="T3167" s="9">
        <f t="shared" si="299"/>
        <v>40644.159259259257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41969.332638888889</v>
      </c>
      <c r="T3168" s="9">
        <f t="shared" si="299"/>
        <v>41940.69158564815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41853.175706018519</v>
      </c>
      <c r="T3169" s="9">
        <f t="shared" si="299"/>
        <v>41839.175706018519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41803.916666666664</v>
      </c>
      <c r="T3170" s="9">
        <f t="shared" si="299"/>
        <v>41772.105937500004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41621.207638888889</v>
      </c>
      <c r="T3171" s="9">
        <f t="shared" si="299"/>
        <v>41591.737974537034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41822.166666666664</v>
      </c>
      <c r="T3172" s="9">
        <f t="shared" si="299"/>
        <v>41789.080370370371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42496.608310185184</v>
      </c>
      <c r="T3173" s="9">
        <f t="shared" si="299"/>
        <v>42466.608310185184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40953.729953703703</v>
      </c>
      <c r="T3174" s="9">
        <f t="shared" si="299"/>
        <v>40923.729953703703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41908.878379629627</v>
      </c>
      <c r="T3175" s="9">
        <f t="shared" si="299"/>
        <v>41878.878379629627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41876.864675925928</v>
      </c>
      <c r="T3176" s="9">
        <f t="shared" si="299"/>
        <v>41862.864675925928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40591.886886574073</v>
      </c>
      <c r="T3177" s="9">
        <f t="shared" si="299"/>
        <v>40531.886886574073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41504.625</v>
      </c>
      <c r="T3178" s="9">
        <f t="shared" si="299"/>
        <v>41477.930914351848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41811.666770833333</v>
      </c>
      <c r="T3179" s="9">
        <f t="shared" si="299"/>
        <v>41781.666770833333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41836.605034722219</v>
      </c>
      <c r="T3180" s="9">
        <f t="shared" si="299"/>
        <v>41806.605034722219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41400.702210648145</v>
      </c>
      <c r="T3181" s="9">
        <f t="shared" si="299"/>
        <v>41375.702210648145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41810.412604166668</v>
      </c>
      <c r="T3182" s="9">
        <f t="shared" si="299"/>
        <v>41780.412604166668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41805.666666666664</v>
      </c>
      <c r="T3183" s="9">
        <f t="shared" si="299"/>
        <v>41779.310034722221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40939.708333333336</v>
      </c>
      <c r="T3184" s="9">
        <f t="shared" si="299"/>
        <v>40883.949317129627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41509.79478009259</v>
      </c>
      <c r="T3185" s="9">
        <f t="shared" si="299"/>
        <v>41491.79478009259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41821.993414351848</v>
      </c>
      <c r="T3186" s="9">
        <f t="shared" si="299"/>
        <v>41791.993414351848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41836.977326388893</v>
      </c>
      <c r="T3187" s="9">
        <f t="shared" si="299"/>
        <v>41829.977326388893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41898.875</v>
      </c>
      <c r="T3188" s="9">
        <f t="shared" si="299"/>
        <v>41868.924050925925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41855.666354166664</v>
      </c>
      <c r="T3189" s="9">
        <f t="shared" si="299"/>
        <v>41835.666354166664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42165.415532407409</v>
      </c>
      <c r="T3190" s="9">
        <f t="shared" si="299"/>
        <v>42144.415532407409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42148.346435185187</v>
      </c>
      <c r="T3191" s="9">
        <f t="shared" si="299"/>
        <v>42118.346435185187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42713.192997685182</v>
      </c>
      <c r="T3192" s="9">
        <f t="shared" si="299"/>
        <v>42683.151331018518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42598.755428240736</v>
      </c>
      <c r="T3193" s="9">
        <f t="shared" si="299"/>
        <v>42538.755428240736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42063.916666666672</v>
      </c>
      <c r="T3194" s="9">
        <f t="shared" si="299"/>
        <v>42018.94049768518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42055.968240740738</v>
      </c>
      <c r="T3195" s="9">
        <f t="shared" si="299"/>
        <v>42010.968240740738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42212.062476851846</v>
      </c>
      <c r="T3196" s="9">
        <f t="shared" si="299"/>
        <v>42182.062476851846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42047.594236111108</v>
      </c>
      <c r="T3197" s="9">
        <f t="shared" si="299"/>
        <v>42017.594236111108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42217.583333333328</v>
      </c>
      <c r="T3198" s="9">
        <f t="shared" si="299"/>
        <v>42157.598090277781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42039.493263888886</v>
      </c>
      <c r="T3199" s="9">
        <f t="shared" si="299"/>
        <v>42009.493263888886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42051.424502314811</v>
      </c>
      <c r="T3200" s="9">
        <f t="shared" si="299"/>
        <v>42013.424502314811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41888.875</v>
      </c>
      <c r="T3201" s="9">
        <f t="shared" si="299"/>
        <v>41858.761782407404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42490.231944444444</v>
      </c>
      <c r="T3202" s="9">
        <f t="shared" si="299"/>
        <v>42460.320613425924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(E3203/D3203)*100</f>
        <v>1.25</v>
      </c>
      <c r="P3203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 LEN(N3203)-SEARCH("/",N3203,1))</f>
        <v>musical</v>
      </c>
      <c r="S3203" s="9">
        <f t="shared" ref="S3203:S3266" si="304">(((I3203/60)/60)/24)+DATE(1970,1,1)</f>
        <v>41882.767094907409</v>
      </c>
      <c r="T3203" s="9">
        <f t="shared" ref="T3203:T3266" si="305">(((J3203/60)/60)/24)+DATE(1970,1,1)</f>
        <v>41861.767094907409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42352.249305555553</v>
      </c>
      <c r="T3204" s="9">
        <f t="shared" si="305"/>
        <v>42293.853541666671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42272.988680555558</v>
      </c>
      <c r="T3205" s="9">
        <f t="shared" si="305"/>
        <v>42242.988680555558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42202.676388888889</v>
      </c>
      <c r="T3206" s="9">
        <f t="shared" si="305"/>
        <v>42172.686099537037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42125.374675925923</v>
      </c>
      <c r="T3207" s="9">
        <f t="shared" si="305"/>
        <v>42095.374675925923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42266.276053240741</v>
      </c>
      <c r="T3208" s="9">
        <f t="shared" si="305"/>
        <v>42236.276053240741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42117.236192129625</v>
      </c>
      <c r="T3209" s="9">
        <f t="shared" si="305"/>
        <v>42057.277858796297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41848.605057870373</v>
      </c>
      <c r="T3210" s="9">
        <f t="shared" si="305"/>
        <v>41827.605057870373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41810.958333333336</v>
      </c>
      <c r="T3211" s="9">
        <f t="shared" si="305"/>
        <v>41778.637245370373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41061.165972222225</v>
      </c>
      <c r="T3212" s="9">
        <f t="shared" si="305"/>
        <v>41013.936562499999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41866.083333333336</v>
      </c>
      <c r="T3213" s="9">
        <f t="shared" si="305"/>
        <v>41834.586574074077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41859.795729166668</v>
      </c>
      <c r="T3214" s="9">
        <f t="shared" si="305"/>
        <v>41829.795729166668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42211.763414351852</v>
      </c>
      <c r="T3215" s="9">
        <f t="shared" si="305"/>
        <v>42171.763414351852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42374.996527777781</v>
      </c>
      <c r="T3216" s="9">
        <f t="shared" si="305"/>
        <v>42337.792511574073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42257.165972222225</v>
      </c>
      <c r="T3217" s="9">
        <f t="shared" si="305"/>
        <v>42219.665173611109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42196.604166666672</v>
      </c>
      <c r="T3218" s="9">
        <f t="shared" si="305"/>
        <v>42165.462627314817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42678.546111111107</v>
      </c>
      <c r="T3219" s="9">
        <f t="shared" si="305"/>
        <v>42648.546111111107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42004</v>
      </c>
      <c r="T3220" s="9">
        <f t="shared" si="305"/>
        <v>41971.002152777779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42085.941516203704</v>
      </c>
      <c r="T3221" s="9">
        <f t="shared" si="305"/>
        <v>42050.983182870375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42806.875</v>
      </c>
      <c r="T3222" s="9">
        <f t="shared" si="305"/>
        <v>42772.833379629628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42190.696793981479</v>
      </c>
      <c r="T3223" s="9">
        <f t="shared" si="305"/>
        <v>42155.696793981479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42301.895138888889</v>
      </c>
      <c r="T3224" s="9">
        <f t="shared" si="305"/>
        <v>42270.582141203704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42236.835370370376</v>
      </c>
      <c r="T3225" s="9">
        <f t="shared" si="305"/>
        <v>42206.835370370376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42745.208333333328</v>
      </c>
      <c r="T3226" s="9">
        <f t="shared" si="305"/>
        <v>42697.850844907407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42524.875</v>
      </c>
      <c r="T3227" s="9">
        <f t="shared" si="305"/>
        <v>42503.559467592597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42307.583472222221</v>
      </c>
      <c r="T3228" s="9">
        <f t="shared" si="305"/>
        <v>42277.583472222221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42752.882361111115</v>
      </c>
      <c r="T3229" s="9">
        <f t="shared" si="305"/>
        <v>42722.882361111115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42355.207638888889</v>
      </c>
      <c r="T3230" s="9">
        <f t="shared" si="305"/>
        <v>42323.70930555556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41963.333310185189</v>
      </c>
      <c r="T3231" s="9">
        <f t="shared" si="305"/>
        <v>41933.291643518518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41913.165972222225</v>
      </c>
      <c r="T3232" s="9">
        <f t="shared" si="305"/>
        <v>41898.168125000004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42476.943831018521</v>
      </c>
      <c r="T3233" s="9">
        <f t="shared" si="305"/>
        <v>42446.943831018521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42494.165972222225</v>
      </c>
      <c r="T3234" s="9">
        <f t="shared" si="305"/>
        <v>42463.81385416667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42796.805034722223</v>
      </c>
      <c r="T3235" s="9">
        <f t="shared" si="305"/>
        <v>42766.805034722223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42767.979861111111</v>
      </c>
      <c r="T3236" s="9">
        <f t="shared" si="305"/>
        <v>42734.789444444439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42552.347812499997</v>
      </c>
      <c r="T3237" s="9">
        <f t="shared" si="305"/>
        <v>42522.347812499997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42732.917048611111</v>
      </c>
      <c r="T3238" s="9">
        <f t="shared" si="305"/>
        <v>42702.917048611111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42276.165972222225</v>
      </c>
      <c r="T3239" s="9">
        <f t="shared" si="305"/>
        <v>42252.474351851852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42186.510393518518</v>
      </c>
      <c r="T3240" s="9">
        <f t="shared" si="305"/>
        <v>42156.510393518518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42302.999305555553</v>
      </c>
      <c r="T3241" s="9">
        <f t="shared" si="305"/>
        <v>42278.089039351849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42782.958333333328</v>
      </c>
      <c r="T3242" s="9">
        <f t="shared" si="305"/>
        <v>42754.693842592591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41926.290972222225</v>
      </c>
      <c r="T3243" s="9">
        <f t="shared" si="305"/>
        <v>41893.324884259258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41901.755694444444</v>
      </c>
      <c r="T3244" s="9">
        <f t="shared" si="305"/>
        <v>41871.755694444444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42286</v>
      </c>
      <c r="T3245" s="9">
        <f t="shared" si="305"/>
        <v>42262.096782407403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42705.735902777778</v>
      </c>
      <c r="T3246" s="9">
        <f t="shared" si="305"/>
        <v>42675.694236111114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42167.083333333328</v>
      </c>
      <c r="T3247" s="9">
        <f t="shared" si="305"/>
        <v>42135.60020833333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42259.165972222225</v>
      </c>
      <c r="T3248" s="9">
        <f t="shared" si="305"/>
        <v>42230.472222222219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42197.434166666666</v>
      </c>
      <c r="T3249" s="9">
        <f t="shared" si="305"/>
        <v>42167.434166666666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42098.846724537041</v>
      </c>
      <c r="T3250" s="9">
        <f t="shared" si="305"/>
        <v>42068.888391203705</v>
      </c>
    </row>
    <row r="3251" spans="1:20" ht="45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42175.746689814812</v>
      </c>
      <c r="T3251" s="9">
        <f t="shared" si="305"/>
        <v>42145.746689814812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41948.783842592595</v>
      </c>
      <c r="T3252" s="9">
        <f t="shared" si="305"/>
        <v>41918.742175925923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42176.731087962966</v>
      </c>
      <c r="T3253" s="9">
        <f t="shared" si="305"/>
        <v>42146.731087962966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42620.472685185188</v>
      </c>
      <c r="T3254" s="9">
        <f t="shared" si="305"/>
        <v>42590.472685185188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42621.15625</v>
      </c>
      <c r="T3255" s="9">
        <f t="shared" si="305"/>
        <v>42602.576712962968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42089.044085648144</v>
      </c>
      <c r="T3256" s="9">
        <f t="shared" si="305"/>
        <v>42059.085752314815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41919.768229166664</v>
      </c>
      <c r="T3257" s="9">
        <f t="shared" si="305"/>
        <v>41889.768229166664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42166.165972222225</v>
      </c>
      <c r="T3258" s="9">
        <f t="shared" si="305"/>
        <v>42144.573807870373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42788.559629629628</v>
      </c>
      <c r="T3259" s="9">
        <f t="shared" si="305"/>
        <v>42758.559629629628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42012.887280092589</v>
      </c>
      <c r="T3260" s="9">
        <f t="shared" si="305"/>
        <v>41982.887280092589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42644.165972222225</v>
      </c>
      <c r="T3261" s="9">
        <f t="shared" si="305"/>
        <v>42614.760937500003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42338.714328703703</v>
      </c>
      <c r="T3262" s="9">
        <f t="shared" si="305"/>
        <v>42303.672662037032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42201.725416666668</v>
      </c>
      <c r="T3263" s="9">
        <f t="shared" si="305"/>
        <v>42171.725416666668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41995.166666666672</v>
      </c>
      <c r="T3264" s="9">
        <f t="shared" si="305"/>
        <v>41964.315532407403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42307.875</v>
      </c>
      <c r="T3265" s="9">
        <f t="shared" si="305"/>
        <v>42284.516064814816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42032.916666666672</v>
      </c>
      <c r="T3266" s="9">
        <f t="shared" si="305"/>
        <v>42016.800208333334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(E3267/D3267)*100</f>
        <v>164</v>
      </c>
      <c r="P3267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 LEN(N3267)-SEARCH("/",N3267,1))</f>
        <v>plays</v>
      </c>
      <c r="S3267" s="9">
        <f t="shared" ref="S3267:S3330" si="310">(((I3267/60)/60)/24)+DATE(1970,1,1)</f>
        <v>42341.708333333328</v>
      </c>
      <c r="T3267" s="9">
        <f t="shared" ref="T3267:T3330" si="311">(((J3267/60)/60)/24)+DATE(1970,1,1)</f>
        <v>42311.711979166663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42167.875</v>
      </c>
      <c r="T3268" s="9">
        <f t="shared" si="311"/>
        <v>42136.536134259266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42202.757638888885</v>
      </c>
      <c r="T3269" s="9">
        <f t="shared" si="311"/>
        <v>42172.757638888885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42606.90425925926</v>
      </c>
      <c r="T3270" s="9">
        <f t="shared" si="311"/>
        <v>42590.90425925926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42171.458333333328</v>
      </c>
      <c r="T3271" s="9">
        <f t="shared" si="311"/>
        <v>42137.395798611105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42197.533159722225</v>
      </c>
      <c r="T3272" s="9">
        <f t="shared" si="311"/>
        <v>42167.533159722225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41945.478877314818</v>
      </c>
      <c r="T3273" s="9">
        <f t="shared" si="311"/>
        <v>41915.437210648146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42314.541770833333</v>
      </c>
      <c r="T3274" s="9">
        <f t="shared" si="311"/>
        <v>42284.500104166669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42627.791666666672</v>
      </c>
      <c r="T3275" s="9">
        <f t="shared" si="311"/>
        <v>42611.801412037035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42444.875</v>
      </c>
      <c r="T3276" s="9">
        <f t="shared" si="311"/>
        <v>42400.704537037032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42044.1875</v>
      </c>
      <c r="T3277" s="9">
        <f t="shared" si="311"/>
        <v>42017.88045138889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42461.165972222225</v>
      </c>
      <c r="T3278" s="9">
        <f t="shared" si="311"/>
        <v>42426.949988425928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41961.724606481483</v>
      </c>
      <c r="T3279" s="9">
        <f t="shared" si="311"/>
        <v>41931.682939814818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42154.848414351851</v>
      </c>
      <c r="T3280" s="9">
        <f t="shared" si="311"/>
        <v>42124.848414351851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42461.06086805556</v>
      </c>
      <c r="T3281" s="9">
        <f t="shared" si="311"/>
        <v>42431.102534722217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42156.208333333328</v>
      </c>
      <c r="T3282" s="9">
        <f t="shared" si="311"/>
        <v>42121.756921296299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42249.019733796296</v>
      </c>
      <c r="T3283" s="9">
        <f t="shared" si="311"/>
        <v>42219.019733796296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42489.19430555556</v>
      </c>
      <c r="T3284" s="9">
        <f t="shared" si="311"/>
        <v>42445.19430555556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42410.875</v>
      </c>
      <c r="T3285" s="9">
        <f t="shared" si="311"/>
        <v>42379.74418981481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42398.249305555553</v>
      </c>
      <c r="T3286" s="9">
        <f t="shared" si="311"/>
        <v>42380.884872685187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42794.208333333328</v>
      </c>
      <c r="T3287" s="9">
        <f t="shared" si="311"/>
        <v>42762.942430555559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42597.840069444443</v>
      </c>
      <c r="T3288" s="9">
        <f t="shared" si="311"/>
        <v>42567.840069444443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42336.750324074077</v>
      </c>
      <c r="T3289" s="9">
        <f t="shared" si="311"/>
        <v>42311.750324074077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42541.958333333328</v>
      </c>
      <c r="T3290" s="9">
        <f t="shared" si="311"/>
        <v>42505.774479166663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42786.368078703701</v>
      </c>
      <c r="T3291" s="9">
        <f t="shared" si="311"/>
        <v>42758.368078703701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42805.51494212963</v>
      </c>
      <c r="T3292" s="9">
        <f t="shared" si="311"/>
        <v>42775.51494212963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42264.165972222225</v>
      </c>
      <c r="T3293" s="9">
        <f t="shared" si="311"/>
        <v>42232.702546296292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42342.811898148153</v>
      </c>
      <c r="T3294" s="9">
        <f t="shared" si="311"/>
        <v>42282.770231481481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42798.425370370373</v>
      </c>
      <c r="T3295" s="9">
        <f t="shared" si="311"/>
        <v>42768.425370370373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42171.541134259256</v>
      </c>
      <c r="T3296" s="9">
        <f t="shared" si="311"/>
        <v>42141.541134259256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42639.442465277782</v>
      </c>
      <c r="T3297" s="9">
        <f t="shared" si="311"/>
        <v>42609.442465277782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42330.916666666672</v>
      </c>
      <c r="T3298" s="9">
        <f t="shared" si="311"/>
        <v>42309.756620370375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42212.957638888889</v>
      </c>
      <c r="T3299" s="9">
        <f t="shared" si="311"/>
        <v>42193.771481481483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42260</v>
      </c>
      <c r="T3300" s="9">
        <f t="shared" si="311"/>
        <v>42239.957962962959</v>
      </c>
    </row>
    <row r="3301" spans="1:20" ht="45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42291.917395833334</v>
      </c>
      <c r="T3301" s="9">
        <f t="shared" si="311"/>
        <v>42261.917395833334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42123.743773148148</v>
      </c>
      <c r="T3302" s="9">
        <f t="shared" si="311"/>
        <v>42102.743773148148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42583.290972222225</v>
      </c>
      <c r="T3303" s="9">
        <f t="shared" si="311"/>
        <v>42538.73583333334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42711.35157407407</v>
      </c>
      <c r="T3304" s="9">
        <f t="shared" si="311"/>
        <v>42681.35157407407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42091.609768518523</v>
      </c>
      <c r="T3305" s="9">
        <f t="shared" si="311"/>
        <v>42056.65143518518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42726.624444444446</v>
      </c>
      <c r="T3306" s="9">
        <f t="shared" si="311"/>
        <v>42696.624444444446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42216.855879629627</v>
      </c>
      <c r="T3307" s="9">
        <f t="shared" si="311"/>
        <v>42186.855879629627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42531.125</v>
      </c>
      <c r="T3308" s="9">
        <f t="shared" si="311"/>
        <v>42493.219236111108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42505.057164351849</v>
      </c>
      <c r="T3309" s="9">
        <f t="shared" si="311"/>
        <v>42475.057164351849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42473.876909722225</v>
      </c>
      <c r="T3310" s="9">
        <f t="shared" si="311"/>
        <v>42452.876909722225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42659.650208333333</v>
      </c>
      <c r="T3311" s="9">
        <f t="shared" si="311"/>
        <v>42628.650208333333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42283.928530092591</v>
      </c>
      <c r="T3312" s="9">
        <f t="shared" si="311"/>
        <v>42253.928530092591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42294.29178240741</v>
      </c>
      <c r="T3313" s="9">
        <f t="shared" si="311"/>
        <v>42264.29178240741</v>
      </c>
    </row>
    <row r="3314" spans="1:20" ht="45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42685.916666666672</v>
      </c>
      <c r="T3314" s="9">
        <f t="shared" si="311"/>
        <v>42664.809560185182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42396.041666666672</v>
      </c>
      <c r="T3315" s="9">
        <f t="shared" si="311"/>
        <v>42382.244409722218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42132.836805555555</v>
      </c>
      <c r="T3316" s="9">
        <f t="shared" si="311"/>
        <v>42105.267488425925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42496.303715277783</v>
      </c>
      <c r="T3317" s="9">
        <f t="shared" si="311"/>
        <v>42466.303715277783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41859.57916666667</v>
      </c>
      <c r="T3318" s="9">
        <f t="shared" si="311"/>
        <v>41826.871238425927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42529.039629629624</v>
      </c>
      <c r="T3319" s="9">
        <f t="shared" si="311"/>
        <v>42499.039629629624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42471.104166666672</v>
      </c>
      <c r="T3320" s="9">
        <f t="shared" si="311"/>
        <v>42431.302002314813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42035.585486111115</v>
      </c>
      <c r="T3321" s="9">
        <f t="shared" si="311"/>
        <v>41990.585486111115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42543.045798611114</v>
      </c>
      <c r="T3322" s="9">
        <f t="shared" si="311"/>
        <v>42513.045798611114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41928.165972222225</v>
      </c>
      <c r="T3323" s="9">
        <f t="shared" si="311"/>
        <v>41914.100289351853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42543.163194444445</v>
      </c>
      <c r="T3324" s="9">
        <f t="shared" si="311"/>
        <v>42521.010370370372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42638.36583333333</v>
      </c>
      <c r="T3325" s="9">
        <f t="shared" si="311"/>
        <v>42608.36583333333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42526.58321759259</v>
      </c>
      <c r="T3326" s="9">
        <f t="shared" si="311"/>
        <v>42512.58321759259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42099.743946759263</v>
      </c>
      <c r="T3327" s="9">
        <f t="shared" si="311"/>
        <v>42064.785613425927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42071.67251157407</v>
      </c>
      <c r="T3328" s="9">
        <f t="shared" si="311"/>
        <v>42041.714178240742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42498.374606481477</v>
      </c>
      <c r="T3329" s="9">
        <f t="shared" si="311"/>
        <v>42468.374606481477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41825.041666666664</v>
      </c>
      <c r="T3330" s="9">
        <f t="shared" si="311"/>
        <v>41822.57503472222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(E3331/D3331)*100</f>
        <v>116.8</v>
      </c>
      <c r="P3331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 LEN(N3331)-SEARCH("/",N3331,1))</f>
        <v>plays</v>
      </c>
      <c r="S3331" s="9">
        <f t="shared" ref="S3331:S3394" si="316">(((I3331/60)/60)/24)+DATE(1970,1,1)</f>
        <v>41847.958333333336</v>
      </c>
      <c r="T3331" s="9">
        <f t="shared" ref="T3331:T3394" si="317">(((J3331/60)/60)/24)+DATE(1970,1,1)</f>
        <v>41837.323009259257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42095.845694444448</v>
      </c>
      <c r="T3332" s="9">
        <f t="shared" si="317"/>
        <v>42065.887361111112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42283.697754629626</v>
      </c>
      <c r="T3333" s="9">
        <f t="shared" si="317"/>
        <v>42248.697754629626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41839.860300925924</v>
      </c>
      <c r="T3334" s="9">
        <f t="shared" si="317"/>
        <v>41809.860300925924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42170.676851851851</v>
      </c>
      <c r="T3335" s="9">
        <f t="shared" si="317"/>
        <v>42148.676851851851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42215.521087962959</v>
      </c>
      <c r="T3336" s="9">
        <f t="shared" si="317"/>
        <v>42185.521087962959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41854.958333333336</v>
      </c>
      <c r="T3337" s="9">
        <f t="shared" si="317"/>
        <v>41827.674143518518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42465.35701388889</v>
      </c>
      <c r="T3338" s="9">
        <f t="shared" si="317"/>
        <v>42437.398680555561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41922.875</v>
      </c>
      <c r="T3339" s="9">
        <f t="shared" si="317"/>
        <v>41901.282025462962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42790.574999999997</v>
      </c>
      <c r="T3340" s="9">
        <f t="shared" si="317"/>
        <v>42769.574999999997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42579.665717592594</v>
      </c>
      <c r="T3341" s="9">
        <f t="shared" si="317"/>
        <v>42549.665717592594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42710.974004629628</v>
      </c>
      <c r="T3342" s="9">
        <f t="shared" si="317"/>
        <v>42685.974004629628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42533.708333333328</v>
      </c>
      <c r="T3343" s="9">
        <f t="shared" si="317"/>
        <v>42510.798854166671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42095.207638888889</v>
      </c>
      <c r="T3344" s="9">
        <f t="shared" si="317"/>
        <v>42062.296412037031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42473.554166666669</v>
      </c>
      <c r="T3345" s="9">
        <f t="shared" si="317"/>
        <v>42452.916481481487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41881.200150462959</v>
      </c>
      <c r="T3346" s="9">
        <f t="shared" si="317"/>
        <v>41851.200150462959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42112.025694444441</v>
      </c>
      <c r="T3347" s="9">
        <f t="shared" si="317"/>
        <v>42053.106111111112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42061.024421296301</v>
      </c>
      <c r="T3348" s="9">
        <f t="shared" si="317"/>
        <v>42054.024421296301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42498.875</v>
      </c>
      <c r="T3349" s="9">
        <f t="shared" si="317"/>
        <v>42484.551550925928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42490.165972222225</v>
      </c>
      <c r="T3350" s="9">
        <f t="shared" si="317"/>
        <v>42466.558796296296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42534.708333333328</v>
      </c>
      <c r="T3351" s="9">
        <f t="shared" si="317"/>
        <v>42513.110787037032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42337.958333333328</v>
      </c>
      <c r="T3352" s="9">
        <f t="shared" si="317"/>
        <v>42302.701516203699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41843.458333333336</v>
      </c>
      <c r="T3353" s="9">
        <f t="shared" si="317"/>
        <v>41806.395428240743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42552.958333333328</v>
      </c>
      <c r="T3354" s="9">
        <f t="shared" si="317"/>
        <v>42495.992800925931</v>
      </c>
    </row>
    <row r="3355" spans="1:20" ht="45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42492.958333333328</v>
      </c>
      <c r="T3355" s="9">
        <f t="shared" si="317"/>
        <v>42479.432291666672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42306.167361111111</v>
      </c>
      <c r="T3356" s="9">
        <f t="shared" si="317"/>
        <v>42270.7269212963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42500.470138888893</v>
      </c>
      <c r="T3357" s="9">
        <f t="shared" si="317"/>
        <v>42489.619525462964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42566.815648148149</v>
      </c>
      <c r="T3358" s="9">
        <f t="shared" si="317"/>
        <v>42536.815648148149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41852.417939814812</v>
      </c>
      <c r="T3359" s="9">
        <f t="shared" si="317"/>
        <v>41822.417939814812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41962.352766203709</v>
      </c>
      <c r="T3360" s="9">
        <f t="shared" si="317"/>
        <v>41932.311099537037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42791.057106481487</v>
      </c>
      <c r="T3361" s="9">
        <f t="shared" si="317"/>
        <v>42746.057106481487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42718.665972222225</v>
      </c>
      <c r="T3362" s="9">
        <f t="shared" si="317"/>
        <v>42697.082673611112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41883.665972222225</v>
      </c>
      <c r="T3363" s="9">
        <f t="shared" si="317"/>
        <v>41866.025347222225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42070.204861111109</v>
      </c>
      <c r="T3364" s="9">
        <f t="shared" si="317"/>
        <v>42056.091631944444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41870.666666666664</v>
      </c>
      <c r="T3365" s="9">
        <f t="shared" si="317"/>
        <v>41851.771354166667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42444.875</v>
      </c>
      <c r="T3366" s="9">
        <f t="shared" si="317"/>
        <v>42422.977418981478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42351.101759259262</v>
      </c>
      <c r="T3367" s="9">
        <f t="shared" si="317"/>
        <v>42321.101759259262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42137.067557870367</v>
      </c>
      <c r="T3368" s="9">
        <f t="shared" si="317"/>
        <v>42107.067557870367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42217.933958333335</v>
      </c>
      <c r="T3369" s="9">
        <f t="shared" si="317"/>
        <v>42192.933958333335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42005.208333333328</v>
      </c>
      <c r="T3370" s="9">
        <f t="shared" si="317"/>
        <v>41969.199756944443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42750.041435185187</v>
      </c>
      <c r="T3371" s="9">
        <f t="shared" si="317"/>
        <v>42690.041435185187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42721.333333333328</v>
      </c>
      <c r="T3372" s="9">
        <f t="shared" si="317"/>
        <v>42690.334317129629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42340.874594907407</v>
      </c>
      <c r="T3373" s="9">
        <f t="shared" si="317"/>
        <v>42312.874594907407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41876.207638888889</v>
      </c>
      <c r="T3374" s="9">
        <f t="shared" si="317"/>
        <v>41855.548101851848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42203.666666666672</v>
      </c>
      <c r="T3375" s="9">
        <f t="shared" si="317"/>
        <v>42179.854629629626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42305.731666666667</v>
      </c>
      <c r="T3376" s="9">
        <f t="shared" si="317"/>
        <v>42275.731666666667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41777.610798611109</v>
      </c>
      <c r="T3377" s="9">
        <f t="shared" si="317"/>
        <v>41765.610798611109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42119.659652777773</v>
      </c>
      <c r="T3378" s="9">
        <f t="shared" si="317"/>
        <v>42059.701319444444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42083.705555555556</v>
      </c>
      <c r="T3379" s="9">
        <f t="shared" si="317"/>
        <v>42053.732627314821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41882.547222222223</v>
      </c>
      <c r="T3380" s="9">
        <f t="shared" si="317"/>
        <v>41858.355393518519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42242.958333333328</v>
      </c>
      <c r="T3381" s="9">
        <f t="shared" si="317"/>
        <v>42225.513888888891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41972.995115740734</v>
      </c>
      <c r="T3382" s="9">
        <f t="shared" si="317"/>
        <v>41937.95344907407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42074.143321759257</v>
      </c>
      <c r="T3383" s="9">
        <f t="shared" si="317"/>
        <v>42044.184988425928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42583.957638888889</v>
      </c>
      <c r="T3384" s="9">
        <f t="shared" si="317"/>
        <v>42559.431203703702</v>
      </c>
    </row>
    <row r="3385" spans="1:20" ht="45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42544.782638888893</v>
      </c>
      <c r="T3385" s="9">
        <f t="shared" si="317"/>
        <v>42524.782638888893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42329.125</v>
      </c>
      <c r="T3386" s="9">
        <f t="shared" si="317"/>
        <v>42292.087592592594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41983.8675</v>
      </c>
      <c r="T3387" s="9">
        <f t="shared" si="317"/>
        <v>41953.8675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41976.644745370373</v>
      </c>
      <c r="T3388" s="9">
        <f t="shared" si="317"/>
        <v>41946.644745370373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41987.762592592597</v>
      </c>
      <c r="T3389" s="9">
        <f t="shared" si="317"/>
        <v>41947.762592592589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42173.461122685185</v>
      </c>
      <c r="T3390" s="9">
        <f t="shared" si="317"/>
        <v>42143.461122685185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42524.563449074078</v>
      </c>
      <c r="T3391" s="9">
        <f t="shared" si="317"/>
        <v>42494.563449074078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41830.774826388886</v>
      </c>
      <c r="T3392" s="9">
        <f t="shared" si="317"/>
        <v>41815.774826388886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41859.936111111114</v>
      </c>
      <c r="T3393" s="9">
        <f t="shared" si="317"/>
        <v>41830.545694444445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42496.845543981486</v>
      </c>
      <c r="T3394" s="9">
        <f t="shared" si="317"/>
        <v>42446.845543981486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(E3395/D3395)*100</f>
        <v>105.80000000000001</v>
      </c>
      <c r="P3395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 LEN(N3395)-SEARCH("/",N3395,1))</f>
        <v>plays</v>
      </c>
      <c r="S3395" s="9">
        <f t="shared" ref="S3395:S3458" si="322">(((I3395/60)/60)/24)+DATE(1970,1,1)</f>
        <v>41949.031944444447</v>
      </c>
      <c r="T3395" s="9">
        <f t="shared" ref="T3395:T3458" si="323">(((J3395/60)/60)/24)+DATE(1970,1,1)</f>
        <v>41923.921643518523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41847.59542824074</v>
      </c>
      <c r="T3396" s="9">
        <f t="shared" si="323"/>
        <v>41817.59542824074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42154.756944444445</v>
      </c>
      <c r="T3397" s="9">
        <f t="shared" si="323"/>
        <v>42140.712314814817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41791.165972222225</v>
      </c>
      <c r="T3398" s="9">
        <f t="shared" si="323"/>
        <v>41764.44663194444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42418.916666666672</v>
      </c>
      <c r="T3399" s="9">
        <f t="shared" si="323"/>
        <v>42378.478344907402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41964.708333333328</v>
      </c>
      <c r="T3400" s="9">
        <f t="shared" si="323"/>
        <v>41941.75203703704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42056.920428240745</v>
      </c>
      <c r="T3401" s="9">
        <f t="shared" si="323"/>
        <v>42026.920428240745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41879.953865740739</v>
      </c>
      <c r="T3402" s="9">
        <f t="shared" si="323"/>
        <v>41834.953865740739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42223.723912037036</v>
      </c>
      <c r="T3403" s="9">
        <f t="shared" si="323"/>
        <v>42193.723912037036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42320.104861111111</v>
      </c>
      <c r="T3404" s="9">
        <f t="shared" si="323"/>
        <v>42290.61855324074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42180.462083333332</v>
      </c>
      <c r="T3405" s="9">
        <f t="shared" si="323"/>
        <v>42150.462083333332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42172.503495370373</v>
      </c>
      <c r="T3406" s="9">
        <f t="shared" si="323"/>
        <v>42152.503495370373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42430.999305555553</v>
      </c>
      <c r="T3407" s="9">
        <f t="shared" si="323"/>
        <v>42410.017199074078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41836.492777777778</v>
      </c>
      <c r="T3408" s="9">
        <f t="shared" si="323"/>
        <v>41791.492777777778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41826.422326388885</v>
      </c>
      <c r="T3409" s="9">
        <f t="shared" si="323"/>
        <v>41796.422326388885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41838.991944444446</v>
      </c>
      <c r="T3410" s="9">
        <f t="shared" si="323"/>
        <v>41808.991944444446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42582.873611111107</v>
      </c>
      <c r="T3411" s="9">
        <f t="shared" si="323"/>
        <v>42544.814328703709</v>
      </c>
    </row>
    <row r="3412" spans="1:20" ht="45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42527.291666666672</v>
      </c>
      <c r="T3412" s="9">
        <f t="shared" si="323"/>
        <v>42500.041550925926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42285.022824074069</v>
      </c>
      <c r="T3413" s="9">
        <f t="shared" si="323"/>
        <v>42265.022824074069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41909.959050925929</v>
      </c>
      <c r="T3414" s="9">
        <f t="shared" si="323"/>
        <v>41879.959050925929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42063.207638888889</v>
      </c>
      <c r="T3415" s="9">
        <f t="shared" si="323"/>
        <v>42053.733078703706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42705.332638888889</v>
      </c>
      <c r="T3416" s="9">
        <f t="shared" si="323"/>
        <v>42675.832465277781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42477.979166666672</v>
      </c>
      <c r="T3417" s="9">
        <f t="shared" si="323"/>
        <v>42467.144166666665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42117.770833333328</v>
      </c>
      <c r="T3418" s="9">
        <f t="shared" si="323"/>
        <v>42089.412557870368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41938.029861111114</v>
      </c>
      <c r="T3419" s="9">
        <f t="shared" si="323"/>
        <v>41894.91375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41782.83457175926</v>
      </c>
      <c r="T3420" s="9">
        <f t="shared" si="323"/>
        <v>41752.83457175926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42466.895833333328</v>
      </c>
      <c r="T3421" s="9">
        <f t="shared" si="323"/>
        <v>42448.821585648147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42414</v>
      </c>
      <c r="T3422" s="9">
        <f t="shared" si="323"/>
        <v>42405.090300925927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42067.791238425925</v>
      </c>
      <c r="T3423" s="9">
        <f t="shared" si="323"/>
        <v>42037.791238425925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42352</v>
      </c>
      <c r="T3424" s="9">
        <f t="shared" si="323"/>
        <v>42323.562222222223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42118.911354166667</v>
      </c>
      <c r="T3425" s="9">
        <f t="shared" si="323"/>
        <v>42088.911354166667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42040.290972222225</v>
      </c>
      <c r="T3426" s="9">
        <f t="shared" si="323"/>
        <v>42018.676898148144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41916.617314814815</v>
      </c>
      <c r="T3427" s="9">
        <f t="shared" si="323"/>
        <v>41884.617314814815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41903.083333333336</v>
      </c>
      <c r="T3428" s="9">
        <f t="shared" si="323"/>
        <v>41884.056747685187</v>
      </c>
    </row>
    <row r="3429" spans="1:20" ht="45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41822.645277777774</v>
      </c>
      <c r="T3429" s="9">
        <f t="shared" si="323"/>
        <v>41792.645277777774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42063.708333333328</v>
      </c>
      <c r="T3430" s="9">
        <f t="shared" si="323"/>
        <v>42038.720451388886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42676.021539351852</v>
      </c>
      <c r="T3431" s="9">
        <f t="shared" si="323"/>
        <v>42662.021539351852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41850.945613425924</v>
      </c>
      <c r="T3432" s="9">
        <f t="shared" si="323"/>
        <v>41820.945613425924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41869.730937500004</v>
      </c>
      <c r="T3433" s="9">
        <f t="shared" si="323"/>
        <v>41839.730937500004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42405.916666666672</v>
      </c>
      <c r="T3434" s="9">
        <f t="shared" si="323"/>
        <v>42380.581180555557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41807.125</v>
      </c>
      <c r="T3435" s="9">
        <f t="shared" si="323"/>
        <v>41776.063136574077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41830.380428240744</v>
      </c>
      <c r="T3436" s="9">
        <f t="shared" si="323"/>
        <v>41800.380428240744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42589.125</v>
      </c>
      <c r="T3437" s="9">
        <f t="shared" si="323"/>
        <v>42572.61681712963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41872.686111111114</v>
      </c>
      <c r="T3438" s="9">
        <f t="shared" si="323"/>
        <v>41851.541585648149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42235.710879629631</v>
      </c>
      <c r="T3439" s="9">
        <f t="shared" si="323"/>
        <v>42205.710879629631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42126.875</v>
      </c>
      <c r="T3440" s="9">
        <f t="shared" si="323"/>
        <v>42100.927858796291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42388.207638888889</v>
      </c>
      <c r="T3441" s="9">
        <f t="shared" si="323"/>
        <v>42374.911226851851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41831.677083333336</v>
      </c>
      <c r="T3442" s="9">
        <f t="shared" si="323"/>
        <v>41809.12300925926</v>
      </c>
    </row>
    <row r="3443" spans="1:20" ht="45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42321.845138888893</v>
      </c>
      <c r="T3443" s="9">
        <f t="shared" si="323"/>
        <v>42294.429641203707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42154.841111111105</v>
      </c>
      <c r="T3444" s="9">
        <f t="shared" si="323"/>
        <v>42124.841111111105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41891.524837962963</v>
      </c>
      <c r="T3445" s="9">
        <f t="shared" si="323"/>
        <v>41861.524837962963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42529.582638888889</v>
      </c>
      <c r="T3446" s="9">
        <f t="shared" si="323"/>
        <v>42521.291504629626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42300.530509259261</v>
      </c>
      <c r="T3447" s="9">
        <f t="shared" si="323"/>
        <v>42272.530509259261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42040.513888888891</v>
      </c>
      <c r="T3448" s="9">
        <f t="shared" si="323"/>
        <v>42016.832465277781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42447.847361111111</v>
      </c>
      <c r="T3449" s="9">
        <f t="shared" si="323"/>
        <v>42402.889027777783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41990.119085648148</v>
      </c>
      <c r="T3450" s="9">
        <f t="shared" si="323"/>
        <v>41960.119085648148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42560.166666666672</v>
      </c>
      <c r="T3451" s="9">
        <f t="shared" si="323"/>
        <v>42532.052523148144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42096.662858796291</v>
      </c>
      <c r="T3452" s="9">
        <f t="shared" si="323"/>
        <v>42036.704525462963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42115.723692129628</v>
      </c>
      <c r="T3453" s="9">
        <f t="shared" si="323"/>
        <v>42088.723692129628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41843.165972222225</v>
      </c>
      <c r="T3454" s="9">
        <f t="shared" si="323"/>
        <v>41820.639189814814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42595.97865740741</v>
      </c>
      <c r="T3455" s="9">
        <f t="shared" si="323"/>
        <v>42535.97865740741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41851.698599537034</v>
      </c>
      <c r="T3456" s="9">
        <f t="shared" si="323"/>
        <v>41821.698599537034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42656.7503125</v>
      </c>
      <c r="T3457" s="9">
        <f t="shared" si="323"/>
        <v>42626.7503125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41852.290972222225</v>
      </c>
      <c r="T3458" s="9">
        <f t="shared" si="323"/>
        <v>41821.205636574072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(E3459/D3459)*100</f>
        <v>140.19999999999999</v>
      </c>
      <c r="P3459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 LEN(N3459)-SEARCH("/",N3459,1))</f>
        <v>plays</v>
      </c>
      <c r="S3459" s="9">
        <f t="shared" ref="S3459:S3522" si="328">(((I3459/60)/60)/24)+DATE(1970,1,1)</f>
        <v>42047.249305555553</v>
      </c>
      <c r="T3459" s="9">
        <f t="shared" ref="T3459:T3522" si="329">(((J3459/60)/60)/24)+DATE(1970,1,1)</f>
        <v>42016.706678240742</v>
      </c>
    </row>
    <row r="3460" spans="1:20" ht="45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42038.185416666667</v>
      </c>
      <c r="T3460" s="9">
        <f t="shared" si="329"/>
        <v>42011.202581018515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42510.479861111111</v>
      </c>
      <c r="T3461" s="9">
        <f t="shared" si="329"/>
        <v>42480.479861111111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41866.527222222219</v>
      </c>
      <c r="T3462" s="9">
        <f t="shared" si="329"/>
        <v>41852.527222222219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42672.125</v>
      </c>
      <c r="T3463" s="9">
        <f t="shared" si="329"/>
        <v>42643.632858796293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42195.75</v>
      </c>
      <c r="T3464" s="9">
        <f t="shared" si="329"/>
        <v>42179.898472222223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42654.165972222225</v>
      </c>
      <c r="T3465" s="9">
        <f t="shared" si="329"/>
        <v>42612.918807870374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42605.130057870367</v>
      </c>
      <c r="T3466" s="9">
        <f t="shared" si="329"/>
        <v>42575.130057870367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42225.666666666672</v>
      </c>
      <c r="T3467" s="9">
        <f t="shared" si="329"/>
        <v>42200.625833333332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42479.977430555555</v>
      </c>
      <c r="T3468" s="9">
        <f t="shared" si="329"/>
        <v>42420.019097222219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42083.630000000005</v>
      </c>
      <c r="T3469" s="9">
        <f t="shared" si="329"/>
        <v>42053.671666666662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42634.125</v>
      </c>
      <c r="T3470" s="9">
        <f t="shared" si="329"/>
        <v>42605.765381944439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42488.641724537039</v>
      </c>
      <c r="T3471" s="9">
        <f t="shared" si="329"/>
        <v>42458.641724537039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42566.901388888888</v>
      </c>
      <c r="T3472" s="9">
        <f t="shared" si="329"/>
        <v>42529.022013888884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41882.833333333336</v>
      </c>
      <c r="T3473" s="9">
        <f t="shared" si="329"/>
        <v>41841.820486111108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41949.249305555553</v>
      </c>
      <c r="T3474" s="9">
        <f t="shared" si="329"/>
        <v>41928.170497685183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42083.852083333331</v>
      </c>
      <c r="T3475" s="9">
        <f t="shared" si="329"/>
        <v>42062.834444444445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42571.501516203702</v>
      </c>
      <c r="T3476" s="9">
        <f t="shared" si="329"/>
        <v>42541.501516203702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41946</v>
      </c>
      <c r="T3477" s="9">
        <f t="shared" si="329"/>
        <v>41918.880833333329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41939.125</v>
      </c>
      <c r="T3478" s="9">
        <f t="shared" si="329"/>
        <v>41921.279976851853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42141.125</v>
      </c>
      <c r="T3479" s="9">
        <f t="shared" si="329"/>
        <v>42128.736608796295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42079.875</v>
      </c>
      <c r="T3480" s="9">
        <f t="shared" si="329"/>
        <v>42053.916921296302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41811.855092592588</v>
      </c>
      <c r="T3481" s="9">
        <f t="shared" si="329"/>
        <v>41781.855092592588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42195.875</v>
      </c>
      <c r="T3482" s="9">
        <f t="shared" si="329"/>
        <v>42171.317442129628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42006.24754629629</v>
      </c>
      <c r="T3483" s="9">
        <f t="shared" si="329"/>
        <v>41989.24754629629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41826.771597222221</v>
      </c>
      <c r="T3484" s="9">
        <f t="shared" si="329"/>
        <v>41796.771597222221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41823.668761574074</v>
      </c>
      <c r="T3485" s="9">
        <f t="shared" si="329"/>
        <v>41793.668761574074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42536.760405092587</v>
      </c>
      <c r="T3486" s="9">
        <f t="shared" si="329"/>
        <v>42506.760405092587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42402.693055555559</v>
      </c>
      <c r="T3487" s="9">
        <f t="shared" si="329"/>
        <v>42372.693055555559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42158.290972222225</v>
      </c>
      <c r="T3488" s="9">
        <f t="shared" si="329"/>
        <v>42126.87501157407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42179.940416666665</v>
      </c>
      <c r="T3489" s="9">
        <f t="shared" si="329"/>
        <v>42149.940416666665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42111.666666666672</v>
      </c>
      <c r="T3490" s="9">
        <f t="shared" si="329"/>
        <v>42087.768055555556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41783.875</v>
      </c>
      <c r="T3491" s="9">
        <f t="shared" si="329"/>
        <v>41753.635775462964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42473.802361111113</v>
      </c>
      <c r="T3492" s="9">
        <f t="shared" si="329"/>
        <v>42443.802361111113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42142.249814814815</v>
      </c>
      <c r="T3493" s="9">
        <f t="shared" si="329"/>
        <v>42121.249814814815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42303.009224537032</v>
      </c>
      <c r="T3494" s="9">
        <f t="shared" si="329"/>
        <v>42268.009224537032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41868.21597222222</v>
      </c>
      <c r="T3495" s="9">
        <f t="shared" si="329"/>
        <v>41848.866157407407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42700.25</v>
      </c>
      <c r="T3496" s="9">
        <f t="shared" si="329"/>
        <v>42689.214988425927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41944.720833333333</v>
      </c>
      <c r="T3497" s="9">
        <f t="shared" si="329"/>
        <v>41915.762835648151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42624.846828703703</v>
      </c>
      <c r="T3498" s="9">
        <f t="shared" si="329"/>
        <v>42584.846828703703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42523.916666666672</v>
      </c>
      <c r="T3499" s="9">
        <f t="shared" si="329"/>
        <v>42511.741944444439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42518.905555555553</v>
      </c>
      <c r="T3500" s="9">
        <f t="shared" si="329"/>
        <v>42459.15861111111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42186.290972222225</v>
      </c>
      <c r="T3501" s="9">
        <f t="shared" si="329"/>
        <v>42132.036168981482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42436.207638888889</v>
      </c>
      <c r="T3502" s="9">
        <f t="shared" si="329"/>
        <v>42419.91942129629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42258.763831018514</v>
      </c>
      <c r="T3503" s="9">
        <f t="shared" si="329"/>
        <v>42233.763831018514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42445.165972222225</v>
      </c>
      <c r="T3504" s="9">
        <f t="shared" si="329"/>
        <v>42430.839398148149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42575.478333333333</v>
      </c>
      <c r="T3505" s="9">
        <f t="shared" si="329"/>
        <v>42545.478333333333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42327.790405092594</v>
      </c>
      <c r="T3506" s="9">
        <f t="shared" si="329"/>
        <v>42297.748738425929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41772.166666666664</v>
      </c>
      <c r="T3507" s="9">
        <f t="shared" si="329"/>
        <v>41760.935706018521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41874.734259259261</v>
      </c>
      <c r="T3508" s="9">
        <f t="shared" si="329"/>
        <v>41829.734259259261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42521.92288194444</v>
      </c>
      <c r="T3509" s="9">
        <f t="shared" si="329"/>
        <v>42491.92288194444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42500.875</v>
      </c>
      <c r="T3510" s="9">
        <f t="shared" si="329"/>
        <v>42477.729780092588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41964.204861111109</v>
      </c>
      <c r="T3511" s="9">
        <f t="shared" si="329"/>
        <v>41950.859560185185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41822.62090277778</v>
      </c>
      <c r="T3512" s="9">
        <f t="shared" si="329"/>
        <v>41802.62090277778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41950.770833333336</v>
      </c>
      <c r="T3513" s="9">
        <f t="shared" si="329"/>
        <v>41927.873784722222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42117.49527777778</v>
      </c>
      <c r="T3514" s="9">
        <f t="shared" si="329"/>
        <v>42057.536944444444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41794.207638888889</v>
      </c>
      <c r="T3515" s="9">
        <f t="shared" si="329"/>
        <v>41781.096203703702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42037.207638888889</v>
      </c>
      <c r="T3516" s="9">
        <f t="shared" si="329"/>
        <v>42020.846666666665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42155.772812499999</v>
      </c>
      <c r="T3517" s="9">
        <f t="shared" si="329"/>
        <v>42125.772812499999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41890.125</v>
      </c>
      <c r="T3518" s="9">
        <f t="shared" si="329"/>
        <v>41856.010069444441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41824.458333333336</v>
      </c>
      <c r="T3519" s="9">
        <f t="shared" si="329"/>
        <v>41794.817523148151</v>
      </c>
    </row>
    <row r="3520" spans="1:20" ht="45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41914.597916666666</v>
      </c>
      <c r="T3520" s="9">
        <f t="shared" si="329"/>
        <v>41893.783553240741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42067.598958333328</v>
      </c>
      <c r="T3521" s="9">
        <f t="shared" si="329"/>
        <v>42037.598958333328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42253.57430555555</v>
      </c>
      <c r="T3522" s="9">
        <f t="shared" si="329"/>
        <v>42227.824212962965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(E3523/D3523)*100</f>
        <v>169.42857142857144</v>
      </c>
      <c r="P3523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 LEN(N3523)-SEARCH("/",N3523,1))</f>
        <v>plays</v>
      </c>
      <c r="S3523" s="9">
        <f t="shared" ref="S3523:S3586" si="334">(((I3523/60)/60)/24)+DATE(1970,1,1)</f>
        <v>41911.361342592594</v>
      </c>
      <c r="T3523" s="9">
        <f t="shared" ref="T3523:T3586" si="335">(((J3523/60)/60)/24)+DATE(1970,1,1)</f>
        <v>41881.361342592594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42262.420833333337</v>
      </c>
      <c r="T3524" s="9">
        <f t="shared" si="335"/>
        <v>42234.789884259255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42638.958333333328</v>
      </c>
      <c r="T3525" s="9">
        <f t="shared" si="335"/>
        <v>42581.397546296299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41895.166666666664</v>
      </c>
      <c r="T3526" s="9">
        <f t="shared" si="335"/>
        <v>41880.76357638889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42225.666666666672</v>
      </c>
      <c r="T3527" s="9">
        <f t="shared" si="335"/>
        <v>42214.6956712963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42488.249305555553</v>
      </c>
      <c r="T3528" s="9">
        <f t="shared" si="335"/>
        <v>42460.335312499999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42196.165972222225</v>
      </c>
      <c r="T3529" s="9">
        <f t="shared" si="335"/>
        <v>42167.023206018523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42753.50136574074</v>
      </c>
      <c r="T3530" s="9">
        <f t="shared" si="335"/>
        <v>42733.50136574074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42198.041666666672</v>
      </c>
      <c r="T3531" s="9">
        <f t="shared" si="335"/>
        <v>42177.761782407411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42470.833333333328</v>
      </c>
      <c r="T3532" s="9">
        <f t="shared" si="335"/>
        <v>42442.623344907406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42551.654328703706</v>
      </c>
      <c r="T3533" s="9">
        <f t="shared" si="335"/>
        <v>42521.654328703706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41900.165972222225</v>
      </c>
      <c r="T3534" s="9">
        <f t="shared" si="335"/>
        <v>41884.599849537037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42319.802858796291</v>
      </c>
      <c r="T3535" s="9">
        <f t="shared" si="335"/>
        <v>42289.761192129634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42278.6252662037</v>
      </c>
      <c r="T3536" s="9">
        <f t="shared" si="335"/>
        <v>42243.6252662037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42279.75</v>
      </c>
      <c r="T3537" s="9">
        <f t="shared" si="335"/>
        <v>42248.640162037031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42358.499305555553</v>
      </c>
      <c r="T3538" s="9">
        <f t="shared" si="335"/>
        <v>42328.727141203708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41960.332638888889</v>
      </c>
      <c r="T3539" s="9">
        <f t="shared" si="335"/>
        <v>41923.354351851849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42599.420601851853</v>
      </c>
      <c r="T3540" s="9">
        <f t="shared" si="335"/>
        <v>42571.420601851853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42621.756041666667</v>
      </c>
      <c r="T3541" s="9">
        <f t="shared" si="335"/>
        <v>42600.756041666667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42547.003368055557</v>
      </c>
      <c r="T3542" s="9">
        <f t="shared" si="335"/>
        <v>42517.003368055557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42247.730034722219</v>
      </c>
      <c r="T3543" s="9">
        <f t="shared" si="335"/>
        <v>42222.730034722219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41889.599791666667</v>
      </c>
      <c r="T3544" s="9">
        <f t="shared" si="335"/>
        <v>41829.599791666667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42180.755312499998</v>
      </c>
      <c r="T3545" s="9">
        <f t="shared" si="335"/>
        <v>42150.755312499998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42070.831678240742</v>
      </c>
      <c r="T3546" s="9">
        <f t="shared" si="335"/>
        <v>42040.831678240742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42105.807395833333</v>
      </c>
      <c r="T3547" s="9">
        <f t="shared" si="335"/>
        <v>42075.807395833333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42095.165972222225</v>
      </c>
      <c r="T3548" s="9">
        <f t="shared" si="335"/>
        <v>42073.660694444443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42504.165972222225</v>
      </c>
      <c r="T3549" s="9">
        <f t="shared" si="335"/>
        <v>42480.078715277778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42434.041666666672</v>
      </c>
      <c r="T3550" s="9">
        <f t="shared" si="335"/>
        <v>42411.942291666666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42251.394363425927</v>
      </c>
      <c r="T3551" s="9">
        <f t="shared" si="335"/>
        <v>42223.394363425927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42492.893495370372</v>
      </c>
      <c r="T3552" s="9">
        <f t="shared" si="335"/>
        <v>42462.893495370372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41781.921527777777</v>
      </c>
      <c r="T3553" s="9">
        <f t="shared" si="335"/>
        <v>41753.515856481477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41818.587083333332</v>
      </c>
      <c r="T3554" s="9">
        <f t="shared" si="335"/>
        <v>41788.587083333332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42228</v>
      </c>
      <c r="T3555" s="9">
        <f t="shared" si="335"/>
        <v>42196.028703703705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42046.708333333328</v>
      </c>
      <c r="T3556" s="9">
        <f t="shared" si="335"/>
        <v>42016.050451388888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42691.483726851846</v>
      </c>
      <c r="T3557" s="9">
        <f t="shared" si="335"/>
        <v>42661.442060185189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41868.649583333332</v>
      </c>
      <c r="T3558" s="9">
        <f t="shared" si="335"/>
        <v>41808.649583333332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41764.276747685188</v>
      </c>
      <c r="T3559" s="9">
        <f t="shared" si="335"/>
        <v>41730.276747685188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42181.875</v>
      </c>
      <c r="T3560" s="9">
        <f t="shared" si="335"/>
        <v>42139.816840277781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42216.373611111107</v>
      </c>
      <c r="T3561" s="9">
        <f t="shared" si="335"/>
        <v>42194.096157407403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42151.114583333328</v>
      </c>
      <c r="T3562" s="9">
        <f t="shared" si="335"/>
        <v>42115.889652777783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42221.774999999994</v>
      </c>
      <c r="T3563" s="9">
        <f t="shared" si="335"/>
        <v>42203.680300925931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42442.916666666672</v>
      </c>
      <c r="T3564" s="9">
        <f t="shared" si="335"/>
        <v>42433.761886574073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42583.791666666672</v>
      </c>
      <c r="T3565" s="9">
        <f t="shared" si="335"/>
        <v>42555.671944444446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42282.666666666672</v>
      </c>
      <c r="T3566" s="9">
        <f t="shared" si="335"/>
        <v>42236.623252314821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42004.743148148147</v>
      </c>
      <c r="T3567" s="9">
        <f t="shared" si="335"/>
        <v>41974.743148148147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42027.507905092592</v>
      </c>
      <c r="T3568" s="9">
        <f t="shared" si="335"/>
        <v>41997.507905092592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42165.810694444444</v>
      </c>
      <c r="T3569" s="9">
        <f t="shared" si="335"/>
        <v>42135.810694444444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41899.740671296298</v>
      </c>
      <c r="T3570" s="9">
        <f t="shared" si="335"/>
        <v>41869.740671296298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42012.688611111109</v>
      </c>
      <c r="T3571" s="9">
        <f t="shared" si="335"/>
        <v>41982.688611111109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42004.291666666672</v>
      </c>
      <c r="T3572" s="9">
        <f t="shared" si="335"/>
        <v>41976.331979166673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41942.858946759261</v>
      </c>
      <c r="T3573" s="9">
        <f t="shared" si="335"/>
        <v>41912.858946759261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42176.570393518516</v>
      </c>
      <c r="T3574" s="9">
        <f t="shared" si="335"/>
        <v>42146.570393518516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41951.417199074072</v>
      </c>
      <c r="T3575" s="9">
        <f t="shared" si="335"/>
        <v>41921.375532407408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41956.984351851846</v>
      </c>
      <c r="T3576" s="9">
        <f t="shared" si="335"/>
        <v>41926.942685185182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42593.165972222225</v>
      </c>
      <c r="T3577" s="9">
        <f t="shared" si="335"/>
        <v>42561.783877314811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42709.590902777782</v>
      </c>
      <c r="T3578" s="9">
        <f t="shared" si="335"/>
        <v>42649.54923611111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42120.26944444445</v>
      </c>
      <c r="T3579" s="9">
        <f t="shared" si="335"/>
        <v>42093.786840277782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42490.733530092592</v>
      </c>
      <c r="T3580" s="9">
        <f t="shared" si="335"/>
        <v>42460.733530092592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42460.720555555556</v>
      </c>
      <c r="T3581" s="9">
        <f t="shared" si="335"/>
        <v>42430.762222222227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42064.207638888889</v>
      </c>
      <c r="T3582" s="9">
        <f t="shared" si="335"/>
        <v>42026.176180555558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41850.471180555556</v>
      </c>
      <c r="T3583" s="9">
        <f t="shared" si="335"/>
        <v>41836.471180555556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42465.095856481479</v>
      </c>
      <c r="T3584" s="9">
        <f t="shared" si="335"/>
        <v>42451.095856481479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42478.384317129632</v>
      </c>
      <c r="T3585" s="9">
        <f t="shared" si="335"/>
        <v>42418.425983796296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42198.316481481481</v>
      </c>
      <c r="T3586" s="9">
        <f t="shared" si="335"/>
        <v>42168.316481481481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(E3587/D3587)*100</f>
        <v>119.11764705882352</v>
      </c>
      <c r="P3587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 LEN(N3587)-SEARCH("/",N3587,1))</f>
        <v>plays</v>
      </c>
      <c r="S3587" s="9">
        <f t="shared" ref="S3587:S3650" si="340">(((I3587/60)/60)/24)+DATE(1970,1,1)</f>
        <v>41994.716319444444</v>
      </c>
      <c r="T3587" s="9">
        <f t="shared" ref="T3587:T3650" si="341">(((J3587/60)/60)/24)+DATE(1970,1,1)</f>
        <v>41964.716319444444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42636.697569444441</v>
      </c>
      <c r="T3588" s="9">
        <f t="shared" si="341"/>
        <v>42576.697569444441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42548.791666666672</v>
      </c>
      <c r="T3589" s="9">
        <f t="shared" si="341"/>
        <v>42503.539976851855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42123.958333333328</v>
      </c>
      <c r="T3590" s="9">
        <f t="shared" si="341"/>
        <v>42101.828819444447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42150.647534722222</v>
      </c>
      <c r="T3591" s="9">
        <f t="shared" si="341"/>
        <v>42125.647534722222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41932.333726851852</v>
      </c>
      <c r="T3592" s="9">
        <f t="shared" si="341"/>
        <v>41902.333726851852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42028.207638888889</v>
      </c>
      <c r="T3593" s="9">
        <f t="shared" si="341"/>
        <v>42003.948425925926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42046.207638888889</v>
      </c>
      <c r="T3594" s="9">
        <f t="shared" si="341"/>
        <v>41988.829942129625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42009.851388888885</v>
      </c>
      <c r="T3595" s="9">
        <f t="shared" si="341"/>
        <v>41974.898599537039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42617.066921296297</v>
      </c>
      <c r="T3596" s="9">
        <f t="shared" si="341"/>
        <v>42592.066921296297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42076.290972222225</v>
      </c>
      <c r="T3597" s="9">
        <f t="shared" si="341"/>
        <v>42050.008368055554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41877.715069444443</v>
      </c>
      <c r="T3598" s="9">
        <f t="shared" si="341"/>
        <v>41856.715069444443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42432.249305555553</v>
      </c>
      <c r="T3599" s="9">
        <f t="shared" si="341"/>
        <v>42417.585532407407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41885.207638888889</v>
      </c>
      <c r="T3600" s="9">
        <f t="shared" si="341"/>
        <v>41866.79886574074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42246</v>
      </c>
      <c r="T3601" s="9">
        <f t="shared" si="341"/>
        <v>42220.79487268519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42656.849120370374</v>
      </c>
      <c r="T3602" s="9">
        <f t="shared" si="341"/>
        <v>42628.849120370374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42020.99863425926</v>
      </c>
      <c r="T3603" s="9">
        <f t="shared" si="341"/>
        <v>41990.99863425926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42507.894432870366</v>
      </c>
      <c r="T3604" s="9">
        <f t="shared" si="341"/>
        <v>42447.894432870366</v>
      </c>
    </row>
    <row r="3605" spans="1:20" ht="45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42313.906018518523</v>
      </c>
      <c r="T3605" s="9">
        <f t="shared" si="341"/>
        <v>42283.864351851851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42489.290972222225</v>
      </c>
      <c r="T3606" s="9">
        <f t="shared" si="341"/>
        <v>42483.015694444446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42413.793124999997</v>
      </c>
      <c r="T3607" s="9">
        <f t="shared" si="341"/>
        <v>42383.793124999997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42596.604826388888</v>
      </c>
      <c r="T3608" s="9">
        <f t="shared" si="341"/>
        <v>42566.604826388888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42353</v>
      </c>
      <c r="T3609" s="9">
        <f t="shared" si="341"/>
        <v>42338.963912037041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42538.583333333328</v>
      </c>
      <c r="T3610" s="9">
        <f t="shared" si="341"/>
        <v>42506.709375000006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42459.950057870374</v>
      </c>
      <c r="T3611" s="9">
        <f t="shared" si="341"/>
        <v>42429.991724537031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42233.432129629626</v>
      </c>
      <c r="T3612" s="9">
        <f t="shared" si="341"/>
        <v>42203.432129629626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42102.370381944449</v>
      </c>
      <c r="T3613" s="9">
        <f t="shared" si="341"/>
        <v>42072.370381944449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41799.726979166669</v>
      </c>
      <c r="T3614" s="9">
        <f t="shared" si="341"/>
        <v>41789.726979166669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41818.58997685185</v>
      </c>
      <c r="T3615" s="9">
        <f t="shared" si="341"/>
        <v>41788.58997685185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42174.041851851856</v>
      </c>
      <c r="T3616" s="9">
        <f t="shared" si="341"/>
        <v>42144.041851851856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42348.593703703707</v>
      </c>
      <c r="T3617" s="9">
        <f t="shared" si="341"/>
        <v>42318.593703703707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42082.908148148148</v>
      </c>
      <c r="T3618" s="9">
        <f t="shared" si="341"/>
        <v>42052.949814814812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42794</v>
      </c>
      <c r="T3619" s="9">
        <f t="shared" si="341"/>
        <v>42779.610289351855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42158.627893518518</v>
      </c>
      <c r="T3620" s="9">
        <f t="shared" si="341"/>
        <v>42128.627893518518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42693.916666666672</v>
      </c>
      <c r="T3621" s="9">
        <f t="shared" si="341"/>
        <v>42661.132245370376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42068.166666666672</v>
      </c>
      <c r="T3622" s="9">
        <f t="shared" si="341"/>
        <v>42037.938206018516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42643.875</v>
      </c>
      <c r="T3623" s="9">
        <f t="shared" si="341"/>
        <v>42619.935694444444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41910.140972222223</v>
      </c>
      <c r="T3624" s="9">
        <f t="shared" si="341"/>
        <v>41877.221886574072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41846.291666666664</v>
      </c>
      <c r="T3625" s="9">
        <f t="shared" si="341"/>
        <v>41828.736921296295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42605.774189814809</v>
      </c>
      <c r="T3626" s="9">
        <f t="shared" si="341"/>
        <v>42545.774189814809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42187.652511574073</v>
      </c>
      <c r="T3627" s="9">
        <f t="shared" si="341"/>
        <v>42157.652511574073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41867.667326388888</v>
      </c>
      <c r="T3628" s="9">
        <f t="shared" si="341"/>
        <v>41846.667326388888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42511.165972222225</v>
      </c>
      <c r="T3629" s="9">
        <f t="shared" si="341"/>
        <v>42460.741747685184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42351.874953703707</v>
      </c>
      <c r="T3630" s="9">
        <f t="shared" si="341"/>
        <v>42291.833287037036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42495.708333333328</v>
      </c>
      <c r="T3631" s="9">
        <f t="shared" si="341"/>
        <v>42437.094490740739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41972.888773148152</v>
      </c>
      <c r="T3632" s="9">
        <f t="shared" si="341"/>
        <v>41942.84710648148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41905.165972222225</v>
      </c>
      <c r="T3633" s="9">
        <f t="shared" si="341"/>
        <v>41880.753437499996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41966.936909722222</v>
      </c>
      <c r="T3634" s="9">
        <f t="shared" si="341"/>
        <v>41946.936909722222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42693.041666666672</v>
      </c>
      <c r="T3635" s="9">
        <f t="shared" si="341"/>
        <v>42649.623460648145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42749.165972222225</v>
      </c>
      <c r="T3636" s="9">
        <f t="shared" si="341"/>
        <v>42701.166365740741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42480.88282407407</v>
      </c>
      <c r="T3637" s="9">
        <f t="shared" si="341"/>
        <v>42450.88282407407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42261.694780092599</v>
      </c>
      <c r="T3638" s="9">
        <f t="shared" si="341"/>
        <v>42226.694780092599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42005.700636574074</v>
      </c>
      <c r="T3639" s="9">
        <f t="shared" si="341"/>
        <v>41975.700636574074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42113.631157407406</v>
      </c>
      <c r="T3640" s="9">
        <f t="shared" si="341"/>
        <v>42053.672824074078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42650.632638888885</v>
      </c>
      <c r="T3641" s="9">
        <f t="shared" si="341"/>
        <v>42590.677152777775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42134.781597222223</v>
      </c>
      <c r="T3642" s="9">
        <f t="shared" si="341"/>
        <v>42104.781597222223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41917.208333333336</v>
      </c>
      <c r="T3643" s="9">
        <f t="shared" si="341"/>
        <v>41899.627071759263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42338.708333333328</v>
      </c>
      <c r="T3644" s="9">
        <f t="shared" si="341"/>
        <v>42297.816284722227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42325.185636574075</v>
      </c>
      <c r="T3645" s="9">
        <f t="shared" si="341"/>
        <v>42285.143969907411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42437.207638888889</v>
      </c>
      <c r="T3646" s="9">
        <f t="shared" si="341"/>
        <v>42409.241747685184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42696.012013888889</v>
      </c>
      <c r="T3647" s="9">
        <f t="shared" si="341"/>
        <v>42665.970347222217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42171.979166666672</v>
      </c>
      <c r="T3648" s="9">
        <f t="shared" si="341"/>
        <v>42140.421319444446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42643.749155092592</v>
      </c>
      <c r="T3649" s="9">
        <f t="shared" si="341"/>
        <v>42598.749155092592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41917.292187500003</v>
      </c>
      <c r="T3650" s="9">
        <f t="shared" si="341"/>
        <v>41887.292187500003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(E3651/D3651)*100</f>
        <v>104</v>
      </c>
      <c r="P3651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 LEN(N3651)-SEARCH("/",N3651,1))</f>
        <v>plays</v>
      </c>
      <c r="S3651" s="9">
        <f t="shared" ref="S3651:S3714" si="346">(((I3651/60)/60)/24)+DATE(1970,1,1)</f>
        <v>41806.712893518517</v>
      </c>
      <c r="T3651" s="9">
        <f t="shared" ref="T3651:T3714" si="347">(((J3651/60)/60)/24)+DATE(1970,1,1)</f>
        <v>41780.712893518517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42402.478981481487</v>
      </c>
      <c r="T3652" s="9">
        <f t="shared" si="347"/>
        <v>42381.478981481487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41861.665972222225</v>
      </c>
      <c r="T3653" s="9">
        <f t="shared" si="347"/>
        <v>41828.646319444444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42607.165972222225</v>
      </c>
      <c r="T3654" s="9">
        <f t="shared" si="347"/>
        <v>42596.644699074073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42221.363506944443</v>
      </c>
      <c r="T3655" s="9">
        <f t="shared" si="347"/>
        <v>42191.363506944443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42463.708333333328</v>
      </c>
      <c r="T3656" s="9">
        <f t="shared" si="347"/>
        <v>42440.416504629626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42203.290972222225</v>
      </c>
      <c r="T3657" s="9">
        <f t="shared" si="347"/>
        <v>42173.803217592591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42767.957638888889</v>
      </c>
      <c r="T3658" s="9">
        <f t="shared" si="347"/>
        <v>42737.910138888896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42522.904166666667</v>
      </c>
      <c r="T3659" s="9">
        <f t="shared" si="347"/>
        <v>42499.629849537043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41822.165972222225</v>
      </c>
      <c r="T3660" s="9">
        <f t="shared" si="347"/>
        <v>41775.858564814815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42082.610416666663</v>
      </c>
      <c r="T3661" s="9">
        <f t="shared" si="347"/>
        <v>42055.277199074073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41996.881076388891</v>
      </c>
      <c r="T3662" s="9">
        <f t="shared" si="347"/>
        <v>41971.881076388891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42470.166666666672</v>
      </c>
      <c r="T3663" s="9">
        <f t="shared" si="347"/>
        <v>42447.896666666667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42094.178402777776</v>
      </c>
      <c r="T3664" s="9">
        <f t="shared" si="347"/>
        <v>42064.220069444447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42725.493402777778</v>
      </c>
      <c r="T3665" s="9">
        <f t="shared" si="347"/>
        <v>42665.451736111107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42537.248715277776</v>
      </c>
      <c r="T3666" s="9">
        <f t="shared" si="347"/>
        <v>42523.248715277776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42305.829166666663</v>
      </c>
      <c r="T3667" s="9">
        <f t="shared" si="347"/>
        <v>42294.808124999996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41844.291666666664</v>
      </c>
      <c r="T3668" s="9">
        <f t="shared" si="347"/>
        <v>41822.90488425926</v>
      </c>
    </row>
    <row r="3669" spans="1:20" ht="45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42203.970127314817</v>
      </c>
      <c r="T3669" s="9">
        <f t="shared" si="347"/>
        <v>42173.970127314817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42208.772916666669</v>
      </c>
      <c r="T3670" s="9">
        <f t="shared" si="347"/>
        <v>42185.556157407409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42166.675196759257</v>
      </c>
      <c r="T3671" s="9">
        <f t="shared" si="347"/>
        <v>42136.675196759257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42155.958333333328</v>
      </c>
      <c r="T3672" s="9">
        <f t="shared" si="347"/>
        <v>42142.514016203699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41841.165972222225</v>
      </c>
      <c r="T3673" s="9">
        <f t="shared" si="347"/>
        <v>41820.62809027778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41908.946574074071</v>
      </c>
      <c r="T3674" s="9">
        <f t="shared" si="347"/>
        <v>41878.946574074071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41948.536111111112</v>
      </c>
      <c r="T3675" s="9">
        <f t="shared" si="347"/>
        <v>41914.295104166667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42616.873020833329</v>
      </c>
      <c r="T3676" s="9">
        <f t="shared" si="347"/>
        <v>42556.873020833329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42505.958333333328</v>
      </c>
      <c r="T3677" s="9">
        <f t="shared" si="347"/>
        <v>42493.597013888888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41894.815787037034</v>
      </c>
      <c r="T3678" s="9">
        <f t="shared" si="347"/>
        <v>41876.815787037034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41823.165972222225</v>
      </c>
      <c r="T3679" s="9">
        <f t="shared" si="347"/>
        <v>41802.574282407404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42155.531226851846</v>
      </c>
      <c r="T3680" s="9">
        <f t="shared" si="347"/>
        <v>42120.531226851846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41821.207638888889</v>
      </c>
      <c r="T3681" s="9">
        <f t="shared" si="347"/>
        <v>41786.761354166665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42648.454097222217</v>
      </c>
      <c r="T3682" s="9">
        <f t="shared" si="347"/>
        <v>42627.454097222217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42384.651504629626</v>
      </c>
      <c r="T3683" s="9">
        <f t="shared" si="347"/>
        <v>42374.651504629626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41806.290972222225</v>
      </c>
      <c r="T3684" s="9">
        <f t="shared" si="347"/>
        <v>41772.685393518521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42663.116851851853</v>
      </c>
      <c r="T3685" s="9">
        <f t="shared" si="347"/>
        <v>42633.116851851853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42249.180393518516</v>
      </c>
      <c r="T3686" s="9">
        <f t="shared" si="347"/>
        <v>42219.180393518516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41778.875</v>
      </c>
      <c r="T3687" s="9">
        <f t="shared" si="347"/>
        <v>41753.593275462961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42245.165972222225</v>
      </c>
      <c r="T3688" s="9">
        <f t="shared" si="347"/>
        <v>42230.662731481483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41817.218229166669</v>
      </c>
      <c r="T3689" s="9">
        <f t="shared" si="347"/>
        <v>41787.218229166669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41859.787083333329</v>
      </c>
      <c r="T3690" s="9">
        <f t="shared" si="347"/>
        <v>41829.787083333329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42176.934027777781</v>
      </c>
      <c r="T3691" s="9">
        <f t="shared" si="347"/>
        <v>42147.826840277776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41970.639849537038</v>
      </c>
      <c r="T3692" s="9">
        <f t="shared" si="347"/>
        <v>41940.598182870373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42065.207638888889</v>
      </c>
      <c r="T3693" s="9">
        <f t="shared" si="347"/>
        <v>42020.700567129628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41901</v>
      </c>
      <c r="T3694" s="9">
        <f t="shared" si="347"/>
        <v>41891.96503472222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42338.9375</v>
      </c>
      <c r="T3695" s="9">
        <f t="shared" si="347"/>
        <v>42309.191307870366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42527.083333333328</v>
      </c>
      <c r="T3696" s="9">
        <f t="shared" si="347"/>
        <v>42490.133877314816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42015.870486111111</v>
      </c>
      <c r="T3697" s="9">
        <f t="shared" si="347"/>
        <v>41995.870486111111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42048.617083333331</v>
      </c>
      <c r="T3698" s="9">
        <f t="shared" si="347"/>
        <v>41988.617083333331</v>
      </c>
    </row>
    <row r="3699" spans="1:20" ht="45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42500.465833333335</v>
      </c>
      <c r="T3699" s="9">
        <f t="shared" si="347"/>
        <v>42479.465833333335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42431.806562500002</v>
      </c>
      <c r="T3700" s="9">
        <f t="shared" si="347"/>
        <v>42401.806562500002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41927.602037037039</v>
      </c>
      <c r="T3701" s="9">
        <f t="shared" si="347"/>
        <v>41897.602037037039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41912.666666666664</v>
      </c>
      <c r="T3702" s="9">
        <f t="shared" si="347"/>
        <v>41882.585648148146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42159.541585648149</v>
      </c>
      <c r="T3703" s="9">
        <f t="shared" si="347"/>
        <v>42129.541585648149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42561.957638888889</v>
      </c>
      <c r="T3704" s="9">
        <f t="shared" si="347"/>
        <v>42524.53800925926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42595.290972222225</v>
      </c>
      <c r="T3705" s="9">
        <f t="shared" si="347"/>
        <v>42556.504490740743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42521.689745370371</v>
      </c>
      <c r="T3706" s="9">
        <f t="shared" si="347"/>
        <v>42461.689745370371</v>
      </c>
    </row>
    <row r="3707" spans="1:20" ht="45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41813.75</v>
      </c>
      <c r="T3707" s="9">
        <f t="shared" si="347"/>
        <v>41792.542986111112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41894.913761574076</v>
      </c>
      <c r="T3708" s="9">
        <f t="shared" si="347"/>
        <v>41879.913761574076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42573.226388888885</v>
      </c>
      <c r="T3709" s="9">
        <f t="shared" si="347"/>
        <v>42552.048356481479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41824.142199074071</v>
      </c>
      <c r="T3710" s="9">
        <f t="shared" si="347"/>
        <v>41810.142199074071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41815.707708333335</v>
      </c>
      <c r="T3711" s="9">
        <f t="shared" si="347"/>
        <v>41785.707708333335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42097.576249999998</v>
      </c>
      <c r="T3712" s="9">
        <f t="shared" si="347"/>
        <v>42072.576249999998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41805.666666666664</v>
      </c>
      <c r="T3713" s="9">
        <f t="shared" si="347"/>
        <v>41779.724224537036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42155.290972222225</v>
      </c>
      <c r="T3714" s="9">
        <f t="shared" si="347"/>
        <v>42134.172071759262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(E3715/D3715)*100</f>
        <v>101.49999999999999</v>
      </c>
      <c r="P3715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 LEN(N3715)-SEARCH("/",N3715,1))</f>
        <v>plays</v>
      </c>
      <c r="S3715" s="9">
        <f t="shared" ref="S3715:S3778" si="352">(((I3715/60)/60)/24)+DATE(1970,1,1)</f>
        <v>42525.738032407404</v>
      </c>
      <c r="T3715" s="9">
        <f t="shared" ref="T3715:T3778" si="353">(((J3715/60)/60)/24)+DATE(1970,1,1)</f>
        <v>42505.738032407404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42150.165972222225</v>
      </c>
      <c r="T3716" s="9">
        <f t="shared" si="353"/>
        <v>42118.556331018524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42094.536111111112</v>
      </c>
      <c r="T3717" s="9">
        <f t="shared" si="353"/>
        <v>42036.995590277773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42390.887835648144</v>
      </c>
      <c r="T3718" s="9">
        <f t="shared" si="353"/>
        <v>42360.887835648144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42133.866307870368</v>
      </c>
      <c r="T3719" s="9">
        <f t="shared" si="353"/>
        <v>42102.866307870368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42062.716145833328</v>
      </c>
      <c r="T3720" s="9">
        <f t="shared" si="353"/>
        <v>42032.716145833328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42177.729930555557</v>
      </c>
      <c r="T3721" s="9">
        <f t="shared" si="353"/>
        <v>42147.729930555557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42187.993125000001</v>
      </c>
      <c r="T3722" s="9">
        <f t="shared" si="353"/>
        <v>42165.993125000001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41948.977824074071</v>
      </c>
      <c r="T3723" s="9">
        <f t="shared" si="353"/>
        <v>41927.936157407406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42411.957638888889</v>
      </c>
      <c r="T3724" s="9">
        <f t="shared" si="353"/>
        <v>42381.671840277777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41973.794699074075</v>
      </c>
      <c r="T3725" s="9">
        <f t="shared" si="353"/>
        <v>41943.753032407411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42494.958333333328</v>
      </c>
      <c r="T3726" s="9">
        <f t="shared" si="353"/>
        <v>42465.491435185191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42418.895833333328</v>
      </c>
      <c r="T3727" s="9">
        <f t="shared" si="353"/>
        <v>42401.945219907408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42489.875</v>
      </c>
      <c r="T3728" s="9">
        <f t="shared" si="353"/>
        <v>42462.140868055561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42663.204861111109</v>
      </c>
      <c r="T3729" s="9">
        <f t="shared" si="353"/>
        <v>42632.348310185189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42235.171018518522</v>
      </c>
      <c r="T3730" s="9">
        <f t="shared" si="353"/>
        <v>42205.171018518522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42086.16333333333</v>
      </c>
      <c r="T3731" s="9">
        <f t="shared" si="353"/>
        <v>42041.205000000002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42233.677766203706</v>
      </c>
      <c r="T3732" s="9">
        <f t="shared" si="353"/>
        <v>42203.677766203706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42014.140972222223</v>
      </c>
      <c r="T3733" s="9">
        <f t="shared" si="353"/>
        <v>41983.752847222218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42028.5</v>
      </c>
      <c r="T3734" s="9">
        <f t="shared" si="353"/>
        <v>41968.677465277782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42112.9375</v>
      </c>
      <c r="T3735" s="9">
        <f t="shared" si="353"/>
        <v>42103.024398148147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42149.901574074072</v>
      </c>
      <c r="T3736" s="9">
        <f t="shared" si="353"/>
        <v>42089.901574074072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42152.693159722221</v>
      </c>
      <c r="T3737" s="9">
        <f t="shared" si="353"/>
        <v>42122.693159722221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42086.75</v>
      </c>
      <c r="T3738" s="9">
        <f t="shared" si="353"/>
        <v>42048.711724537032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42320.290972222225</v>
      </c>
      <c r="T3739" s="9">
        <f t="shared" si="353"/>
        <v>42297.691006944442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41835.916666666664</v>
      </c>
      <c r="T3740" s="9">
        <f t="shared" si="353"/>
        <v>41813.938715277778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42568.449861111112</v>
      </c>
      <c r="T3741" s="9">
        <f t="shared" si="353"/>
        <v>42548.449861111112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41863.079143518517</v>
      </c>
      <c r="T3742" s="9">
        <f t="shared" si="353"/>
        <v>41833.089756944442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42355.920717592591</v>
      </c>
      <c r="T3743" s="9">
        <f t="shared" si="353"/>
        <v>42325.920717592591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41888.214629629627</v>
      </c>
      <c r="T3744" s="9">
        <f t="shared" si="353"/>
        <v>41858.214629629627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41823.710231481484</v>
      </c>
      <c r="T3745" s="9">
        <f t="shared" si="353"/>
        <v>41793.710231481484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41825.165972222225</v>
      </c>
      <c r="T3746" s="9">
        <f t="shared" si="353"/>
        <v>41793.814259259263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41861.697939814818</v>
      </c>
      <c r="T3747" s="9">
        <f t="shared" si="353"/>
        <v>41831.697939814818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42651.389340277776</v>
      </c>
      <c r="T3748" s="9">
        <f t="shared" si="353"/>
        <v>42621.389340277776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42190.957638888889</v>
      </c>
      <c r="T3749" s="9">
        <f t="shared" si="353"/>
        <v>42164.299722222218</v>
      </c>
    </row>
    <row r="3750" spans="1:20" ht="45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42416.249305555553</v>
      </c>
      <c r="T3750" s="9">
        <f t="shared" si="353"/>
        <v>42395.706435185188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42489.165972222225</v>
      </c>
      <c r="T3751" s="9">
        <f t="shared" si="353"/>
        <v>42458.127175925925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42045.332638888889</v>
      </c>
      <c r="T3752" s="9">
        <f t="shared" si="353"/>
        <v>42016.981574074074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42462.993900462956</v>
      </c>
      <c r="T3753" s="9">
        <f t="shared" si="353"/>
        <v>42403.035567129627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42659.875</v>
      </c>
      <c r="T3754" s="9">
        <f t="shared" si="353"/>
        <v>42619.802488425921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42158</v>
      </c>
      <c r="T3755" s="9">
        <f t="shared" si="353"/>
        <v>42128.824074074073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41846.207638888889</v>
      </c>
      <c r="T3756" s="9">
        <f t="shared" si="353"/>
        <v>41808.881215277775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42475.866979166662</v>
      </c>
      <c r="T3757" s="9">
        <f t="shared" si="353"/>
        <v>42445.866979166662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41801.814791666664</v>
      </c>
      <c r="T3758" s="9">
        <f t="shared" si="353"/>
        <v>41771.814791666664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41974.850868055553</v>
      </c>
      <c r="T3759" s="9">
        <f t="shared" si="353"/>
        <v>41954.850868055553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41778.208333333336</v>
      </c>
      <c r="T3760" s="9">
        <f t="shared" si="353"/>
        <v>41747.471504629626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42242.108252314814</v>
      </c>
      <c r="T3761" s="9">
        <f t="shared" si="353"/>
        <v>42182.108252314814</v>
      </c>
    </row>
    <row r="3762" spans="1:20" ht="45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41764.525300925925</v>
      </c>
      <c r="T3762" s="9">
        <f t="shared" si="353"/>
        <v>41739.525300925925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42226.958333333328</v>
      </c>
      <c r="T3763" s="9">
        <f t="shared" si="353"/>
        <v>42173.466863425929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42218.813530092593</v>
      </c>
      <c r="T3764" s="9">
        <f t="shared" si="353"/>
        <v>42193.813530092593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42095.708634259259</v>
      </c>
      <c r="T3765" s="9">
        <f t="shared" si="353"/>
        <v>42065.750300925924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42519.024999999994</v>
      </c>
      <c r="T3766" s="9">
        <f t="shared" si="353"/>
        <v>42499.842962962968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41850.776412037041</v>
      </c>
      <c r="T3767" s="9">
        <f t="shared" si="353"/>
        <v>41820.776412037041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41823.167187500003</v>
      </c>
      <c r="T3768" s="9">
        <f t="shared" si="353"/>
        <v>41788.167187500003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42064.207638888889</v>
      </c>
      <c r="T3769" s="9">
        <f t="shared" si="353"/>
        <v>42050.019641203704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41802.727893518517</v>
      </c>
      <c r="T3770" s="9">
        <f t="shared" si="353"/>
        <v>41772.727893518517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42475.598136574074</v>
      </c>
      <c r="T3771" s="9">
        <f t="shared" si="353"/>
        <v>42445.598136574074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42168.930671296301</v>
      </c>
      <c r="T3772" s="9">
        <f t="shared" si="353"/>
        <v>42138.930671296301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42508</v>
      </c>
      <c r="T3773" s="9">
        <f t="shared" si="353"/>
        <v>42493.857083333336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42703.25</v>
      </c>
      <c r="T3774" s="9">
        <f t="shared" si="353"/>
        <v>42682.616967592592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42689.088888888888</v>
      </c>
      <c r="T3775" s="9">
        <f t="shared" si="353"/>
        <v>42656.005173611105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42103.792303240742</v>
      </c>
      <c r="T3776" s="9">
        <f t="shared" si="353"/>
        <v>42087.792303240742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42103.166666666672</v>
      </c>
      <c r="T3777" s="9">
        <f t="shared" si="353"/>
        <v>42075.942627314813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41852.041666666664</v>
      </c>
      <c r="T3778" s="9">
        <f t="shared" si="353"/>
        <v>41814.367800925924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(E3779/D3779)*100</f>
        <v>143.19999999999999</v>
      </c>
      <c r="P3779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 LEN(N3779)-SEARCH("/",N3779,1))</f>
        <v>musical</v>
      </c>
      <c r="S3779" s="9">
        <f t="shared" ref="S3779:S3842" si="358">(((I3779/60)/60)/24)+DATE(1970,1,1)</f>
        <v>41909.166666666664</v>
      </c>
      <c r="T3779" s="9">
        <f t="shared" ref="T3779:T3842" si="359">(((J3779/60)/60)/24)+DATE(1970,1,1)</f>
        <v>41887.111354166671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42049.819212962961</v>
      </c>
      <c r="T3780" s="9">
        <f t="shared" si="359"/>
        <v>41989.819212962961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42455.693750000006</v>
      </c>
      <c r="T3781" s="9">
        <f t="shared" si="359"/>
        <v>42425.735416666663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42198.837499999994</v>
      </c>
      <c r="T3782" s="9">
        <f t="shared" si="359"/>
        <v>42166.219733796301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41890.882928240739</v>
      </c>
      <c r="T3783" s="9">
        <f t="shared" si="359"/>
        <v>41865.882928240739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42575.958333333328</v>
      </c>
      <c r="T3784" s="9">
        <f t="shared" si="359"/>
        <v>42546.862233796302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42444.666666666672</v>
      </c>
      <c r="T3785" s="9">
        <f t="shared" si="359"/>
        <v>42420.140277777777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42561.980694444443</v>
      </c>
      <c r="T3786" s="9">
        <f t="shared" si="359"/>
        <v>42531.980694444443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42584.418749999997</v>
      </c>
      <c r="T3787" s="9">
        <f t="shared" si="359"/>
        <v>42548.63853009259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42517.037905092591</v>
      </c>
      <c r="T3788" s="9">
        <f t="shared" si="359"/>
        <v>42487.037905092591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42196.165972222225</v>
      </c>
      <c r="T3789" s="9">
        <f t="shared" si="359"/>
        <v>42167.534791666665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42361.679166666669</v>
      </c>
      <c r="T3790" s="9">
        <f t="shared" si="359"/>
        <v>42333.695821759262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42170.798819444448</v>
      </c>
      <c r="T3791" s="9">
        <f t="shared" si="359"/>
        <v>42138.798819444448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42696.708599537036</v>
      </c>
      <c r="T3792" s="9">
        <f t="shared" si="359"/>
        <v>42666.666932870372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41826.692037037035</v>
      </c>
      <c r="T3793" s="9">
        <f t="shared" si="359"/>
        <v>41766.692037037035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42200.447013888886</v>
      </c>
      <c r="T3794" s="9">
        <f t="shared" si="359"/>
        <v>42170.447013888886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41989.938993055555</v>
      </c>
      <c r="T3795" s="9">
        <f t="shared" si="359"/>
        <v>41968.938993055555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42162.58048611111</v>
      </c>
      <c r="T3796" s="9">
        <f t="shared" si="359"/>
        <v>42132.58048611111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42244.9375</v>
      </c>
      <c r="T3797" s="9">
        <f t="shared" si="359"/>
        <v>42201.436226851853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42749.029583333337</v>
      </c>
      <c r="T3798" s="9">
        <f t="shared" si="359"/>
        <v>42689.029583333337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42114.881539351853</v>
      </c>
      <c r="T3799" s="9">
        <f t="shared" si="359"/>
        <v>42084.881539351853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41861.722777777781</v>
      </c>
      <c r="T3800" s="9">
        <f t="shared" si="359"/>
        <v>41831.722777777781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42440.93105324074</v>
      </c>
      <c r="T3801" s="9">
        <f t="shared" si="359"/>
        <v>42410.93105324074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42015.207638888889</v>
      </c>
      <c r="T3802" s="9">
        <f t="shared" si="359"/>
        <v>41982.737071759257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42006.676111111112</v>
      </c>
      <c r="T3803" s="9">
        <f t="shared" si="359"/>
        <v>41975.676111111112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42299.126226851848</v>
      </c>
      <c r="T3804" s="9">
        <f t="shared" si="359"/>
        <v>42269.126226851848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42433.971851851849</v>
      </c>
      <c r="T3805" s="9">
        <f t="shared" si="359"/>
        <v>42403.971851851849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42582.291666666672</v>
      </c>
      <c r="T3806" s="9">
        <f t="shared" si="359"/>
        <v>42527.00953703704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41909.887037037035</v>
      </c>
      <c r="T3807" s="9">
        <f t="shared" si="359"/>
        <v>41849.887037037035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41819.259039351848</v>
      </c>
      <c r="T3808" s="9">
        <f t="shared" si="359"/>
        <v>41799.259039351848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42097.909016203703</v>
      </c>
      <c r="T3809" s="9">
        <f t="shared" si="359"/>
        <v>42090.909016203703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42119.412256944444</v>
      </c>
      <c r="T3810" s="9">
        <f t="shared" si="359"/>
        <v>42059.453923611116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41850.958333333336</v>
      </c>
      <c r="T3811" s="9">
        <f t="shared" si="359"/>
        <v>41800.526701388888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42084.807384259257</v>
      </c>
      <c r="T3812" s="9">
        <f t="shared" si="359"/>
        <v>42054.849050925928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42521.458333333328</v>
      </c>
      <c r="T3813" s="9">
        <f t="shared" si="359"/>
        <v>42487.62700231481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42156.165972222225</v>
      </c>
      <c r="T3814" s="9">
        <f t="shared" si="359"/>
        <v>42109.751250000001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42535.904861111107</v>
      </c>
      <c r="T3815" s="9">
        <f t="shared" si="359"/>
        <v>42497.275706018518</v>
      </c>
    </row>
    <row r="3816" spans="1:20" ht="45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42095.165972222225</v>
      </c>
      <c r="T3816" s="9">
        <f t="shared" si="359"/>
        <v>42058.904074074075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42236.958333333328</v>
      </c>
      <c r="T3817" s="9">
        <f t="shared" si="359"/>
        <v>42207.259918981479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41837.690081018518</v>
      </c>
      <c r="T3818" s="9">
        <f t="shared" si="359"/>
        <v>41807.690081018518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42301.165972222225</v>
      </c>
      <c r="T3819" s="9">
        <f t="shared" si="359"/>
        <v>42284.69694444444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42075.800717592589</v>
      </c>
      <c r="T3820" s="9">
        <f t="shared" si="359"/>
        <v>42045.84238425926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42202.876388888893</v>
      </c>
      <c r="T3821" s="9">
        <f t="shared" si="359"/>
        <v>42184.209537037037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42190.651817129634</v>
      </c>
      <c r="T3822" s="9">
        <f t="shared" si="359"/>
        <v>42160.651817129634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42373.180636574078</v>
      </c>
      <c r="T3823" s="9">
        <f t="shared" si="359"/>
        <v>42341.180636574078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42388.957638888889</v>
      </c>
      <c r="T3824" s="9">
        <f t="shared" si="359"/>
        <v>42329.838159722218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42205.165972222225</v>
      </c>
      <c r="T3825" s="9">
        <f t="shared" si="359"/>
        <v>42170.910231481481</v>
      </c>
    </row>
    <row r="3826" spans="1:20" ht="45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42583.570138888885</v>
      </c>
      <c r="T3826" s="9">
        <f t="shared" si="359"/>
        <v>42571.626192129625</v>
      </c>
    </row>
    <row r="3827" spans="1:20" ht="45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42172.069606481484</v>
      </c>
      <c r="T3827" s="9">
        <f t="shared" si="359"/>
        <v>42151.069606481484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42131.423541666663</v>
      </c>
      <c r="T3828" s="9">
        <f t="shared" si="359"/>
        <v>42101.423541666663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42090</v>
      </c>
      <c r="T3829" s="9">
        <f t="shared" si="359"/>
        <v>42034.928252314814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42004.569293981483</v>
      </c>
      <c r="T3830" s="9">
        <f t="shared" si="359"/>
        <v>41944.527627314819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42613.865405092598</v>
      </c>
      <c r="T3831" s="9">
        <f t="shared" si="359"/>
        <v>42593.865405092598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42517.740868055553</v>
      </c>
      <c r="T3832" s="9">
        <f t="shared" si="359"/>
        <v>42503.740868055553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41948.890567129631</v>
      </c>
      <c r="T3833" s="9">
        <f t="shared" si="359"/>
        <v>41927.848900462966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42420.114988425921</v>
      </c>
      <c r="T3834" s="9">
        <f t="shared" si="359"/>
        <v>42375.114988425921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41974.797916666663</v>
      </c>
      <c r="T3835" s="9">
        <f t="shared" si="359"/>
        <v>41963.872361111105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42173.445219907408</v>
      </c>
      <c r="T3836" s="9">
        <f t="shared" si="359"/>
        <v>42143.445219907408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42481.94222222222</v>
      </c>
      <c r="T3837" s="9">
        <f t="shared" si="359"/>
        <v>42460.94222222222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42585.172916666663</v>
      </c>
      <c r="T3838" s="9">
        <f t="shared" si="359"/>
        <v>42553.926527777774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42188.765717592592</v>
      </c>
      <c r="T3839" s="9">
        <f t="shared" si="359"/>
        <v>42152.765717592592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42146.710752314815</v>
      </c>
      <c r="T3840" s="9">
        <f t="shared" si="359"/>
        <v>42116.710752314815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42215.142638888887</v>
      </c>
      <c r="T3841" s="9">
        <f t="shared" si="359"/>
        <v>42155.142638888887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42457.660057870366</v>
      </c>
      <c r="T3842" s="9">
        <f t="shared" si="359"/>
        <v>42432.701724537037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(E3843/D3843)*100</f>
        <v>8.7200000000000006</v>
      </c>
      <c r="P3843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 LEN(N3843)-SEARCH("/",N3843,1))</f>
        <v>plays</v>
      </c>
      <c r="S3843" s="9">
        <f t="shared" ref="S3843:S3906" si="364">(((I3843/60)/60)/24)+DATE(1970,1,1)</f>
        <v>41840.785729166666</v>
      </c>
      <c r="T3843" s="9">
        <f t="shared" ref="T3843:T3906" si="365">(((J3843/60)/60)/24)+DATE(1970,1,1)</f>
        <v>41780.785729166666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41770.493657407409</v>
      </c>
      <c r="T3844" s="9">
        <f t="shared" si="365"/>
        <v>41740.493657407409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41791.072500000002</v>
      </c>
      <c r="T3845" s="9">
        <f t="shared" si="365"/>
        <v>41766.072500000002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41793.290972222225</v>
      </c>
      <c r="T3846" s="9">
        <f t="shared" si="365"/>
        <v>41766.617291666669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42278.627013888887</v>
      </c>
      <c r="T3847" s="9">
        <f t="shared" si="365"/>
        <v>42248.627013888887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41916.290972222225</v>
      </c>
      <c r="T3848" s="9">
        <f t="shared" si="365"/>
        <v>41885.221550925926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42204.224432870367</v>
      </c>
      <c r="T3849" s="9">
        <f t="shared" si="365"/>
        <v>42159.224432870367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42295.817002314812</v>
      </c>
      <c r="T3850" s="9">
        <f t="shared" si="365"/>
        <v>42265.817002314812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42166.767175925925</v>
      </c>
      <c r="T3851" s="9">
        <f t="shared" si="365"/>
        <v>42136.767175925925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42005.124340277776</v>
      </c>
      <c r="T3852" s="9">
        <f t="shared" si="365"/>
        <v>41975.124340277776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42202.439571759256</v>
      </c>
      <c r="T3853" s="9">
        <f t="shared" si="365"/>
        <v>42172.439571759256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42090.149027777778</v>
      </c>
      <c r="T3854" s="9">
        <f t="shared" si="365"/>
        <v>42065.190694444449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41883.84002314815</v>
      </c>
      <c r="T3855" s="9">
        <f t="shared" si="365"/>
        <v>41848.84002314815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42133.884930555556</v>
      </c>
      <c r="T3856" s="9">
        <f t="shared" si="365"/>
        <v>42103.884930555556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42089.929062499999</v>
      </c>
      <c r="T3857" s="9">
        <f t="shared" si="365"/>
        <v>42059.970729166671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42071.701423611114</v>
      </c>
      <c r="T3858" s="9">
        <f t="shared" si="365"/>
        <v>42041.743090277778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41852.716666666667</v>
      </c>
      <c r="T3859" s="9">
        <f t="shared" si="365"/>
        <v>41829.73715277778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42146.875</v>
      </c>
      <c r="T3860" s="9">
        <f t="shared" si="365"/>
        <v>42128.431064814817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41815.875</v>
      </c>
      <c r="T3861" s="9">
        <f t="shared" si="365"/>
        <v>41789.893599537041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41863.660995370366</v>
      </c>
      <c r="T3862" s="9">
        <f t="shared" si="365"/>
        <v>41833.660995370366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41955.907638888893</v>
      </c>
      <c r="T3863" s="9">
        <f t="shared" si="365"/>
        <v>41914.590011574073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42625.707638888889</v>
      </c>
      <c r="T3864" s="9">
        <f t="shared" si="365"/>
        <v>42611.261064814811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42313.674826388888</v>
      </c>
      <c r="T3865" s="9">
        <f t="shared" si="365"/>
        <v>42253.633159722223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42325.933495370366</v>
      </c>
      <c r="T3866" s="9">
        <f t="shared" si="365"/>
        <v>42295.891828703709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41881.229166666664</v>
      </c>
      <c r="T3867" s="9">
        <f t="shared" si="365"/>
        <v>41841.651597222226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42452.145138888889</v>
      </c>
      <c r="T3868" s="9">
        <f t="shared" si="365"/>
        <v>42402.947002314817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42539.814108796301</v>
      </c>
      <c r="T3869" s="9">
        <f t="shared" si="365"/>
        <v>42509.814108796301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41890.659780092588</v>
      </c>
      <c r="T3870" s="9">
        <f t="shared" si="365"/>
        <v>41865.659780092588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42077.132638888885</v>
      </c>
      <c r="T3871" s="9">
        <f t="shared" si="365"/>
        <v>42047.724444444444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41823.17219907407</v>
      </c>
      <c r="T3872" s="9">
        <f t="shared" si="365"/>
        <v>41793.17219907407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42823.739004629635</v>
      </c>
      <c r="T3873" s="9">
        <f t="shared" si="365"/>
        <v>42763.780671296292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42230.145787037036</v>
      </c>
      <c r="T3874" s="9">
        <f t="shared" si="365"/>
        <v>42180.145787037036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42285.696006944447</v>
      </c>
      <c r="T3875" s="9">
        <f t="shared" si="365"/>
        <v>42255.696006944447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42028.041666666672</v>
      </c>
      <c r="T3876" s="9">
        <f t="shared" si="365"/>
        <v>42007.016458333332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42616.416666666672</v>
      </c>
      <c r="T3877" s="9">
        <f t="shared" si="365"/>
        <v>42615.346817129626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42402.624166666668</v>
      </c>
      <c r="T3878" s="9">
        <f t="shared" si="365"/>
        <v>42372.624166666668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42712.67768518519</v>
      </c>
      <c r="T3879" s="9">
        <f t="shared" si="365"/>
        <v>42682.67768518519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42185.165972222225</v>
      </c>
      <c r="T3880" s="9">
        <f t="shared" si="365"/>
        <v>42154.818819444445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42029.861064814817</v>
      </c>
      <c r="T3881" s="9">
        <f t="shared" si="365"/>
        <v>41999.861064814817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41850.958333333336</v>
      </c>
      <c r="T3882" s="9">
        <f t="shared" si="365"/>
        <v>41815.815046296295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42786.018506944441</v>
      </c>
      <c r="T3883" s="9">
        <f t="shared" si="365"/>
        <v>42756.018506944441</v>
      </c>
    </row>
    <row r="3884" spans="1:20" ht="45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42400.960416666669</v>
      </c>
      <c r="T3884" s="9">
        <f t="shared" si="365"/>
        <v>42373.983449074076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41884.602650462963</v>
      </c>
      <c r="T3885" s="9">
        <f t="shared" si="365"/>
        <v>41854.602650462963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42090.749907407408</v>
      </c>
      <c r="T3886" s="9">
        <f t="shared" si="365"/>
        <v>42065.791574074072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42499.951284722221</v>
      </c>
      <c r="T3887" s="9">
        <f t="shared" si="365"/>
        <v>42469.951284722221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41984.228032407409</v>
      </c>
      <c r="T3888" s="9">
        <f t="shared" si="365"/>
        <v>41954.228032407409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42125.916666666672</v>
      </c>
      <c r="T3889" s="9">
        <f t="shared" si="365"/>
        <v>42079.857974537037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42792.545810185184</v>
      </c>
      <c r="T3890" s="9">
        <f t="shared" si="365"/>
        <v>42762.545810185184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42008.976388888885</v>
      </c>
      <c r="T3891" s="9">
        <f t="shared" si="365"/>
        <v>41977.004976851851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42231.758611111116</v>
      </c>
      <c r="T3892" s="9">
        <f t="shared" si="365"/>
        <v>42171.758611111116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42086.207638888889</v>
      </c>
      <c r="T3893" s="9">
        <f t="shared" si="365"/>
        <v>42056.1324537037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41875.291666666664</v>
      </c>
      <c r="T3894" s="9">
        <f t="shared" si="365"/>
        <v>41867.652280092596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41821.25</v>
      </c>
      <c r="T3895" s="9">
        <f t="shared" si="365"/>
        <v>41779.657870370371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42710.207638888889</v>
      </c>
      <c r="T3896" s="9">
        <f t="shared" si="365"/>
        <v>42679.958472222221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42063.250208333338</v>
      </c>
      <c r="T3897" s="9">
        <f t="shared" si="365"/>
        <v>42032.250208333338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41807.191875000004</v>
      </c>
      <c r="T3898" s="9">
        <f t="shared" si="365"/>
        <v>41793.191875000004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42012.87364583333</v>
      </c>
      <c r="T3899" s="9">
        <f t="shared" si="365"/>
        <v>41982.87364583333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42233.666666666672</v>
      </c>
      <c r="T3900" s="9">
        <f t="shared" si="365"/>
        <v>42193.482291666667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41863.775011574071</v>
      </c>
      <c r="T3901" s="9">
        <f t="shared" si="365"/>
        <v>41843.775011574071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42166.092488425929</v>
      </c>
      <c r="T3902" s="9">
        <f t="shared" si="365"/>
        <v>42136.092488425929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42357.826377314821</v>
      </c>
      <c r="T3903" s="9">
        <f t="shared" si="365"/>
        <v>42317.826377314821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42688.509745370371</v>
      </c>
      <c r="T3904" s="9">
        <f t="shared" si="365"/>
        <v>42663.468078703707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42230.818055555559</v>
      </c>
      <c r="T3905" s="9">
        <f t="shared" si="365"/>
        <v>42186.01116898148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42109.211111111115</v>
      </c>
      <c r="T3906" s="9">
        <f t="shared" si="365"/>
        <v>42095.229166666672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(E3907/D3907)*100</f>
        <v>11.533333333333333</v>
      </c>
      <c r="P3907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 LEN(N3907)-SEARCH("/",N3907,1))</f>
        <v>plays</v>
      </c>
      <c r="S3907" s="9">
        <f t="shared" ref="S3907:S3970" si="370">(((I3907/60)/60)/24)+DATE(1970,1,1)</f>
        <v>42166.958333333328</v>
      </c>
      <c r="T3907" s="9">
        <f t="shared" ref="T3907:T3970" si="371">(((J3907/60)/60)/24)+DATE(1970,1,1)</f>
        <v>42124.623877314814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42181.559027777781</v>
      </c>
      <c r="T3908" s="9">
        <f t="shared" si="371"/>
        <v>42143.917743055557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41938.838888888888</v>
      </c>
      <c r="T3909" s="9">
        <f t="shared" si="371"/>
        <v>41906.819513888891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41849.135370370372</v>
      </c>
      <c r="T3910" s="9">
        <f t="shared" si="371"/>
        <v>41834.135370370372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41893.359282407408</v>
      </c>
      <c r="T3911" s="9">
        <f t="shared" si="371"/>
        <v>41863.359282407408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42254.756909722222</v>
      </c>
      <c r="T3912" s="9">
        <f t="shared" si="371"/>
        <v>42224.756909722222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41969.853900462964</v>
      </c>
      <c r="T3913" s="9">
        <f t="shared" si="371"/>
        <v>41939.8122337963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42119.190972222219</v>
      </c>
      <c r="T3914" s="9">
        <f t="shared" si="371"/>
        <v>42059.270023148143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42338.252881944441</v>
      </c>
      <c r="T3915" s="9">
        <f t="shared" si="371"/>
        <v>42308.211215277777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42134.957638888889</v>
      </c>
      <c r="T3916" s="9">
        <f t="shared" si="371"/>
        <v>42114.818935185183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42522.98505787037</v>
      </c>
      <c r="T3917" s="9">
        <f t="shared" si="371"/>
        <v>42492.98505787037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42524.471666666665</v>
      </c>
      <c r="T3918" s="9">
        <f t="shared" si="371"/>
        <v>42494.471666666665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41893.527326388888</v>
      </c>
      <c r="T3919" s="9">
        <f t="shared" si="371"/>
        <v>41863.527326388888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41855.666666666664</v>
      </c>
      <c r="T3920" s="9">
        <f t="shared" si="371"/>
        <v>41843.664618055554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42387</v>
      </c>
      <c r="T3921" s="9">
        <f t="shared" si="371"/>
        <v>42358.684872685189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42687.428935185191</v>
      </c>
      <c r="T3922" s="9">
        <f t="shared" si="371"/>
        <v>42657.38726851852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41938.75</v>
      </c>
      <c r="T3923" s="9">
        <f t="shared" si="371"/>
        <v>41926.542303240742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42065.958333333328</v>
      </c>
      <c r="T3924" s="9">
        <f t="shared" si="371"/>
        <v>42020.768634259264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42103.979988425926</v>
      </c>
      <c r="T3925" s="9">
        <f t="shared" si="371"/>
        <v>42075.979988425926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41816.959745370368</v>
      </c>
      <c r="T3926" s="9">
        <f t="shared" si="371"/>
        <v>41786.959745370368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41850.870821759258</v>
      </c>
      <c r="T3927" s="9">
        <f t="shared" si="371"/>
        <v>41820.870821759258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42000.085046296299</v>
      </c>
      <c r="T3928" s="9">
        <f t="shared" si="371"/>
        <v>41970.085046296299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41860.267407407409</v>
      </c>
      <c r="T3929" s="9">
        <f t="shared" si="371"/>
        <v>41830.267407407409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42293.207638888889</v>
      </c>
      <c r="T3930" s="9">
        <f t="shared" si="371"/>
        <v>42265.683182870373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42631.827141203699</v>
      </c>
      <c r="T3931" s="9">
        <f t="shared" si="371"/>
        <v>42601.827141203699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42461.25</v>
      </c>
      <c r="T3932" s="9">
        <f t="shared" si="371"/>
        <v>42433.338749999995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42253.151701388888</v>
      </c>
      <c r="T3933" s="9">
        <f t="shared" si="371"/>
        <v>42228.151701388888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42445.126898148148</v>
      </c>
      <c r="T3934" s="9">
        <f t="shared" si="371"/>
        <v>42415.168564814812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42568.029861111107</v>
      </c>
      <c r="T3935" s="9">
        <f t="shared" si="371"/>
        <v>42538.968310185184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42278.541666666672</v>
      </c>
      <c r="T3936" s="9">
        <f t="shared" si="371"/>
        <v>42233.671747685185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42281.656782407401</v>
      </c>
      <c r="T3937" s="9">
        <f t="shared" si="371"/>
        <v>42221.656782407401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42705.304629629631</v>
      </c>
      <c r="T3938" s="9">
        <f t="shared" si="371"/>
        <v>42675.262962962966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42562.631481481483</v>
      </c>
      <c r="T3939" s="9">
        <f t="shared" si="371"/>
        <v>42534.631481481483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42182.905717592599</v>
      </c>
      <c r="T3940" s="9">
        <f t="shared" si="371"/>
        <v>42151.905717592599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41919.1875</v>
      </c>
      <c r="T3941" s="9">
        <f t="shared" si="371"/>
        <v>41915.400219907409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42006.492488425924</v>
      </c>
      <c r="T3942" s="9">
        <f t="shared" si="371"/>
        <v>41961.492488425924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41968.041666666672</v>
      </c>
      <c r="T3943" s="9">
        <f t="shared" si="371"/>
        <v>41940.587233796294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42171.904097222221</v>
      </c>
      <c r="T3944" s="9">
        <f t="shared" si="371"/>
        <v>42111.904097222221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42310.701388888891</v>
      </c>
      <c r="T3945" s="9">
        <f t="shared" si="371"/>
        <v>42279.778564814813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42243.662905092591</v>
      </c>
      <c r="T3946" s="9">
        <f t="shared" si="371"/>
        <v>42213.662905092591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42139.801712962959</v>
      </c>
      <c r="T3947" s="9">
        <f t="shared" si="371"/>
        <v>42109.801712962959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42063.333333333328</v>
      </c>
      <c r="T3948" s="9">
        <f t="shared" si="371"/>
        <v>42031.833587962959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42645.142870370371</v>
      </c>
      <c r="T3949" s="9">
        <f t="shared" si="371"/>
        <v>42615.142870370371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41889.325497685182</v>
      </c>
      <c r="T3950" s="9">
        <f t="shared" si="371"/>
        <v>41829.325497685182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42046.120613425926</v>
      </c>
      <c r="T3951" s="9">
        <f t="shared" si="371"/>
        <v>42016.120613425926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42468.774305555555</v>
      </c>
      <c r="T3952" s="9">
        <f t="shared" si="371"/>
        <v>42439.702314814815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42493.784050925926</v>
      </c>
      <c r="T3953" s="9">
        <f t="shared" si="371"/>
        <v>42433.825717592597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42303.790393518517</v>
      </c>
      <c r="T3954" s="9">
        <f t="shared" si="371"/>
        <v>42243.790393518517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42580.978472222225</v>
      </c>
      <c r="T3955" s="9">
        <f t="shared" si="371"/>
        <v>42550.048449074078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41834.651203703703</v>
      </c>
      <c r="T3956" s="9">
        <f t="shared" si="371"/>
        <v>41774.651203703703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42336.890520833331</v>
      </c>
      <c r="T3957" s="9">
        <f t="shared" si="371"/>
        <v>42306.848854166667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42485.013888888891</v>
      </c>
      <c r="T3958" s="9">
        <f t="shared" si="371"/>
        <v>42457.932025462964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42559.976319444439</v>
      </c>
      <c r="T3959" s="9">
        <f t="shared" si="371"/>
        <v>42513.976319444439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41853.583333333336</v>
      </c>
      <c r="T3960" s="9">
        <f t="shared" si="371"/>
        <v>41816.950370370374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41910.788842592592</v>
      </c>
      <c r="T3961" s="9">
        <f t="shared" si="371"/>
        <v>41880.788842592592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42372.845555555556</v>
      </c>
      <c r="T3962" s="9">
        <f t="shared" si="371"/>
        <v>42342.845555555556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41767.891319444447</v>
      </c>
      <c r="T3963" s="9">
        <f t="shared" si="371"/>
        <v>41745.891319444447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42336.621458333335</v>
      </c>
      <c r="T3964" s="9">
        <f t="shared" si="371"/>
        <v>42311.621458333335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42326.195798611108</v>
      </c>
      <c r="T3965" s="9">
        <f t="shared" si="371"/>
        <v>42296.154131944444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42113.680393518516</v>
      </c>
      <c r="T3966" s="9">
        <f t="shared" si="371"/>
        <v>42053.722060185188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42474.194212962961</v>
      </c>
      <c r="T3967" s="9">
        <f t="shared" si="371"/>
        <v>42414.235879629632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41844.124305555553</v>
      </c>
      <c r="T3968" s="9">
        <f t="shared" si="371"/>
        <v>41801.711550925924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42800.290590277778</v>
      </c>
      <c r="T3969" s="9">
        <f t="shared" si="371"/>
        <v>42770.290590277778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42512.815659722226</v>
      </c>
      <c r="T3970" s="9">
        <f t="shared" si="371"/>
        <v>42452.815659722226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(E3971/D3971)*100</f>
        <v>7.4690265486725664</v>
      </c>
      <c r="P3971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 LEN(N3971)-SEARCH("/",N3971,1))</f>
        <v>plays</v>
      </c>
      <c r="S3971" s="9">
        <f t="shared" ref="S3971:S4034" si="376">(((I3971/60)/60)/24)+DATE(1970,1,1)</f>
        <v>42611.163194444445</v>
      </c>
      <c r="T3971" s="9">
        <f t="shared" ref="T3971:T4034" si="377">(((J3971/60)/60)/24)+DATE(1970,1,1)</f>
        <v>42601.854699074072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42477.863553240735</v>
      </c>
      <c r="T3972" s="9">
        <f t="shared" si="377"/>
        <v>42447.863553240735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41841.536180555559</v>
      </c>
      <c r="T3973" s="9">
        <f t="shared" si="377"/>
        <v>41811.536180555559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42041.067523148144</v>
      </c>
      <c r="T3974" s="9">
        <f t="shared" si="377"/>
        <v>41981.067523148144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42499.166666666672</v>
      </c>
      <c r="T3975" s="9">
        <f t="shared" si="377"/>
        <v>42469.68414351852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42523.546851851846</v>
      </c>
      <c r="T3976" s="9">
        <f t="shared" si="377"/>
        <v>42493.546851851846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42564.866875</v>
      </c>
      <c r="T3977" s="9">
        <f t="shared" si="377"/>
        <v>42534.866875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41852.291666666664</v>
      </c>
      <c r="T3978" s="9">
        <f t="shared" si="377"/>
        <v>41830.858344907407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42573.788564814815</v>
      </c>
      <c r="T3979" s="9">
        <f t="shared" si="377"/>
        <v>42543.788564814815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42035.642974537041</v>
      </c>
      <c r="T3980" s="9">
        <f t="shared" si="377"/>
        <v>41975.642974537041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42092.833333333328</v>
      </c>
      <c r="T3981" s="9">
        <f t="shared" si="377"/>
        <v>42069.903437500005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41825.598923611113</v>
      </c>
      <c r="T3982" s="9">
        <f t="shared" si="377"/>
        <v>41795.598923611113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42568.179965277777</v>
      </c>
      <c r="T3983" s="9">
        <f t="shared" si="377"/>
        <v>42508.179965277777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42192.809953703705</v>
      </c>
      <c r="T3984" s="9">
        <f t="shared" si="377"/>
        <v>42132.809953703705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41779.290972222225</v>
      </c>
      <c r="T3985" s="9">
        <f t="shared" si="377"/>
        <v>41747.86986111111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41951</v>
      </c>
      <c r="T3986" s="9">
        <f t="shared" si="377"/>
        <v>41920.963472222218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42420.878472222219</v>
      </c>
      <c r="T3987" s="9">
        <f t="shared" si="377"/>
        <v>42399.707407407404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42496.544444444444</v>
      </c>
      <c r="T3988" s="9">
        <f t="shared" si="377"/>
        <v>42467.548541666663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41775.92465277778</v>
      </c>
      <c r="T3989" s="9">
        <f t="shared" si="377"/>
        <v>41765.92465277778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42245.08116898148</v>
      </c>
      <c r="T3990" s="9">
        <f t="shared" si="377"/>
        <v>42230.08116898148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42316.791446759264</v>
      </c>
      <c r="T3991" s="9">
        <f t="shared" si="377"/>
        <v>42286.749780092592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42431.672372685185</v>
      </c>
      <c r="T3992" s="9">
        <f t="shared" si="377"/>
        <v>42401.672372685185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42155.644467592589</v>
      </c>
      <c r="T3993" s="9">
        <f t="shared" si="377"/>
        <v>42125.644467592589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42349.982164351852</v>
      </c>
      <c r="T3994" s="9">
        <f t="shared" si="377"/>
        <v>42289.94049768518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42137.864722222221</v>
      </c>
      <c r="T3995" s="9">
        <f t="shared" si="377"/>
        <v>42107.864722222221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41839.389930555553</v>
      </c>
      <c r="T3996" s="9">
        <f t="shared" si="377"/>
        <v>41809.389930555553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42049.477083333331</v>
      </c>
      <c r="T3997" s="9">
        <f t="shared" si="377"/>
        <v>42019.683761574073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41963.669444444444</v>
      </c>
      <c r="T3998" s="9">
        <f t="shared" si="377"/>
        <v>41950.26694444444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42099.349780092598</v>
      </c>
      <c r="T3999" s="9">
        <f t="shared" si="377"/>
        <v>42069.391446759255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42091.921597222223</v>
      </c>
      <c r="T4000" s="9">
        <f t="shared" si="377"/>
        <v>42061.963263888887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41882.827650462961</v>
      </c>
      <c r="T4001" s="9">
        <f t="shared" si="377"/>
        <v>41842.828680555554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42497.603680555556</v>
      </c>
      <c r="T4002" s="9">
        <f t="shared" si="377"/>
        <v>42437.64534722222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42795.791666666672</v>
      </c>
      <c r="T4003" s="9">
        <f t="shared" si="377"/>
        <v>42775.964212962965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41909.043530092589</v>
      </c>
      <c r="T4004" s="9">
        <f t="shared" si="377"/>
        <v>41879.043530092589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42050.587349537032</v>
      </c>
      <c r="T4005" s="9">
        <f t="shared" si="377"/>
        <v>42020.587349537032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41920.16269675926</v>
      </c>
      <c r="T4006" s="9">
        <f t="shared" si="377"/>
        <v>41890.16269675926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41932.807696759257</v>
      </c>
      <c r="T4007" s="9">
        <f t="shared" si="377"/>
        <v>41872.807696759257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42416.772997685184</v>
      </c>
      <c r="T4008" s="9">
        <f t="shared" si="377"/>
        <v>42391.772997685184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41877.686111111114</v>
      </c>
      <c r="T4009" s="9">
        <f t="shared" si="377"/>
        <v>41848.772928240738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42207.964201388888</v>
      </c>
      <c r="T4010" s="9">
        <f t="shared" si="377"/>
        <v>42177.964201388888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41891.700925925928</v>
      </c>
      <c r="T4011" s="9">
        <f t="shared" si="377"/>
        <v>41851.700925925928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41938.770439814813</v>
      </c>
      <c r="T4012" s="9">
        <f t="shared" si="377"/>
        <v>41921.770439814813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42032.54488425926</v>
      </c>
      <c r="T4013" s="9">
        <f t="shared" si="377"/>
        <v>42002.54488425926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42126.544548611113</v>
      </c>
      <c r="T4014" s="9">
        <f t="shared" si="377"/>
        <v>42096.544548611113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42051.301192129627</v>
      </c>
      <c r="T4015" s="9">
        <f t="shared" si="377"/>
        <v>42021.301192129627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42434.246168981481</v>
      </c>
      <c r="T4016" s="9">
        <f t="shared" si="377"/>
        <v>42419.246168981481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42204.780821759254</v>
      </c>
      <c r="T4017" s="9">
        <f t="shared" si="377"/>
        <v>42174.780821759254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41899.872685185182</v>
      </c>
      <c r="T4018" s="9">
        <f t="shared" si="377"/>
        <v>41869.872685185182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41886.672152777777</v>
      </c>
      <c r="T4019" s="9">
        <f t="shared" si="377"/>
        <v>41856.672152777777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42650.91097222222</v>
      </c>
      <c r="T4020" s="9">
        <f t="shared" si="377"/>
        <v>42620.91097222222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42475.686111111107</v>
      </c>
      <c r="T4021" s="9">
        <f t="shared" si="377"/>
        <v>42417.675879629634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42087.149293981478</v>
      </c>
      <c r="T4022" s="9">
        <f t="shared" si="377"/>
        <v>42057.190960648149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41938.911550925928</v>
      </c>
      <c r="T4023" s="9">
        <f t="shared" si="377"/>
        <v>41878.911550925928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42036.120833333334</v>
      </c>
      <c r="T4024" s="9">
        <f t="shared" si="377"/>
        <v>41990.584108796291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42453.957905092597</v>
      </c>
      <c r="T4025" s="9">
        <f t="shared" si="377"/>
        <v>42408.999571759254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42247.670104166667</v>
      </c>
      <c r="T4026" s="9">
        <f t="shared" si="377"/>
        <v>42217.670104166667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42211.237685185188</v>
      </c>
      <c r="T4027" s="9">
        <f t="shared" si="377"/>
        <v>42151.237685185188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42342.697210648148</v>
      </c>
      <c r="T4028" s="9">
        <f t="shared" si="377"/>
        <v>42282.655543981484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42789.041666666672</v>
      </c>
      <c r="T4029" s="9">
        <f t="shared" si="377"/>
        <v>42768.97084490741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41795.938657407409</v>
      </c>
      <c r="T4030" s="9">
        <f t="shared" si="377"/>
        <v>41765.938657407409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42352.025115740747</v>
      </c>
      <c r="T4031" s="9">
        <f t="shared" si="377"/>
        <v>42322.025115740747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42403.784027777772</v>
      </c>
      <c r="T4032" s="9">
        <f t="shared" si="377"/>
        <v>42374.655081018514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41991.626898148148</v>
      </c>
      <c r="T4033" s="9">
        <f t="shared" si="377"/>
        <v>41941.585231481484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42353.85087962963</v>
      </c>
      <c r="T4034" s="9">
        <f t="shared" si="377"/>
        <v>42293.809212962966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(E4035/D4035)*100</f>
        <v>25.698702928870294</v>
      </c>
      <c r="P4035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 LEN(N4035)-SEARCH("/",N4035,1))</f>
        <v>plays</v>
      </c>
      <c r="S4035" s="9">
        <f t="shared" ref="S4035:S4098" si="382">(((I4035/60)/60)/24)+DATE(1970,1,1)</f>
        <v>42645.375</v>
      </c>
      <c r="T4035" s="9">
        <f t="shared" ref="T4035:T4098" si="383">(((J4035/60)/60)/24)+DATE(1970,1,1)</f>
        <v>42614.268796296295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42097.905671296292</v>
      </c>
      <c r="T4036" s="9">
        <f t="shared" si="383"/>
        <v>42067.947337962964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41933.882951388885</v>
      </c>
      <c r="T4037" s="9">
        <f t="shared" si="383"/>
        <v>41903.882951388885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41821.9375</v>
      </c>
      <c r="T4038" s="9">
        <f t="shared" si="383"/>
        <v>41804.937083333331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42514.600694444445</v>
      </c>
      <c r="T4039" s="9">
        <f t="shared" si="383"/>
        <v>42497.070775462969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41929.798726851855</v>
      </c>
      <c r="T4040" s="9">
        <f t="shared" si="383"/>
        <v>41869.798726851855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42339.249305555553</v>
      </c>
      <c r="T4041" s="9">
        <f t="shared" si="383"/>
        <v>42305.670914351853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42203.125</v>
      </c>
      <c r="T4042" s="9">
        <f t="shared" si="383"/>
        <v>42144.231527777782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42619.474004629628</v>
      </c>
      <c r="T4043" s="9">
        <f t="shared" si="383"/>
        <v>42559.474004629628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42024.802777777775</v>
      </c>
      <c r="T4044" s="9">
        <f t="shared" si="383"/>
        <v>41995.084074074075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41963.957465277781</v>
      </c>
      <c r="T4045" s="9">
        <f t="shared" si="383"/>
        <v>41948.957465277781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42104.208333333328</v>
      </c>
      <c r="T4046" s="9">
        <f t="shared" si="383"/>
        <v>42074.219699074078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41872.201261574075</v>
      </c>
      <c r="T4047" s="9">
        <f t="shared" si="383"/>
        <v>41842.201261574075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41934.650578703702</v>
      </c>
      <c r="T4048" s="9">
        <f t="shared" si="383"/>
        <v>41904.650578703702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42015.041666666672</v>
      </c>
      <c r="T4049" s="9">
        <f t="shared" si="383"/>
        <v>41991.022488425922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42471.467442129629</v>
      </c>
      <c r="T4050" s="9">
        <f t="shared" si="383"/>
        <v>42436.509108796294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42199.958506944444</v>
      </c>
      <c r="T4051" s="9">
        <f t="shared" si="383"/>
        <v>42169.958506944444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41935.636469907404</v>
      </c>
      <c r="T4052" s="9">
        <f t="shared" si="383"/>
        <v>41905.636469907404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41768.286805555559</v>
      </c>
      <c r="T4053" s="9">
        <f t="shared" si="383"/>
        <v>41761.810150462967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41925.878657407404</v>
      </c>
      <c r="T4054" s="9">
        <f t="shared" si="383"/>
        <v>41865.878657407404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41958.833333333328</v>
      </c>
      <c r="T4055" s="9">
        <f t="shared" si="383"/>
        <v>41928.690138888887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42644.166666666672</v>
      </c>
      <c r="T4056" s="9">
        <f t="shared" si="383"/>
        <v>42613.841261574074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41809.648506944446</v>
      </c>
      <c r="T4057" s="9">
        <f t="shared" si="383"/>
        <v>41779.648506944446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42554.832638888889</v>
      </c>
      <c r="T4058" s="9">
        <f t="shared" si="383"/>
        <v>42534.933321759265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42333.958333333328</v>
      </c>
      <c r="T4059" s="9">
        <f t="shared" si="383"/>
        <v>42310.968518518523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42461.165972222225</v>
      </c>
      <c r="T4060" s="9">
        <f t="shared" si="383"/>
        <v>42446.060694444444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41898.125</v>
      </c>
      <c r="T4061" s="9">
        <f t="shared" si="383"/>
        <v>41866.640648148146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41813.666666666664</v>
      </c>
      <c r="T4062" s="9">
        <f t="shared" si="383"/>
        <v>41779.695092592592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42481.099803240737</v>
      </c>
      <c r="T4063" s="9">
        <f t="shared" si="383"/>
        <v>42421.141469907408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42553.739212962959</v>
      </c>
      <c r="T4064" s="9">
        <f t="shared" si="383"/>
        <v>42523.739212962959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41817.681527777779</v>
      </c>
      <c r="T4065" s="9">
        <f t="shared" si="383"/>
        <v>41787.681527777779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42123.588263888887</v>
      </c>
      <c r="T4066" s="9">
        <f t="shared" si="383"/>
        <v>42093.588263888887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41863.951516203706</v>
      </c>
      <c r="T4067" s="9">
        <f t="shared" si="383"/>
        <v>41833.951516203706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42509.039212962962</v>
      </c>
      <c r="T4068" s="9">
        <f t="shared" si="383"/>
        <v>42479.039212962962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42275.117476851854</v>
      </c>
      <c r="T4069" s="9">
        <f t="shared" si="383"/>
        <v>42235.117476851854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42748.961805555555</v>
      </c>
      <c r="T4070" s="9">
        <f t="shared" si="383"/>
        <v>42718.963599537034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42063.5</v>
      </c>
      <c r="T4071" s="9">
        <f t="shared" si="383"/>
        <v>42022.661527777775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42064.125</v>
      </c>
      <c r="T4072" s="9">
        <f t="shared" si="383"/>
        <v>42031.666898148149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42730.804756944446</v>
      </c>
      <c r="T4073" s="9">
        <f t="shared" si="383"/>
        <v>42700.804756944446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41872.77443287037</v>
      </c>
      <c r="T4074" s="9">
        <f t="shared" si="383"/>
        <v>41812.77443287037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42133.166666666672</v>
      </c>
      <c r="T4075" s="9">
        <f t="shared" si="383"/>
        <v>42078.34520833334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42313.594618055555</v>
      </c>
      <c r="T4076" s="9">
        <f t="shared" si="383"/>
        <v>42283.552951388891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41820.727777777778</v>
      </c>
      <c r="T4077" s="9">
        <f t="shared" si="383"/>
        <v>41779.045937499999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41933.82708333333</v>
      </c>
      <c r="T4078" s="9">
        <f t="shared" si="383"/>
        <v>41905.795706018522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42725.7105787037</v>
      </c>
      <c r="T4079" s="9">
        <f t="shared" si="383"/>
        <v>42695.7105787037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42762.787523148145</v>
      </c>
      <c r="T4080" s="9">
        <f t="shared" si="383"/>
        <v>42732.787523148145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42540.938900462963</v>
      </c>
      <c r="T4081" s="9">
        <f t="shared" si="383"/>
        <v>42510.938900462963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42535.787500000006</v>
      </c>
      <c r="T4082" s="9">
        <f t="shared" si="383"/>
        <v>42511.698101851856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42071.539641203708</v>
      </c>
      <c r="T4083" s="9">
        <f t="shared" si="383"/>
        <v>42041.581307870365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42322.958333333328</v>
      </c>
      <c r="T4084" s="9">
        <f t="shared" si="383"/>
        <v>42307.189270833333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42383.761759259258</v>
      </c>
      <c r="T4085" s="9">
        <f t="shared" si="383"/>
        <v>42353.761759259258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42652.436412037037</v>
      </c>
      <c r="T4086" s="9">
        <f t="shared" si="383"/>
        <v>42622.436412037037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42087.165972222225</v>
      </c>
      <c r="T4087" s="9">
        <f t="shared" si="383"/>
        <v>42058.603877314818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42329.166666666672</v>
      </c>
      <c r="T4088" s="9">
        <f t="shared" si="383"/>
        <v>42304.940960648149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42568.742893518516</v>
      </c>
      <c r="T4089" s="9">
        <f t="shared" si="383"/>
        <v>42538.742893518516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42020.434722222228</v>
      </c>
      <c r="T4090" s="9">
        <f t="shared" si="383"/>
        <v>41990.612546296295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42155.732638888891</v>
      </c>
      <c r="T4091" s="9">
        <f t="shared" si="383"/>
        <v>42122.732499999998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42223.625</v>
      </c>
      <c r="T4092" s="9">
        <f t="shared" si="383"/>
        <v>42209.67288194444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42020.506377314814</v>
      </c>
      <c r="T4093" s="9">
        <f t="shared" si="383"/>
        <v>41990.506377314814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42099.153321759266</v>
      </c>
      <c r="T4094" s="9">
        <f t="shared" si="383"/>
        <v>42039.194988425923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42238.815891203703</v>
      </c>
      <c r="T4095" s="9">
        <f t="shared" si="383"/>
        <v>42178.815891203703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41934.207638888889</v>
      </c>
      <c r="T4096" s="9">
        <f t="shared" si="383"/>
        <v>41890.086805555555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42723.031828703708</v>
      </c>
      <c r="T4097" s="9">
        <f t="shared" si="383"/>
        <v>42693.031828703708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42794.368749999994</v>
      </c>
      <c r="T4098" s="9">
        <f t="shared" si="383"/>
        <v>42750.530312499999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(E4099/D4099)*100</f>
        <v>0</v>
      </c>
      <c r="P4099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 LEN(N4099)-SEARCH("/",N4099,1))</f>
        <v>plays</v>
      </c>
      <c r="S4099" s="9">
        <f t="shared" ref="S4099:S4115" si="388">(((I4099/60)/60)/24)+DATE(1970,1,1)</f>
        <v>42400.996527777781</v>
      </c>
      <c r="T4099" s="9">
        <f t="shared" ref="T4099:T4115" si="389">(((J4099/60)/60)/24)+DATE(1970,1,1)</f>
        <v>42344.824502314819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42525.722187499996</v>
      </c>
      <c r="T4100" s="9">
        <f t="shared" si="389"/>
        <v>42495.722187499996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42615.850381944445</v>
      </c>
      <c r="T4101" s="9">
        <f t="shared" si="389"/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41937.124884259261</v>
      </c>
      <c r="T4102" s="9">
        <f t="shared" si="389"/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42760.903726851851</v>
      </c>
      <c r="T4103" s="9">
        <f t="shared" si="389"/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42505.848067129627</v>
      </c>
      <c r="T4104" s="9">
        <f t="shared" si="389"/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42242.772222222222</v>
      </c>
      <c r="T4105" s="9">
        <f t="shared" si="389"/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42670.278171296297</v>
      </c>
      <c r="T4106" s="9">
        <f t="shared" si="389"/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42730.010520833333</v>
      </c>
      <c r="T4107" s="9">
        <f t="shared" si="389"/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42096.041666666672</v>
      </c>
      <c r="T4108" s="9">
        <f t="shared" si="389"/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41906.916678240741</v>
      </c>
      <c r="T4109" s="9">
        <f t="shared" si="389"/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42797.208333333328</v>
      </c>
      <c r="T4110" s="9">
        <f t="shared" si="389"/>
        <v>42767.031678240746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42337.581064814818</v>
      </c>
      <c r="T4111" s="9">
        <f t="shared" si="389"/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42572.626747685179</v>
      </c>
      <c r="T4112" s="9">
        <f t="shared" si="389"/>
        <v>42512.626747685179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42059.135879629626</v>
      </c>
      <c r="T4113" s="9">
        <f t="shared" si="389"/>
        <v>42029.135879629626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42428</v>
      </c>
      <c r="T4114" s="9">
        <f t="shared" si="389"/>
        <v>42400.946597222224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42377.273611111115</v>
      </c>
      <c r="T4115" s="9">
        <f t="shared" si="389"/>
        <v>42358.573182870372</v>
      </c>
    </row>
  </sheetData>
  <autoFilter ref="A1:T4115" xr:uid="{244E2735-B15C-40CF-A2B0-426F6AD0F44B}">
    <filterColumn colId="5">
      <filters>
        <filter val="failed"/>
      </filters>
    </filterColumn>
  </autoFilter>
  <conditionalFormatting sqref="F2:F4115">
    <cfRule type="containsText" dxfId="19" priority="2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00"/>
        <cfvo type="num" val="300"/>
        <color rgb="FFFF0000"/>
        <color rgb="FF92D050"/>
        <color theme="4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" operator="containsText" id="{6A74D487-F80A-454C-960B-205FCB4C19FE}">
            <xm:f>NOT(ISERROR(SEARCH($F$154,F2)))</xm:f>
            <xm:f>$F$154</xm:f>
            <x14:dxf>
              <font>
                <color rgb="FF9C0006"/>
              </font>
              <fill>
                <patternFill>
                  <bgColor theme="0" tint="-0.34998626667073579"/>
                </patternFill>
              </fill>
            </x14:dxf>
          </x14:cfRule>
          <x14:cfRule type="containsText" priority="4" operator="containsText" id="{1A86DC57-4D94-4A4C-A017-40A75BDE72BC}">
            <xm:f>NOT(ISERROR(SEARCH($F$2,F2)))</xm:f>
            <xm:f>$F$2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5" operator="containsText" id="{1494A0F3-D46D-41DD-A117-23464F2039E7}">
            <xm:f>NOT(ISERROR(SEARCH($F$4115,F2)))</xm:f>
            <xm:f>$F$4115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F2:F4115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E3581-8550-4101-85B4-1164964CFE7A}">
  <dimension ref="A1:F14"/>
  <sheetViews>
    <sheetView topLeftCell="D1" workbookViewId="0">
      <selection activeCell="L3" sqref="L3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6.140625" bestFit="1" customWidth="1"/>
    <col min="4" max="4" width="4.28515625" bestFit="1" customWidth="1"/>
    <col min="5" max="5" width="10" bestFit="1" customWidth="1"/>
    <col min="6" max="6" width="12.5703125" bestFit="1" customWidth="1"/>
  </cols>
  <sheetData>
    <row r="1" spans="1:6" x14ac:dyDescent="0.25">
      <c r="A1" s="6" t="s">
        <v>8223</v>
      </c>
      <c r="B1" t="s">
        <v>8314</v>
      </c>
    </row>
    <row r="3" spans="1:6" x14ac:dyDescent="0.25">
      <c r="A3" s="6" t="s">
        <v>8312</v>
      </c>
      <c r="B3" s="6" t="s">
        <v>8313</v>
      </c>
    </row>
    <row r="4" spans="1:6" x14ac:dyDescent="0.2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7" t="s">
        <v>8359</v>
      </c>
      <c r="B5" s="8">
        <v>37</v>
      </c>
      <c r="C5" s="8">
        <v>493</v>
      </c>
      <c r="D5" s="8">
        <v>24</v>
      </c>
      <c r="E5" s="8">
        <v>839</v>
      </c>
      <c r="F5" s="8">
        <v>1393</v>
      </c>
    </row>
    <row r="6" spans="1:6" x14ac:dyDescent="0.25">
      <c r="A6" s="7" t="s">
        <v>8362</v>
      </c>
      <c r="B6" s="8">
        <v>20</v>
      </c>
      <c r="C6" s="8">
        <v>120</v>
      </c>
      <c r="D6" s="8">
        <v>20</v>
      </c>
      <c r="E6" s="8">
        <v>540</v>
      </c>
      <c r="F6" s="8">
        <v>700</v>
      </c>
    </row>
    <row r="7" spans="1:6" x14ac:dyDescent="0.25">
      <c r="A7" s="7" t="s">
        <v>8360</v>
      </c>
      <c r="B7" s="8">
        <v>178</v>
      </c>
      <c r="C7" s="8">
        <v>213</v>
      </c>
      <c r="D7" s="8"/>
      <c r="E7" s="8">
        <v>209</v>
      </c>
      <c r="F7" s="8">
        <v>600</v>
      </c>
    </row>
    <row r="8" spans="1:6" x14ac:dyDescent="0.25">
      <c r="A8" s="7" t="s">
        <v>8358</v>
      </c>
      <c r="B8" s="8">
        <v>40</v>
      </c>
      <c r="C8" s="8">
        <v>180</v>
      </c>
      <c r="D8" s="8"/>
      <c r="E8" s="8">
        <v>300</v>
      </c>
      <c r="F8" s="8">
        <v>520</v>
      </c>
    </row>
    <row r="9" spans="1:6" x14ac:dyDescent="0.25">
      <c r="A9" s="7" t="s">
        <v>8361</v>
      </c>
      <c r="B9" s="8">
        <v>30</v>
      </c>
      <c r="C9" s="8">
        <v>127</v>
      </c>
      <c r="D9" s="8"/>
      <c r="E9" s="8">
        <v>80</v>
      </c>
      <c r="F9" s="8">
        <v>237</v>
      </c>
    </row>
    <row r="10" spans="1:6" x14ac:dyDescent="0.25">
      <c r="A10" s="7" t="s">
        <v>8366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8364</v>
      </c>
      <c r="B11" s="8"/>
      <c r="C11" s="8">
        <v>140</v>
      </c>
      <c r="D11" s="8"/>
      <c r="E11" s="8">
        <v>80</v>
      </c>
      <c r="F11" s="8">
        <v>220</v>
      </c>
    </row>
    <row r="12" spans="1:6" x14ac:dyDescent="0.25">
      <c r="A12" s="7" t="s">
        <v>8365</v>
      </c>
      <c r="B12" s="8">
        <v>20</v>
      </c>
      <c r="C12" s="8">
        <v>140</v>
      </c>
      <c r="D12" s="8">
        <v>6</v>
      </c>
      <c r="E12" s="8">
        <v>34</v>
      </c>
      <c r="F12" s="8">
        <v>200</v>
      </c>
    </row>
    <row r="13" spans="1:6" x14ac:dyDescent="0.25">
      <c r="A13" s="7" t="s">
        <v>8363</v>
      </c>
      <c r="B13" s="8">
        <v>24</v>
      </c>
      <c r="C13" s="8"/>
      <c r="D13" s="8"/>
      <c r="E13" s="8"/>
      <c r="F13" s="8">
        <v>24</v>
      </c>
    </row>
    <row r="14" spans="1:6" x14ac:dyDescent="0.25">
      <c r="A14" s="7" t="s">
        <v>8311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0D36B-97C8-4B90-B189-FD6920442A9F}">
  <dimension ref="A1:F47"/>
  <sheetViews>
    <sheetView workbookViewId="0">
      <selection activeCell="H5" sqref="H5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2.5703125" bestFit="1" customWidth="1"/>
  </cols>
  <sheetData>
    <row r="1" spans="1:6" x14ac:dyDescent="0.25">
      <c r="A1" s="6" t="s">
        <v>8223</v>
      </c>
      <c r="B1" t="s">
        <v>8314</v>
      </c>
    </row>
    <row r="2" spans="1:6" x14ac:dyDescent="0.25">
      <c r="A2" s="6" t="s">
        <v>8379</v>
      </c>
      <c r="B2" t="s">
        <v>8314</v>
      </c>
    </row>
    <row r="4" spans="1:6" x14ac:dyDescent="0.25">
      <c r="A4" s="6" t="s">
        <v>8312</v>
      </c>
      <c r="B4" s="6" t="s">
        <v>8313</v>
      </c>
    </row>
    <row r="5" spans="1:6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7" t="s">
        <v>8339</v>
      </c>
      <c r="B6" s="8">
        <v>694</v>
      </c>
      <c r="C6" s="8">
        <v>353</v>
      </c>
      <c r="D6" s="8"/>
      <c r="E6" s="8">
        <v>19</v>
      </c>
      <c r="F6" s="8">
        <v>1066</v>
      </c>
    </row>
    <row r="7" spans="1:6" x14ac:dyDescent="0.25">
      <c r="A7" s="7" t="s">
        <v>8343</v>
      </c>
      <c r="B7" s="8">
        <v>260</v>
      </c>
      <c r="C7" s="8"/>
      <c r="D7" s="8"/>
      <c r="E7" s="8"/>
      <c r="F7" s="8">
        <v>260</v>
      </c>
    </row>
    <row r="8" spans="1:6" x14ac:dyDescent="0.25">
      <c r="A8" s="7" t="s">
        <v>8353</v>
      </c>
      <c r="B8" s="8">
        <v>20</v>
      </c>
      <c r="C8" s="8">
        <v>120</v>
      </c>
      <c r="D8" s="8">
        <v>60</v>
      </c>
      <c r="E8" s="8"/>
      <c r="F8" s="8">
        <v>200</v>
      </c>
    </row>
    <row r="9" spans="1:6" x14ac:dyDescent="0.25">
      <c r="A9" s="7" t="s">
        <v>8348</v>
      </c>
      <c r="B9" s="8">
        <v>85</v>
      </c>
      <c r="C9" s="8">
        <v>80</v>
      </c>
      <c r="D9" s="8">
        <v>17</v>
      </c>
      <c r="E9" s="8">
        <v>5</v>
      </c>
      <c r="F9" s="8">
        <v>187</v>
      </c>
    </row>
    <row r="10" spans="1:6" x14ac:dyDescent="0.25">
      <c r="A10" s="7" t="s">
        <v>8320</v>
      </c>
      <c r="B10" s="8">
        <v>180</v>
      </c>
      <c r="C10" s="8"/>
      <c r="D10" s="8"/>
      <c r="E10" s="8"/>
      <c r="F10" s="8">
        <v>180</v>
      </c>
    </row>
    <row r="11" spans="1:6" x14ac:dyDescent="0.25">
      <c r="A11" s="7" t="s">
        <v>8337</v>
      </c>
      <c r="B11" s="8">
        <v>103</v>
      </c>
      <c r="C11" s="8">
        <v>57</v>
      </c>
      <c r="D11" s="8"/>
      <c r="E11" s="8"/>
      <c r="F11" s="8">
        <v>160</v>
      </c>
    </row>
    <row r="12" spans="1:6" x14ac:dyDescent="0.25">
      <c r="A12" s="7" t="s">
        <v>8354</v>
      </c>
      <c r="B12" s="8"/>
      <c r="C12" s="8">
        <v>60</v>
      </c>
      <c r="D12" s="8">
        <v>100</v>
      </c>
      <c r="E12" s="8"/>
      <c r="F12" s="8">
        <v>160</v>
      </c>
    </row>
    <row r="13" spans="1:6" x14ac:dyDescent="0.25">
      <c r="A13" s="7" t="s">
        <v>8328</v>
      </c>
      <c r="B13" s="8">
        <v>140</v>
      </c>
      <c r="C13" s="8">
        <v>20</v>
      </c>
      <c r="D13" s="8"/>
      <c r="E13" s="8"/>
      <c r="F13" s="8">
        <v>160</v>
      </c>
    </row>
    <row r="14" spans="1:6" x14ac:dyDescent="0.25">
      <c r="A14" s="7" t="s">
        <v>8327</v>
      </c>
      <c r="B14" s="8">
        <v>140</v>
      </c>
      <c r="C14" s="8"/>
      <c r="D14" s="8"/>
      <c r="E14" s="8"/>
      <c r="F14" s="8">
        <v>140</v>
      </c>
    </row>
    <row r="15" spans="1:6" x14ac:dyDescent="0.25">
      <c r="A15" s="7" t="s">
        <v>8325</v>
      </c>
      <c r="B15" s="8"/>
      <c r="C15" s="8">
        <v>120</v>
      </c>
      <c r="D15" s="8">
        <v>20</v>
      </c>
      <c r="E15" s="8"/>
      <c r="F15" s="8">
        <v>140</v>
      </c>
    </row>
    <row r="16" spans="1:6" x14ac:dyDescent="0.25">
      <c r="A16" s="7" t="s">
        <v>8333</v>
      </c>
      <c r="B16" s="8">
        <v>60</v>
      </c>
      <c r="C16" s="8">
        <v>60</v>
      </c>
      <c r="D16" s="8">
        <v>20</v>
      </c>
      <c r="E16" s="8"/>
      <c r="F16" s="8">
        <v>140</v>
      </c>
    </row>
    <row r="17" spans="1:6" x14ac:dyDescent="0.25">
      <c r="A17" s="7" t="s">
        <v>8352</v>
      </c>
      <c r="B17" s="8"/>
      <c r="C17" s="8">
        <v>100</v>
      </c>
      <c r="D17" s="8"/>
      <c r="E17" s="8"/>
      <c r="F17" s="8">
        <v>100</v>
      </c>
    </row>
    <row r="18" spans="1:6" x14ac:dyDescent="0.25">
      <c r="A18" s="7" t="s">
        <v>8315</v>
      </c>
      <c r="B18" s="8"/>
      <c r="C18" s="8">
        <v>100</v>
      </c>
      <c r="D18" s="8"/>
      <c r="E18" s="8"/>
      <c r="F18" s="8">
        <v>100</v>
      </c>
    </row>
    <row r="19" spans="1:6" x14ac:dyDescent="0.25">
      <c r="A19" s="7" t="s">
        <v>8321</v>
      </c>
      <c r="B19" s="8"/>
      <c r="C19" s="8">
        <v>80</v>
      </c>
      <c r="D19" s="8"/>
      <c r="E19" s="8"/>
      <c r="F19" s="8">
        <v>80</v>
      </c>
    </row>
    <row r="20" spans="1:6" x14ac:dyDescent="0.25">
      <c r="A20" s="7" t="s">
        <v>8349</v>
      </c>
      <c r="B20" s="8">
        <v>80</v>
      </c>
      <c r="C20" s="8"/>
      <c r="D20" s="8"/>
      <c r="E20" s="8"/>
      <c r="F20" s="8">
        <v>80</v>
      </c>
    </row>
    <row r="21" spans="1:6" x14ac:dyDescent="0.25">
      <c r="A21" s="7" t="s">
        <v>8323</v>
      </c>
      <c r="B21" s="8"/>
      <c r="C21" s="8">
        <v>40</v>
      </c>
      <c r="D21" s="8"/>
      <c r="E21" s="8">
        <v>20</v>
      </c>
      <c r="F21" s="8">
        <v>60</v>
      </c>
    </row>
    <row r="22" spans="1:6" x14ac:dyDescent="0.25">
      <c r="A22" s="7" t="s">
        <v>8329</v>
      </c>
      <c r="B22" s="8"/>
      <c r="C22" s="8">
        <v>60</v>
      </c>
      <c r="D22" s="8"/>
      <c r="E22" s="8"/>
      <c r="F22" s="8">
        <v>60</v>
      </c>
    </row>
    <row r="23" spans="1:6" x14ac:dyDescent="0.25">
      <c r="A23" s="7" t="s">
        <v>8347</v>
      </c>
      <c r="B23" s="8">
        <v>40</v>
      </c>
      <c r="C23" s="8">
        <v>2</v>
      </c>
      <c r="D23" s="8">
        <v>18</v>
      </c>
      <c r="E23" s="8"/>
      <c r="F23" s="8">
        <v>60</v>
      </c>
    </row>
    <row r="24" spans="1:6" x14ac:dyDescent="0.25">
      <c r="A24" s="7" t="s">
        <v>8345</v>
      </c>
      <c r="B24" s="8">
        <v>60</v>
      </c>
      <c r="C24" s="8"/>
      <c r="D24" s="8"/>
      <c r="E24" s="8"/>
      <c r="F24" s="8">
        <v>60</v>
      </c>
    </row>
    <row r="25" spans="1:6" x14ac:dyDescent="0.25">
      <c r="A25" s="7" t="s">
        <v>8350</v>
      </c>
      <c r="B25" s="8">
        <v>60</v>
      </c>
      <c r="C25" s="8"/>
      <c r="D25" s="8"/>
      <c r="E25" s="8"/>
      <c r="F25" s="8">
        <v>60</v>
      </c>
    </row>
    <row r="26" spans="1:6" x14ac:dyDescent="0.25">
      <c r="A26" s="7" t="s">
        <v>8335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8351</v>
      </c>
      <c r="B27" s="8"/>
      <c r="C27" s="8">
        <v>47</v>
      </c>
      <c r="D27" s="8">
        <v>10</v>
      </c>
      <c r="E27" s="8"/>
      <c r="F27" s="8">
        <v>57</v>
      </c>
    </row>
    <row r="28" spans="1:6" x14ac:dyDescent="0.25">
      <c r="A28" s="7" t="s">
        <v>8322</v>
      </c>
      <c r="B28" s="8">
        <v>40</v>
      </c>
      <c r="C28" s="8"/>
      <c r="D28" s="8"/>
      <c r="E28" s="8"/>
      <c r="F28" s="8">
        <v>40</v>
      </c>
    </row>
    <row r="29" spans="1:6" x14ac:dyDescent="0.25">
      <c r="A29" s="7" t="s">
        <v>8324</v>
      </c>
      <c r="B29" s="8"/>
      <c r="C29" s="8">
        <v>40</v>
      </c>
      <c r="D29" s="8"/>
      <c r="E29" s="8"/>
      <c r="F29" s="8">
        <v>40</v>
      </c>
    </row>
    <row r="30" spans="1:6" x14ac:dyDescent="0.25">
      <c r="A30" s="7" t="s">
        <v>8319</v>
      </c>
      <c r="B30" s="8">
        <v>40</v>
      </c>
      <c r="C30" s="8"/>
      <c r="D30" s="8"/>
      <c r="E30" s="8"/>
      <c r="F30" s="8">
        <v>40</v>
      </c>
    </row>
    <row r="31" spans="1:6" x14ac:dyDescent="0.25">
      <c r="A31" s="7" t="s">
        <v>8332</v>
      </c>
      <c r="B31" s="8"/>
      <c r="C31" s="8">
        <v>40</v>
      </c>
      <c r="D31" s="8"/>
      <c r="E31" s="8"/>
      <c r="F31" s="8">
        <v>40</v>
      </c>
    </row>
    <row r="32" spans="1:6" x14ac:dyDescent="0.25">
      <c r="A32" s="7" t="s">
        <v>8340</v>
      </c>
      <c r="B32" s="8">
        <v>40</v>
      </c>
      <c r="C32" s="8"/>
      <c r="D32" s="8"/>
      <c r="E32" s="8"/>
      <c r="F32" s="8">
        <v>40</v>
      </c>
    </row>
    <row r="33" spans="1:6" x14ac:dyDescent="0.25">
      <c r="A33" s="7" t="s">
        <v>8318</v>
      </c>
      <c r="B33" s="8"/>
      <c r="C33" s="8">
        <v>40</v>
      </c>
      <c r="D33" s="8"/>
      <c r="E33" s="8"/>
      <c r="F33" s="8">
        <v>40</v>
      </c>
    </row>
    <row r="34" spans="1:6" x14ac:dyDescent="0.25">
      <c r="A34" s="7" t="s">
        <v>8344</v>
      </c>
      <c r="B34" s="8"/>
      <c r="C34" s="8"/>
      <c r="D34" s="8">
        <v>40</v>
      </c>
      <c r="E34" s="8"/>
      <c r="F34" s="8">
        <v>40</v>
      </c>
    </row>
    <row r="35" spans="1:6" x14ac:dyDescent="0.25">
      <c r="A35" s="7" t="s">
        <v>8346</v>
      </c>
      <c r="B35" s="8">
        <v>34</v>
      </c>
      <c r="C35" s="8"/>
      <c r="D35" s="8"/>
      <c r="E35" s="8">
        <v>6</v>
      </c>
      <c r="F35" s="8">
        <v>40</v>
      </c>
    </row>
    <row r="36" spans="1:6" x14ac:dyDescent="0.25">
      <c r="A36" s="7" t="s">
        <v>8317</v>
      </c>
      <c r="B36" s="8"/>
      <c r="C36" s="8"/>
      <c r="D36" s="8">
        <v>24</v>
      </c>
      <c r="E36" s="8"/>
      <c r="F36" s="8">
        <v>24</v>
      </c>
    </row>
    <row r="37" spans="1:6" x14ac:dyDescent="0.25">
      <c r="A37" s="7" t="s">
        <v>8334</v>
      </c>
      <c r="B37" s="8"/>
      <c r="C37" s="8">
        <v>20</v>
      </c>
      <c r="D37" s="8"/>
      <c r="E37" s="8"/>
      <c r="F37" s="8">
        <v>20</v>
      </c>
    </row>
    <row r="38" spans="1:6" x14ac:dyDescent="0.25">
      <c r="A38" s="7" t="s">
        <v>8316</v>
      </c>
      <c r="B38" s="8"/>
      <c r="C38" s="8"/>
      <c r="D38" s="8">
        <v>20</v>
      </c>
      <c r="E38" s="8"/>
      <c r="F38" s="8">
        <v>20</v>
      </c>
    </row>
    <row r="39" spans="1:6" x14ac:dyDescent="0.25">
      <c r="A39" s="7" t="s">
        <v>8355</v>
      </c>
      <c r="B39" s="8"/>
      <c r="C39" s="8"/>
      <c r="D39" s="8">
        <v>20</v>
      </c>
      <c r="E39" s="8"/>
      <c r="F39" s="8">
        <v>20</v>
      </c>
    </row>
    <row r="40" spans="1:6" x14ac:dyDescent="0.25">
      <c r="A40" s="7" t="s">
        <v>8341</v>
      </c>
      <c r="B40" s="8">
        <v>20</v>
      </c>
      <c r="C40" s="8"/>
      <c r="D40" s="8"/>
      <c r="E40" s="8"/>
      <c r="F40" s="8">
        <v>20</v>
      </c>
    </row>
    <row r="41" spans="1:6" x14ac:dyDescent="0.25">
      <c r="A41" s="7" t="s">
        <v>8326</v>
      </c>
      <c r="B41" s="8"/>
      <c r="C41" s="8">
        <v>20</v>
      </c>
      <c r="D41" s="8"/>
      <c r="E41" s="8"/>
      <c r="F41" s="8">
        <v>20</v>
      </c>
    </row>
    <row r="42" spans="1:6" x14ac:dyDescent="0.25">
      <c r="A42" s="7" t="s">
        <v>8330</v>
      </c>
      <c r="B42" s="8">
        <v>9</v>
      </c>
      <c r="C42" s="8">
        <v>11</v>
      </c>
      <c r="D42" s="8"/>
      <c r="E42" s="8"/>
      <c r="F42" s="8">
        <v>20</v>
      </c>
    </row>
    <row r="43" spans="1:6" x14ac:dyDescent="0.25">
      <c r="A43" s="7" t="s">
        <v>8336</v>
      </c>
      <c r="B43" s="8"/>
      <c r="C43" s="8">
        <v>20</v>
      </c>
      <c r="D43" s="8"/>
      <c r="E43" s="8"/>
      <c r="F43" s="8">
        <v>20</v>
      </c>
    </row>
    <row r="44" spans="1:6" x14ac:dyDescent="0.25">
      <c r="A44" s="7" t="s">
        <v>8331</v>
      </c>
      <c r="B44" s="8">
        <v>20</v>
      </c>
      <c r="C44" s="8"/>
      <c r="D44" s="8"/>
      <c r="E44" s="8"/>
      <c r="F44" s="8">
        <v>20</v>
      </c>
    </row>
    <row r="45" spans="1:6" x14ac:dyDescent="0.25">
      <c r="A45" s="7" t="s">
        <v>8338</v>
      </c>
      <c r="B45" s="8"/>
      <c r="C45" s="8">
        <v>20</v>
      </c>
      <c r="D45" s="8"/>
      <c r="E45" s="8"/>
      <c r="F45" s="8">
        <v>20</v>
      </c>
    </row>
    <row r="46" spans="1:6" x14ac:dyDescent="0.25">
      <c r="A46" s="7" t="s">
        <v>8342</v>
      </c>
      <c r="B46" s="8"/>
      <c r="C46" s="8">
        <v>20</v>
      </c>
      <c r="D46" s="8"/>
      <c r="E46" s="8"/>
      <c r="F46" s="8">
        <v>20</v>
      </c>
    </row>
    <row r="47" spans="1:6" x14ac:dyDescent="0.25">
      <c r="A47" s="7" t="s">
        <v>8311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4576C-3C05-456A-9FB9-3827A6E28DC5}">
  <dimension ref="A1:F18"/>
  <sheetViews>
    <sheetView workbookViewId="0">
      <selection activeCell="G21" sqref="G21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2.5703125" bestFit="1" customWidth="1"/>
  </cols>
  <sheetData>
    <row r="1" spans="1:6" x14ac:dyDescent="0.25">
      <c r="A1" s="6" t="s">
        <v>8379</v>
      </c>
      <c r="B1" t="s">
        <v>8314</v>
      </c>
    </row>
    <row r="2" spans="1:6" x14ac:dyDescent="0.25">
      <c r="A2" s="6" t="s">
        <v>8380</v>
      </c>
      <c r="B2" t="s">
        <v>8314</v>
      </c>
    </row>
    <row r="4" spans="1:6" x14ac:dyDescent="0.25">
      <c r="A4" s="6" t="s">
        <v>8312</v>
      </c>
      <c r="B4" s="6" t="s">
        <v>8313</v>
      </c>
    </row>
    <row r="5" spans="1:6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10" t="s">
        <v>8372</v>
      </c>
      <c r="B6" s="8">
        <v>133</v>
      </c>
      <c r="C6" s="8">
        <v>127</v>
      </c>
      <c r="D6" s="8">
        <v>26</v>
      </c>
      <c r="E6" s="8"/>
      <c r="F6" s="8">
        <v>286</v>
      </c>
    </row>
    <row r="7" spans="1:6" x14ac:dyDescent="0.25">
      <c r="A7" s="10" t="s">
        <v>8373</v>
      </c>
      <c r="B7" s="8">
        <v>150</v>
      </c>
      <c r="C7" s="8">
        <v>124</v>
      </c>
      <c r="D7" s="8">
        <v>29</v>
      </c>
      <c r="E7" s="8"/>
      <c r="F7" s="8">
        <v>303</v>
      </c>
    </row>
    <row r="8" spans="1:6" x14ac:dyDescent="0.25">
      <c r="A8" s="10" t="s">
        <v>8374</v>
      </c>
      <c r="B8" s="8">
        <v>207</v>
      </c>
      <c r="C8" s="8">
        <v>124</v>
      </c>
      <c r="D8" s="8">
        <v>28</v>
      </c>
      <c r="E8" s="8">
        <v>20</v>
      </c>
      <c r="F8" s="8">
        <v>379</v>
      </c>
    </row>
    <row r="9" spans="1:6" x14ac:dyDescent="0.25">
      <c r="A9" s="10" t="s">
        <v>8375</v>
      </c>
      <c r="B9" s="8">
        <v>187</v>
      </c>
      <c r="C9" s="8">
        <v>100</v>
      </c>
      <c r="D9" s="8">
        <v>29</v>
      </c>
      <c r="E9" s="8">
        <v>29</v>
      </c>
      <c r="F9" s="8">
        <v>345</v>
      </c>
    </row>
    <row r="10" spans="1:6" x14ac:dyDescent="0.25">
      <c r="A10" s="10" t="s">
        <v>8376</v>
      </c>
      <c r="B10" s="8">
        <v>204</v>
      </c>
      <c r="C10" s="8">
        <v>120</v>
      </c>
      <c r="D10" s="8">
        <v>28</v>
      </c>
      <c r="E10" s="8">
        <v>1</v>
      </c>
      <c r="F10" s="8">
        <v>353</v>
      </c>
    </row>
    <row r="11" spans="1:6" x14ac:dyDescent="0.25">
      <c r="A11" s="10" t="s">
        <v>8377</v>
      </c>
      <c r="B11" s="8">
        <v>222</v>
      </c>
      <c r="C11" s="8">
        <v>120</v>
      </c>
      <c r="D11" s="8">
        <v>23</v>
      </c>
      <c r="E11" s="8"/>
      <c r="F11" s="8">
        <v>365</v>
      </c>
    </row>
    <row r="12" spans="1:6" x14ac:dyDescent="0.25">
      <c r="A12" s="10" t="s">
        <v>8378</v>
      </c>
      <c r="B12" s="8">
        <v>222</v>
      </c>
      <c r="C12" s="8">
        <v>134</v>
      </c>
      <c r="D12" s="8">
        <v>33</v>
      </c>
      <c r="E12" s="8"/>
      <c r="F12" s="8">
        <v>389</v>
      </c>
    </row>
    <row r="13" spans="1:6" x14ac:dyDescent="0.25">
      <c r="A13" s="10" t="s">
        <v>8367</v>
      </c>
      <c r="B13" s="8">
        <v>196</v>
      </c>
      <c r="C13" s="8">
        <v>155</v>
      </c>
      <c r="D13" s="8">
        <v>39</v>
      </c>
      <c r="E13" s="8"/>
      <c r="F13" s="8">
        <v>390</v>
      </c>
    </row>
    <row r="14" spans="1:6" x14ac:dyDescent="0.25">
      <c r="A14" s="10" t="s">
        <v>8368</v>
      </c>
      <c r="B14" s="8">
        <v>156</v>
      </c>
      <c r="C14" s="8">
        <v>136</v>
      </c>
      <c r="D14" s="8">
        <v>24</v>
      </c>
      <c r="E14" s="8"/>
      <c r="F14" s="8">
        <v>316</v>
      </c>
    </row>
    <row r="15" spans="1:6" x14ac:dyDescent="0.25">
      <c r="A15" s="10" t="s">
        <v>8369</v>
      </c>
      <c r="B15" s="8">
        <v>160</v>
      </c>
      <c r="C15" s="8">
        <v>145</v>
      </c>
      <c r="D15" s="8">
        <v>34</v>
      </c>
      <c r="E15" s="8"/>
      <c r="F15" s="8">
        <v>339</v>
      </c>
    </row>
    <row r="16" spans="1:6" x14ac:dyDescent="0.25">
      <c r="A16" s="10" t="s">
        <v>8370</v>
      </c>
      <c r="B16" s="8">
        <v>161</v>
      </c>
      <c r="C16" s="8">
        <v>133</v>
      </c>
      <c r="D16" s="8">
        <v>21</v>
      </c>
      <c r="E16" s="8"/>
      <c r="F16" s="8">
        <v>315</v>
      </c>
    </row>
    <row r="17" spans="1:6" x14ac:dyDescent="0.25">
      <c r="A17" s="10" t="s">
        <v>8371</v>
      </c>
      <c r="B17" s="8">
        <v>187</v>
      </c>
      <c r="C17" s="8">
        <v>112</v>
      </c>
      <c r="D17" s="8">
        <v>35</v>
      </c>
      <c r="E17" s="8"/>
      <c r="F17" s="8">
        <v>334</v>
      </c>
    </row>
    <row r="18" spans="1:6" x14ac:dyDescent="0.25">
      <c r="A18" s="10" t="s">
        <v>8311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7B78F-7981-417A-8938-714DA43D20C1}">
  <dimension ref="A3:F74"/>
  <sheetViews>
    <sheetView topLeftCell="A37" workbookViewId="0">
      <selection activeCell="G59" sqref="G59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2.5703125" bestFit="1" customWidth="1"/>
    <col min="7" max="8" width="23.28515625" bestFit="1" customWidth="1"/>
    <col min="9" max="9" width="19.85546875" bestFit="1" customWidth="1"/>
    <col min="10" max="11" width="28.28515625" bestFit="1" customWidth="1"/>
    <col min="12" max="145" width="2" bestFit="1" customWidth="1"/>
    <col min="146" max="211" width="3" bestFit="1" customWidth="1"/>
    <col min="212" max="215" width="4" bestFit="1" customWidth="1"/>
    <col min="216" max="216" width="6" bestFit="1" customWidth="1"/>
    <col min="217" max="217" width="13.7109375" bestFit="1" customWidth="1"/>
    <col min="218" max="218" width="8" bestFit="1" customWidth="1"/>
    <col min="219" max="315" width="2" bestFit="1" customWidth="1"/>
    <col min="316" max="316" width="3" bestFit="1" customWidth="1"/>
    <col min="317" max="342" width="2" bestFit="1" customWidth="1"/>
    <col min="343" max="343" width="3" bestFit="1" customWidth="1"/>
    <col min="344" max="406" width="2" bestFit="1" customWidth="1"/>
    <col min="407" max="407" width="3" bestFit="1" customWidth="1"/>
    <col min="408" max="469" width="2" bestFit="1" customWidth="1"/>
    <col min="470" max="470" width="3" bestFit="1" customWidth="1"/>
    <col min="471" max="663" width="2" bestFit="1" customWidth="1"/>
    <col min="664" max="664" width="3" bestFit="1" customWidth="1"/>
    <col min="665" max="764" width="2" bestFit="1" customWidth="1"/>
    <col min="765" max="1171" width="3" bestFit="1" customWidth="1"/>
    <col min="1172" max="1172" width="11" bestFit="1" customWidth="1"/>
    <col min="1173" max="1173" width="6.140625" bestFit="1" customWidth="1"/>
    <col min="1174" max="1188" width="2" bestFit="1" customWidth="1"/>
    <col min="1189" max="1209" width="3" bestFit="1" customWidth="1"/>
    <col min="1210" max="1217" width="4" bestFit="1" customWidth="1"/>
    <col min="1218" max="1218" width="9.140625" bestFit="1" customWidth="1"/>
    <col min="1219" max="1219" width="11.85546875" bestFit="1" customWidth="1"/>
    <col min="1220" max="2913" width="4" bestFit="1" customWidth="1"/>
    <col min="2914" max="2939" width="5" bestFit="1" customWidth="1"/>
    <col min="2940" max="2941" width="7" bestFit="1" customWidth="1"/>
    <col min="2942" max="2942" width="8" bestFit="1" customWidth="1"/>
    <col min="2943" max="2943" width="14.85546875" bestFit="1" customWidth="1"/>
    <col min="2944" max="2944" width="12.5703125" bestFit="1" customWidth="1"/>
    <col min="2945" max="2947" width="12" bestFit="1" customWidth="1"/>
    <col min="2948" max="2948" width="6" bestFit="1" customWidth="1"/>
    <col min="2949" max="2962" width="12" bestFit="1" customWidth="1"/>
    <col min="2963" max="2963" width="7" bestFit="1" customWidth="1"/>
    <col min="2964" max="2965" width="12" bestFit="1" customWidth="1"/>
    <col min="2966" max="2966" width="11" bestFit="1" customWidth="1"/>
    <col min="2967" max="2969" width="12" bestFit="1" customWidth="1"/>
    <col min="2970" max="2970" width="7" bestFit="1" customWidth="1"/>
    <col min="2971" max="2971" width="6" bestFit="1" customWidth="1"/>
    <col min="2972" max="2973" width="12" bestFit="1" customWidth="1"/>
    <col min="2974" max="2974" width="7" bestFit="1" customWidth="1"/>
    <col min="2975" max="2975" width="12" bestFit="1" customWidth="1"/>
    <col min="2976" max="2976" width="4" bestFit="1" customWidth="1"/>
    <col min="2977" max="2977" width="12" bestFit="1" customWidth="1"/>
    <col min="2978" max="2978" width="7" bestFit="1" customWidth="1"/>
    <col min="2979" max="2981" width="12" bestFit="1" customWidth="1"/>
    <col min="2982" max="2982" width="11" bestFit="1" customWidth="1"/>
    <col min="2983" max="2984" width="7" bestFit="1" customWidth="1"/>
    <col min="2985" max="2986" width="12" bestFit="1" customWidth="1"/>
    <col min="2987" max="2987" width="7" bestFit="1" customWidth="1"/>
    <col min="2988" max="2992" width="12" bestFit="1" customWidth="1"/>
    <col min="2993" max="2993" width="11" bestFit="1" customWidth="1"/>
    <col min="2994" max="3008" width="12" bestFit="1" customWidth="1"/>
    <col min="3009" max="3009" width="11" bestFit="1" customWidth="1"/>
    <col min="3010" max="3016" width="12" bestFit="1" customWidth="1"/>
    <col min="3017" max="3017" width="4" bestFit="1" customWidth="1"/>
    <col min="3018" max="3029" width="12" bestFit="1" customWidth="1"/>
    <col min="3030" max="3030" width="4" bestFit="1" customWidth="1"/>
    <col min="3031" max="3050" width="12" bestFit="1" customWidth="1"/>
    <col min="3051" max="3051" width="4" bestFit="1" customWidth="1"/>
    <col min="3052" max="3053" width="12" bestFit="1" customWidth="1"/>
    <col min="3054" max="3054" width="7" bestFit="1" customWidth="1"/>
    <col min="3055" max="3056" width="12" bestFit="1" customWidth="1"/>
    <col min="3057" max="3057" width="6" bestFit="1" customWidth="1"/>
    <col min="3058" max="3062" width="12" bestFit="1" customWidth="1"/>
    <col min="3063" max="3063" width="9" bestFit="1" customWidth="1"/>
    <col min="3064" max="3072" width="12" bestFit="1" customWidth="1"/>
    <col min="3073" max="3073" width="8" bestFit="1" customWidth="1"/>
    <col min="3074" max="3077" width="12" bestFit="1" customWidth="1"/>
    <col min="3078" max="3078" width="7" bestFit="1" customWidth="1"/>
    <col min="3079" max="3085" width="12" bestFit="1" customWidth="1"/>
    <col min="3086" max="3086" width="11" bestFit="1" customWidth="1"/>
    <col min="3087" max="3089" width="12" bestFit="1" customWidth="1"/>
    <col min="3090" max="3090" width="9" bestFit="1" customWidth="1"/>
    <col min="3091" max="3091" width="12" bestFit="1" customWidth="1"/>
    <col min="3092" max="3092" width="4" bestFit="1" customWidth="1"/>
    <col min="3093" max="3093" width="12" bestFit="1" customWidth="1"/>
    <col min="3094" max="3094" width="11" bestFit="1" customWidth="1"/>
    <col min="3095" max="3096" width="12" bestFit="1" customWidth="1"/>
    <col min="3097" max="3097" width="4" bestFit="1" customWidth="1"/>
    <col min="3098" max="3105" width="12" bestFit="1" customWidth="1"/>
    <col min="3106" max="3106" width="5" bestFit="1" customWidth="1"/>
    <col min="3107" max="3107" width="8" bestFit="1" customWidth="1"/>
    <col min="3108" max="3108" width="12" bestFit="1" customWidth="1"/>
    <col min="3109" max="3109" width="5" bestFit="1" customWidth="1"/>
    <col min="3110" max="3110" width="12" bestFit="1" customWidth="1"/>
    <col min="3111" max="3111" width="14.85546875" bestFit="1" customWidth="1"/>
    <col min="3112" max="3112" width="12.5703125" bestFit="1" customWidth="1"/>
  </cols>
  <sheetData>
    <row r="3" spans="1:6" x14ac:dyDescent="0.25">
      <c r="A3" s="6" t="s">
        <v>8381</v>
      </c>
      <c r="B3" s="6" t="s">
        <v>8313</v>
      </c>
    </row>
    <row r="4" spans="1:6" x14ac:dyDescent="0.25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7" t="s">
        <v>8359</v>
      </c>
      <c r="B5" s="8">
        <v>839</v>
      </c>
      <c r="C5" s="8">
        <v>493</v>
      </c>
      <c r="D5" s="8">
        <v>37</v>
      </c>
      <c r="E5" s="8">
        <v>24</v>
      </c>
      <c r="F5" s="8">
        <v>1393</v>
      </c>
    </row>
    <row r="6" spans="1:6" x14ac:dyDescent="0.25">
      <c r="A6" s="7" t="s">
        <v>8362</v>
      </c>
      <c r="B6" s="8">
        <v>540</v>
      </c>
      <c r="C6" s="8">
        <v>120</v>
      </c>
      <c r="D6" s="8">
        <v>20</v>
      </c>
      <c r="E6" s="8">
        <v>20</v>
      </c>
      <c r="F6" s="8">
        <v>700</v>
      </c>
    </row>
    <row r="7" spans="1:6" x14ac:dyDescent="0.25">
      <c r="A7" s="7" t="s">
        <v>8360</v>
      </c>
      <c r="B7" s="8">
        <v>209</v>
      </c>
      <c r="C7" s="8">
        <v>213</v>
      </c>
      <c r="D7" s="8">
        <v>178</v>
      </c>
      <c r="E7" s="8"/>
      <c r="F7" s="8">
        <v>600</v>
      </c>
    </row>
    <row r="8" spans="1:6" x14ac:dyDescent="0.25">
      <c r="A8" s="7" t="s">
        <v>8358</v>
      </c>
      <c r="B8" s="8">
        <v>300</v>
      </c>
      <c r="C8" s="8">
        <v>180</v>
      </c>
      <c r="D8" s="8">
        <v>40</v>
      </c>
      <c r="E8" s="8"/>
      <c r="F8" s="8">
        <v>520</v>
      </c>
    </row>
    <row r="9" spans="1:6" x14ac:dyDescent="0.25">
      <c r="A9" s="7" t="s">
        <v>8361</v>
      </c>
      <c r="B9" s="8">
        <v>80</v>
      </c>
      <c r="C9" s="8">
        <v>127</v>
      </c>
      <c r="D9" s="8">
        <v>30</v>
      </c>
      <c r="E9" s="8"/>
      <c r="F9" s="8">
        <v>237</v>
      </c>
    </row>
    <row r="10" spans="1:6" x14ac:dyDescent="0.25">
      <c r="A10" s="7" t="s">
        <v>8364</v>
      </c>
      <c r="B10" s="8">
        <v>80</v>
      </c>
      <c r="C10" s="8">
        <v>140</v>
      </c>
      <c r="D10" s="8"/>
      <c r="E10" s="8"/>
      <c r="F10" s="8">
        <v>220</v>
      </c>
    </row>
    <row r="11" spans="1:6" x14ac:dyDescent="0.25">
      <c r="A11" s="7" t="s">
        <v>8366</v>
      </c>
      <c r="B11" s="8">
        <v>103</v>
      </c>
      <c r="C11" s="8">
        <v>117</v>
      </c>
      <c r="D11" s="8"/>
      <c r="E11" s="8"/>
      <c r="F11" s="8">
        <v>220</v>
      </c>
    </row>
    <row r="12" spans="1:6" x14ac:dyDescent="0.25">
      <c r="A12" s="7" t="s">
        <v>8365</v>
      </c>
      <c r="B12" s="8">
        <v>34</v>
      </c>
      <c r="C12" s="8">
        <v>140</v>
      </c>
      <c r="D12" s="8">
        <v>20</v>
      </c>
      <c r="E12" s="8">
        <v>6</v>
      </c>
      <c r="F12" s="8">
        <v>200</v>
      </c>
    </row>
    <row r="13" spans="1:6" x14ac:dyDescent="0.25">
      <c r="A13" s="7" t="s">
        <v>8363</v>
      </c>
      <c r="B13" s="8"/>
      <c r="C13" s="8"/>
      <c r="D13" s="8">
        <v>24</v>
      </c>
      <c r="E13" s="8"/>
      <c r="F13" s="8">
        <v>24</v>
      </c>
    </row>
    <row r="14" spans="1:6" x14ac:dyDescent="0.25">
      <c r="A14" s="7" t="s">
        <v>8311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  <row r="27" spans="1:6" x14ac:dyDescent="0.25">
      <c r="A27" s="6" t="s">
        <v>8312</v>
      </c>
      <c r="B27" s="6" t="s">
        <v>8313</v>
      </c>
    </row>
    <row r="28" spans="1:6" x14ac:dyDescent="0.25">
      <c r="A28" s="6" t="s">
        <v>8310</v>
      </c>
      <c r="B28" t="s">
        <v>8220</v>
      </c>
      <c r="C28" t="s">
        <v>8221</v>
      </c>
      <c r="D28" t="s">
        <v>8222</v>
      </c>
      <c r="E28" t="s">
        <v>8219</v>
      </c>
      <c r="F28" t="s">
        <v>8311</v>
      </c>
    </row>
    <row r="29" spans="1:6" x14ac:dyDescent="0.25">
      <c r="A29" s="7" t="s">
        <v>8244</v>
      </c>
      <c r="B29" s="8"/>
      <c r="C29" s="8"/>
      <c r="D29" s="8"/>
      <c r="E29" s="8">
        <v>1</v>
      </c>
      <c r="F29" s="8">
        <v>1</v>
      </c>
    </row>
    <row r="30" spans="1:6" x14ac:dyDescent="0.25">
      <c r="A30" s="7" t="s">
        <v>8242</v>
      </c>
      <c r="B30" s="8"/>
      <c r="C30" s="8">
        <v>1</v>
      </c>
      <c r="D30" s="8"/>
      <c r="E30" s="8">
        <v>1</v>
      </c>
      <c r="F30" s="8">
        <v>2</v>
      </c>
    </row>
    <row r="31" spans="1:6" x14ac:dyDescent="0.25">
      <c r="A31" s="7" t="s">
        <v>8243</v>
      </c>
      <c r="B31" s="8"/>
      <c r="C31" s="8"/>
      <c r="D31" s="8"/>
      <c r="E31" s="8">
        <v>2</v>
      </c>
      <c r="F31" s="8">
        <v>2</v>
      </c>
    </row>
    <row r="32" spans="1:6" x14ac:dyDescent="0.25">
      <c r="A32" s="7" t="s">
        <v>8231</v>
      </c>
      <c r="B32" s="8">
        <v>1</v>
      </c>
      <c r="C32" s="8">
        <v>2</v>
      </c>
      <c r="D32" s="8"/>
      <c r="E32" s="8"/>
      <c r="F32" s="8">
        <v>3</v>
      </c>
    </row>
    <row r="33" spans="1:6" x14ac:dyDescent="0.25">
      <c r="A33" s="7" t="s">
        <v>8239</v>
      </c>
      <c r="B33" s="8"/>
      <c r="C33" s="8">
        <v>2</v>
      </c>
      <c r="D33" s="8">
        <v>1</v>
      </c>
      <c r="E33" s="8">
        <v>3</v>
      </c>
      <c r="F33" s="8">
        <v>6</v>
      </c>
    </row>
    <row r="34" spans="1:6" x14ac:dyDescent="0.25">
      <c r="A34" s="7" t="s">
        <v>8240</v>
      </c>
      <c r="B34" s="8">
        <v>3</v>
      </c>
      <c r="C34" s="8">
        <v>2</v>
      </c>
      <c r="D34" s="8"/>
      <c r="E34" s="8">
        <v>1</v>
      </c>
      <c r="F34" s="8">
        <v>6</v>
      </c>
    </row>
    <row r="35" spans="1:6" x14ac:dyDescent="0.25">
      <c r="A35" s="7" t="s">
        <v>8234</v>
      </c>
      <c r="B35" s="8"/>
      <c r="C35" s="8">
        <v>5</v>
      </c>
      <c r="D35" s="8"/>
      <c r="E35" s="8">
        <v>2</v>
      </c>
      <c r="F35" s="8">
        <v>7</v>
      </c>
    </row>
    <row r="36" spans="1:6" x14ac:dyDescent="0.25">
      <c r="A36" s="7" t="s">
        <v>8228</v>
      </c>
      <c r="B36" s="8">
        <v>4</v>
      </c>
      <c r="C36" s="8">
        <v>5</v>
      </c>
      <c r="D36" s="8"/>
      <c r="E36" s="8">
        <v>3</v>
      </c>
      <c r="F36" s="8">
        <v>12</v>
      </c>
    </row>
    <row r="37" spans="1:6" x14ac:dyDescent="0.25">
      <c r="A37" s="7" t="s">
        <v>8238</v>
      </c>
      <c r="B37" s="8">
        <v>1</v>
      </c>
      <c r="C37" s="8">
        <v>8</v>
      </c>
      <c r="D37" s="8">
        <v>3</v>
      </c>
      <c r="E37" s="8"/>
      <c r="F37" s="8">
        <v>12</v>
      </c>
    </row>
    <row r="38" spans="1:6" x14ac:dyDescent="0.25">
      <c r="A38" s="7" t="s">
        <v>8232</v>
      </c>
      <c r="B38" s="8">
        <v>4</v>
      </c>
      <c r="C38" s="8">
        <v>6</v>
      </c>
      <c r="D38" s="8"/>
      <c r="E38" s="8">
        <v>4</v>
      </c>
      <c r="F38" s="8">
        <v>14</v>
      </c>
    </row>
    <row r="39" spans="1:6" x14ac:dyDescent="0.25">
      <c r="A39" s="7" t="s">
        <v>8241</v>
      </c>
      <c r="B39" s="8">
        <v>2</v>
      </c>
      <c r="C39" s="8">
        <v>4</v>
      </c>
      <c r="D39" s="8">
        <v>1</v>
      </c>
      <c r="E39" s="8">
        <v>8</v>
      </c>
      <c r="F39" s="8">
        <v>15</v>
      </c>
    </row>
    <row r="40" spans="1:6" x14ac:dyDescent="0.25">
      <c r="A40" s="7" t="s">
        <v>8233</v>
      </c>
      <c r="B40" s="8">
        <v>4</v>
      </c>
      <c r="C40" s="8">
        <v>14</v>
      </c>
      <c r="D40" s="8">
        <v>1</v>
      </c>
      <c r="E40" s="8">
        <v>2</v>
      </c>
      <c r="F40" s="8">
        <v>21</v>
      </c>
    </row>
    <row r="41" spans="1:6" x14ac:dyDescent="0.25">
      <c r="A41" s="7" t="s">
        <v>8235</v>
      </c>
      <c r="B41" s="8">
        <v>5</v>
      </c>
      <c r="C41" s="8">
        <v>9</v>
      </c>
      <c r="D41" s="8"/>
      <c r="E41" s="8">
        <v>7</v>
      </c>
      <c r="F41" s="8">
        <v>21</v>
      </c>
    </row>
    <row r="42" spans="1:6" x14ac:dyDescent="0.25">
      <c r="A42" s="7" t="s">
        <v>8227</v>
      </c>
      <c r="B42" s="8">
        <v>1</v>
      </c>
      <c r="C42" s="8">
        <v>9</v>
      </c>
      <c r="D42" s="8"/>
      <c r="E42" s="8">
        <v>11</v>
      </c>
      <c r="F42" s="8">
        <v>21</v>
      </c>
    </row>
    <row r="43" spans="1:6" x14ac:dyDescent="0.25">
      <c r="A43" s="7" t="s">
        <v>8230</v>
      </c>
      <c r="B43" s="8">
        <v>5</v>
      </c>
      <c r="C43" s="8">
        <v>10</v>
      </c>
      <c r="D43" s="8">
        <v>2</v>
      </c>
      <c r="E43" s="8">
        <v>10</v>
      </c>
      <c r="F43" s="8">
        <v>27</v>
      </c>
    </row>
    <row r="44" spans="1:6" x14ac:dyDescent="0.25">
      <c r="A44" s="7" t="s">
        <v>8237</v>
      </c>
      <c r="B44" s="8">
        <v>3</v>
      </c>
      <c r="C44" s="8">
        <v>19</v>
      </c>
      <c r="D44" s="8"/>
      <c r="E44" s="8">
        <v>7</v>
      </c>
      <c r="F44" s="8">
        <v>29</v>
      </c>
    </row>
    <row r="45" spans="1:6" x14ac:dyDescent="0.25">
      <c r="A45" s="7" t="s">
        <v>8236</v>
      </c>
      <c r="B45" s="8">
        <v>3</v>
      </c>
      <c r="C45" s="8">
        <v>27</v>
      </c>
      <c r="D45" s="8"/>
      <c r="E45" s="8">
        <v>23</v>
      </c>
      <c r="F45" s="8">
        <v>53</v>
      </c>
    </row>
    <row r="46" spans="1:6" x14ac:dyDescent="0.25">
      <c r="A46" s="7" t="s">
        <v>8226</v>
      </c>
      <c r="B46" s="8">
        <v>14</v>
      </c>
      <c r="C46" s="8">
        <v>41</v>
      </c>
      <c r="D46" s="8"/>
      <c r="E46" s="8">
        <v>19</v>
      </c>
      <c r="F46" s="8">
        <v>74</v>
      </c>
    </row>
    <row r="47" spans="1:6" x14ac:dyDescent="0.25">
      <c r="A47" s="7" t="s">
        <v>8229</v>
      </c>
      <c r="B47" s="8">
        <v>17</v>
      </c>
      <c r="C47" s="8">
        <v>64</v>
      </c>
      <c r="D47" s="8">
        <v>1</v>
      </c>
      <c r="E47" s="8">
        <v>64</v>
      </c>
      <c r="F47" s="8">
        <v>146</v>
      </c>
    </row>
    <row r="48" spans="1:6" x14ac:dyDescent="0.25">
      <c r="A48" s="7" t="s">
        <v>8225</v>
      </c>
      <c r="B48" s="8">
        <v>25</v>
      </c>
      <c r="C48" s="8">
        <v>205</v>
      </c>
      <c r="D48" s="8">
        <v>8</v>
      </c>
      <c r="E48" s="8">
        <v>366</v>
      </c>
      <c r="F48" s="8">
        <v>604</v>
      </c>
    </row>
    <row r="49" spans="1:6" x14ac:dyDescent="0.25">
      <c r="A49" s="7" t="s">
        <v>8224</v>
      </c>
      <c r="B49" s="8">
        <v>257</v>
      </c>
      <c r="C49" s="8">
        <v>1097</v>
      </c>
      <c r="D49" s="8">
        <v>33</v>
      </c>
      <c r="E49" s="8">
        <v>1651</v>
      </c>
      <c r="F49" s="8">
        <v>3038</v>
      </c>
    </row>
    <row r="50" spans="1:6" x14ac:dyDescent="0.25">
      <c r="A50" s="7" t="s">
        <v>8311</v>
      </c>
      <c r="B50" s="8">
        <v>349</v>
      </c>
      <c r="C50" s="8">
        <v>1530</v>
      </c>
      <c r="D50" s="8">
        <v>50</v>
      </c>
      <c r="E50" s="8">
        <v>2185</v>
      </c>
      <c r="F50" s="8">
        <v>4114</v>
      </c>
    </row>
    <row r="57" spans="1:6" x14ac:dyDescent="0.25">
      <c r="A57" s="6" t="s">
        <v>8379</v>
      </c>
      <c r="B57" t="s">
        <v>8314</v>
      </c>
    </row>
    <row r="58" spans="1:6" x14ac:dyDescent="0.25">
      <c r="A58" s="6" t="s">
        <v>8380</v>
      </c>
      <c r="B58" t="s">
        <v>8314</v>
      </c>
    </row>
    <row r="60" spans="1:6" x14ac:dyDescent="0.25">
      <c r="A60" s="6" t="s">
        <v>8312</v>
      </c>
      <c r="B60" s="6" t="s">
        <v>8313</v>
      </c>
    </row>
    <row r="61" spans="1:6" x14ac:dyDescent="0.25">
      <c r="A61" s="6" t="s">
        <v>8310</v>
      </c>
      <c r="B61" t="s">
        <v>8219</v>
      </c>
      <c r="C61" t="s">
        <v>8221</v>
      </c>
      <c r="D61" t="s">
        <v>8220</v>
      </c>
      <c r="E61" t="s">
        <v>8222</v>
      </c>
      <c r="F61" t="s">
        <v>8311</v>
      </c>
    </row>
    <row r="62" spans="1:6" x14ac:dyDescent="0.25">
      <c r="A62" s="10" t="s">
        <v>8372</v>
      </c>
      <c r="B62" s="8">
        <v>182</v>
      </c>
      <c r="C62" s="8">
        <v>149</v>
      </c>
      <c r="D62" s="8">
        <v>34</v>
      </c>
      <c r="E62" s="8">
        <v>2</v>
      </c>
      <c r="F62" s="8">
        <v>367</v>
      </c>
    </row>
    <row r="63" spans="1:6" x14ac:dyDescent="0.25">
      <c r="A63" s="10" t="s">
        <v>8373</v>
      </c>
      <c r="B63" s="8">
        <v>202</v>
      </c>
      <c r="C63" s="8">
        <v>106</v>
      </c>
      <c r="D63" s="8">
        <v>27</v>
      </c>
      <c r="E63" s="8">
        <v>18</v>
      </c>
      <c r="F63" s="8">
        <v>353</v>
      </c>
    </row>
    <row r="64" spans="1:6" x14ac:dyDescent="0.25">
      <c r="A64" s="10" t="s">
        <v>8374</v>
      </c>
      <c r="B64" s="8">
        <v>180</v>
      </c>
      <c r="C64" s="8">
        <v>108</v>
      </c>
      <c r="D64" s="8">
        <v>28</v>
      </c>
      <c r="E64" s="8">
        <v>30</v>
      </c>
      <c r="F64" s="8">
        <v>346</v>
      </c>
    </row>
    <row r="65" spans="1:6" x14ac:dyDescent="0.25">
      <c r="A65" s="10" t="s">
        <v>8375</v>
      </c>
      <c r="B65" s="8">
        <v>192</v>
      </c>
      <c r="C65" s="8">
        <v>102</v>
      </c>
      <c r="D65" s="8">
        <v>27</v>
      </c>
      <c r="E65" s="8"/>
      <c r="F65" s="8">
        <v>321</v>
      </c>
    </row>
    <row r="66" spans="1:6" x14ac:dyDescent="0.25">
      <c r="A66" s="10" t="s">
        <v>8376</v>
      </c>
      <c r="B66" s="8">
        <v>234</v>
      </c>
      <c r="C66" s="8">
        <v>126</v>
      </c>
      <c r="D66" s="8">
        <v>26</v>
      </c>
      <c r="E66" s="8"/>
      <c r="F66" s="8">
        <v>386</v>
      </c>
    </row>
    <row r="67" spans="1:6" x14ac:dyDescent="0.25">
      <c r="A67" s="10" t="s">
        <v>8377</v>
      </c>
      <c r="B67" s="8">
        <v>211</v>
      </c>
      <c r="C67" s="8">
        <v>147</v>
      </c>
      <c r="D67" s="8">
        <v>27</v>
      </c>
      <c r="E67" s="8"/>
      <c r="F67" s="8">
        <v>385</v>
      </c>
    </row>
    <row r="68" spans="1:6" x14ac:dyDescent="0.25">
      <c r="A68" s="10" t="s">
        <v>8378</v>
      </c>
      <c r="B68" s="8">
        <v>194</v>
      </c>
      <c r="C68" s="8">
        <v>150</v>
      </c>
      <c r="D68" s="8">
        <v>43</v>
      </c>
      <c r="E68" s="8"/>
      <c r="F68" s="8">
        <v>387</v>
      </c>
    </row>
    <row r="69" spans="1:6" x14ac:dyDescent="0.25">
      <c r="A69" s="10" t="s">
        <v>8367</v>
      </c>
      <c r="B69" s="8">
        <v>166</v>
      </c>
      <c r="C69" s="8">
        <v>134</v>
      </c>
      <c r="D69" s="8">
        <v>33</v>
      </c>
      <c r="E69" s="8"/>
      <c r="F69" s="8">
        <v>333</v>
      </c>
    </row>
    <row r="70" spans="1:6" x14ac:dyDescent="0.25">
      <c r="A70" s="10" t="s">
        <v>8368</v>
      </c>
      <c r="B70" s="8">
        <v>147</v>
      </c>
      <c r="C70" s="8">
        <v>127</v>
      </c>
      <c r="D70" s="8">
        <v>24</v>
      </c>
      <c r="E70" s="8"/>
      <c r="F70" s="8">
        <v>298</v>
      </c>
    </row>
    <row r="71" spans="1:6" x14ac:dyDescent="0.25">
      <c r="A71" s="10" t="s">
        <v>8369</v>
      </c>
      <c r="B71" s="8">
        <v>183</v>
      </c>
      <c r="C71" s="8">
        <v>149</v>
      </c>
      <c r="D71" s="8">
        <v>20</v>
      </c>
      <c r="E71" s="8"/>
      <c r="F71" s="8">
        <v>352</v>
      </c>
    </row>
    <row r="72" spans="1:6" x14ac:dyDescent="0.25">
      <c r="A72" s="10" t="s">
        <v>8370</v>
      </c>
      <c r="B72" s="8">
        <v>183</v>
      </c>
      <c r="C72" s="8">
        <v>114</v>
      </c>
      <c r="D72" s="8">
        <v>37</v>
      </c>
      <c r="E72" s="8"/>
      <c r="F72" s="8">
        <v>334</v>
      </c>
    </row>
    <row r="73" spans="1:6" x14ac:dyDescent="0.25">
      <c r="A73" s="10" t="s">
        <v>8371</v>
      </c>
      <c r="B73" s="8">
        <v>111</v>
      </c>
      <c r="C73" s="8">
        <v>118</v>
      </c>
      <c r="D73" s="8">
        <v>23</v>
      </c>
      <c r="E73" s="8"/>
      <c r="F73" s="8">
        <v>252</v>
      </c>
    </row>
    <row r="74" spans="1:6" x14ac:dyDescent="0.25">
      <c r="A74" s="10" t="s">
        <v>8311</v>
      </c>
      <c r="B74" s="8">
        <v>2185</v>
      </c>
      <c r="C74" s="8">
        <v>1530</v>
      </c>
      <c r="D74" s="8">
        <v>349</v>
      </c>
      <c r="E74" s="8">
        <v>50</v>
      </c>
      <c r="F74" s="8">
        <v>4114</v>
      </c>
    </row>
  </sheetData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888C4-CF6B-4B38-ACBE-6523113EC55F}">
  <dimension ref="A1:K17"/>
  <sheetViews>
    <sheetView workbookViewId="0">
      <selection activeCell="D30" sqref="D30"/>
    </sheetView>
  </sheetViews>
  <sheetFormatPr baseColWidth="10" defaultRowHeight="16.5" x14ac:dyDescent="0.3"/>
  <cols>
    <col min="1" max="1" width="33.42578125" style="11" bestFit="1" customWidth="1"/>
    <col min="2" max="2" width="20.7109375" style="11" bestFit="1" customWidth="1"/>
    <col min="3" max="3" width="16.140625" style="11" bestFit="1" customWidth="1"/>
    <col min="4" max="4" width="20.5703125" style="11" bestFit="1" customWidth="1"/>
    <col min="5" max="5" width="14.5703125" style="11" bestFit="1" customWidth="1"/>
    <col min="6" max="6" width="25.140625" style="11" bestFit="1" customWidth="1"/>
    <col min="7" max="7" width="20.42578125" style="11" bestFit="1" customWidth="1"/>
    <col min="8" max="8" width="25" style="11" bestFit="1" customWidth="1"/>
    <col min="9" max="16384" width="11.42578125" style="11"/>
  </cols>
  <sheetData>
    <row r="1" spans="1:11" x14ac:dyDescent="0.3">
      <c r="A1" s="11" t="s">
        <v>8382</v>
      </c>
      <c r="B1" s="11" t="s">
        <v>8383</v>
      </c>
      <c r="C1" s="11" t="s">
        <v>8384</v>
      </c>
      <c r="D1" s="11" t="s">
        <v>8385</v>
      </c>
      <c r="E1" s="11" t="s">
        <v>8386</v>
      </c>
      <c r="F1" s="11" t="s">
        <v>8387</v>
      </c>
      <c r="G1" s="11" t="s">
        <v>8388</v>
      </c>
      <c r="H1" s="11" t="s">
        <v>8389</v>
      </c>
    </row>
    <row r="2" spans="1:11" x14ac:dyDescent="0.3">
      <c r="A2" s="11" t="s">
        <v>8390</v>
      </c>
      <c r="B2" s="11">
        <f>COUNTIFS(Sheet1!$F$3:$F$4116,"successful",Sheet1!$D$3:$D$4116,"&lt;1000")</f>
        <v>322</v>
      </c>
      <c r="C2" s="11">
        <f>COUNTIFS(Sheet1!$F$3:$F$4116,"failed",Sheet1!$D$3:$D$4116,"&lt;1000")</f>
        <v>113</v>
      </c>
      <c r="D2" s="11">
        <f>COUNTIFS(Sheet1!$F$3:$F$4116,"canceled",Sheet1!$D$3:$D$4116,"&lt;1000")</f>
        <v>18</v>
      </c>
      <c r="E2" s="11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11" x14ac:dyDescent="0.3">
      <c r="A3" s="11" t="s">
        <v>8391</v>
      </c>
      <c r="B3" s="11">
        <f>COUNTIFS(Sheet1!$F$3:$F$4116,"successful",Sheet1!$D$3:$D$4116,"&lt;=4999",Sheet1!$D$3:$D$4116,"&gt;=1000")</f>
        <v>932</v>
      </c>
      <c r="C3" s="11">
        <f>COUNTIFS(Sheet1!$F$3:$F$4116,"failed",Sheet1!$D$3:$D$4116,"&lt;=4999",Sheet1!$D$3:$D$4116,"&gt;=1000")</f>
        <v>420</v>
      </c>
      <c r="D3" s="11">
        <f>COUNTIFS(Sheet1!$F$3:$F$4116,"canceled",Sheet1!$D$3:$D$4116,"&lt;=4999",Sheet1!$D$3:$D$4116,"&gt;=1000")</f>
        <v>60</v>
      </c>
      <c r="E3" s="11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  <c r="K3"/>
    </row>
    <row r="4" spans="1:11" x14ac:dyDescent="0.3">
      <c r="A4" s="11" t="s">
        <v>8392</v>
      </c>
      <c r="B4" s="14">
        <f>COUNTIFS(Sheet1!$F$3:$F$4116,"successful",Sheet1!$D$3:$D$4116,"&lt;=9999",Sheet1!$D$3:$D$4116,"&gt;=5000")</f>
        <v>380</v>
      </c>
      <c r="C4" s="11">
        <f>COUNTIFS(Sheet1!$F$3:$F$4116,"failed",Sheet1!$D$3:$D$4116,"&lt;=9999",Sheet1!$D$3:$D$4116,"&gt;=5000")</f>
        <v>283</v>
      </c>
      <c r="D4" s="11">
        <f>COUNTIFS(Sheet1!$F$3:$F$4116,"canceled",Sheet1!$D$3:$D$4116,"&lt;=9999",Sheet1!$D$3:$D$4116,"&gt;=5000")</f>
        <v>52</v>
      </c>
      <c r="E4" s="11">
        <f t="shared" si="0"/>
        <v>715</v>
      </c>
      <c r="F4" s="13">
        <f t="shared" si="1"/>
        <v>0.53146853146853146</v>
      </c>
      <c r="G4" s="13">
        <f t="shared" si="2"/>
        <v>0.39580419580419579</v>
      </c>
      <c r="H4" s="13">
        <f t="shared" si="3"/>
        <v>7.2727272727272724E-2</v>
      </c>
    </row>
    <row r="5" spans="1:11" x14ac:dyDescent="0.3">
      <c r="A5" s="11" t="s">
        <v>8393</v>
      </c>
      <c r="B5" s="11">
        <f>COUNTIFS(Sheet1!$F$3:$F$4116,"successful",Sheet1!$D$3:$D$4116,"&lt;=14999",Sheet1!$D$3:$D$4116,"&gt;=10000")</f>
        <v>168</v>
      </c>
      <c r="C5" s="11">
        <f>COUNTIFS(Sheet1!$F$3:$F$4116,"failed",Sheet1!$D$3:$D$4116,"&lt;=14999",Sheet1!$D$3:$D$4116,"&gt;=10000")</f>
        <v>144</v>
      </c>
      <c r="D5" s="11">
        <f>COUNTIFS(Sheet1!$F$3:$F$4116,"canceled",Sheet1!$D$3:$D$4116,"&lt;=14999",Sheet1!$D$3:$D$4116,"&gt;=10000")</f>
        <v>40</v>
      </c>
      <c r="E5" s="11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11" x14ac:dyDescent="0.3">
      <c r="A6" s="11" t="s">
        <v>8394</v>
      </c>
      <c r="B6" s="11">
        <f>COUNTIFS(Sheet1!$F$3:$F$4116,"successful",Sheet1!$D$3:$D$4116,"&lt;=19999",Sheet1!$D$3:$D$4116,"&gt;=15000")</f>
        <v>94</v>
      </c>
      <c r="C6" s="11">
        <f>COUNTIFS(Sheet1!$F$3:$F$4116,"failed",Sheet1!$D$3:$D$4116,"&lt;=19999",Sheet1!$D$3:$D$4116,"&gt;=15000")</f>
        <v>90</v>
      </c>
      <c r="D6" s="11">
        <f>COUNTIFS(Sheet1!$F$3:$F$4116,"canceled",Sheet1!$D$3:$D$4116,"&lt;=19999",Sheet1!$D$3:$D$4116,"&gt;=15000")</f>
        <v>17</v>
      </c>
      <c r="E6" s="11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11" x14ac:dyDescent="0.3">
      <c r="A7" s="11" t="s">
        <v>8395</v>
      </c>
      <c r="B7" s="11">
        <f>COUNTIFS(Sheet1!$F$3:$F$4116,"successful",Sheet1!$D$3:$D$4116,"&lt;=24999",Sheet1!$D$3:$D$4116,"&gt;=20000")</f>
        <v>62</v>
      </c>
      <c r="C7" s="11">
        <f>COUNTIFS(Sheet1!$F$3:$F$4116,"failed",Sheet1!$D$3:$D$4116,"&lt;=24999",Sheet1!$D$3:$D$4116,"&gt;=20000")</f>
        <v>72</v>
      </c>
      <c r="D7" s="11">
        <f>COUNTIFS(Sheet1!$F$3:$F$4116,"canceled",Sheet1!$D$3:$D$4116,"&lt;=24999",Sheet1!$D$3:$D$4116,"&gt;=20000")</f>
        <v>14</v>
      </c>
      <c r="E7" s="11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11" x14ac:dyDescent="0.3">
      <c r="A8" s="11" t="s">
        <v>8396</v>
      </c>
      <c r="B8" s="11">
        <f>COUNTIFS(Sheet1!$F$3:$F$4116,"successful",Sheet1!$D$3:$D$4116,"&lt;=29999",Sheet1!$D$3:$D$4116,"&gt;=25000")</f>
        <v>55</v>
      </c>
      <c r="C8" s="11">
        <f>COUNTIFS(Sheet1!$F$3:$F$4116,"failed",Sheet1!$D$3:$D$4116,"&lt;=29999",Sheet1!$D$3:$D$4116,"&gt;=25000")</f>
        <v>64</v>
      </c>
      <c r="D8" s="11">
        <f>COUNTIFS(Sheet1!$F$3:$F$4116,"canceled",Sheet1!$D$3:$D$4116,"&lt;=29999",Sheet1!$D$3:$D$4116,"&gt;=25000")</f>
        <v>18</v>
      </c>
      <c r="E8" s="11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11" x14ac:dyDescent="0.3">
      <c r="A9" s="11" t="s">
        <v>8397</v>
      </c>
      <c r="B9" s="11">
        <f>COUNTIFS(Sheet1!$F$3:$F$4116,"successful",Sheet1!$D$3:$D$4116,"&lt;=34999",Sheet1!$D$3:$D$4116,"&gt;=30000")</f>
        <v>32</v>
      </c>
      <c r="C9" s="11">
        <f>COUNTIFS(Sheet1!$F$3:$F$4116,"failed",Sheet1!$D$3:$D$4116,"&lt;=34999",Sheet1!$D$3:$D$4116,"&gt;=30000")</f>
        <v>37</v>
      </c>
      <c r="D9" s="11">
        <f>COUNTIFS(Sheet1!$F$3:$F$4116,"canceled",Sheet1!$D$3:$D$4116,"&lt;=34999",Sheet1!$D$3:$D$4116,"&gt;=30000")</f>
        <v>13</v>
      </c>
      <c r="E9" s="11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11" x14ac:dyDescent="0.3">
      <c r="A10" s="11" t="s">
        <v>8398</v>
      </c>
      <c r="B10" s="11">
        <f>COUNTIFS(Sheet1!$F$3:$F$4116,"successful",Sheet1!$D$3:$D$4116,"&lt;=39999",Sheet1!$D$3:$D$4116,"&gt;=35000")</f>
        <v>26</v>
      </c>
      <c r="C10" s="11">
        <f>COUNTIFS(Sheet1!$F$3:$F$4116,"failed",Sheet1!$D$3:$D$4116,"&lt;=39999",Sheet1!$D$3:$D$4116,"&gt;=35000")</f>
        <v>22</v>
      </c>
      <c r="D10" s="11">
        <f>COUNTIFS(Sheet1!$F$3:$F$4116,"canceled",Sheet1!$D$3:$D$4116,"&lt;=39999",Sheet1!$D$3:$D$4116,"&gt;=35000")</f>
        <v>7</v>
      </c>
      <c r="E10" s="11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11" x14ac:dyDescent="0.3">
      <c r="A11" s="11" t="s">
        <v>8399</v>
      </c>
      <c r="B11" s="11">
        <f>COUNTIFS(Sheet1!$F$3:$F$4116,"successful",Sheet1!$D$3:$D$4116,"&lt;=44999",Sheet1!$D$3:$D$4116,"&gt;=40000")</f>
        <v>21</v>
      </c>
      <c r="C11" s="11">
        <f>COUNTIFS(Sheet1!$F$3:$F$4116,"failed",Sheet1!$D$3:$D$4116,"&lt;=44999",Sheet1!$D$3:$D$4116,"&gt;=40000")</f>
        <v>16</v>
      </c>
      <c r="D11" s="11">
        <f>COUNTIFS(Sheet1!$F$3:$F$4116,"canceled",Sheet1!$D$3:$D$4116,"&lt;=44999",Sheet1!$D$3:$D$4116,"&gt;=40000")</f>
        <v>6</v>
      </c>
      <c r="E11" s="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11" x14ac:dyDescent="0.3">
      <c r="A12" s="11" t="s">
        <v>8400</v>
      </c>
      <c r="B12" s="11">
        <f>COUNTIFS(Sheet1!$F$3:$F$4116,"successful",Sheet1!$D$3:$D$4116,"&lt;=49999",Sheet1!$D$3:$D$4116,"&gt;=45000")</f>
        <v>6</v>
      </c>
      <c r="C12" s="11">
        <f>COUNTIFS(Sheet1!$F$3:$F$4116,"failed",Sheet1!$D$3:$D$4116,"&lt;=49999",Sheet1!$D$3:$D$4116,"&gt;=45000")</f>
        <v>11</v>
      </c>
      <c r="D12" s="11">
        <f>COUNTIFS(Sheet1!$F$3:$F$4116,"canceled",Sheet1!$D$3:$D$4116,"&lt;=49999",Sheet1!$D$3:$D$4116,"&gt;=45000")</f>
        <v>4</v>
      </c>
      <c r="E12" s="11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11" x14ac:dyDescent="0.3">
      <c r="A13" s="11" t="s">
        <v>8401</v>
      </c>
      <c r="B13" s="11">
        <f>COUNTIFS(Sheet1!$F$3:$F$4116,"successful",Sheet1!$D$3:$D$4116,"&gt;=50000")</f>
        <v>86</v>
      </c>
      <c r="C13" s="11">
        <f>COUNTIFS(Sheet1!$F$3:$F$4116,"failed",Sheet1!$D$3:$D$4116,"&gt;=50000")</f>
        <v>258</v>
      </c>
      <c r="D13" s="11">
        <f>COUNTIFS(Sheet1!$F$3:$F$4116,"canceled",Sheet1!$D$3:$D$4116,"&gt;=50000")</f>
        <v>100</v>
      </c>
      <c r="E13" s="11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  <row r="14" spans="1:11" x14ac:dyDescent="0.3">
      <c r="E14" s="11">
        <f>SUM(E2:E13)</f>
        <v>4063</v>
      </c>
    </row>
    <row r="17" spans="6:6" x14ac:dyDescent="0.3">
      <c r="F17" s="13"/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DCA9F-A2BC-4365-A6E7-4D9C0892E7D1}">
  <dimension ref="A1:H2186"/>
  <sheetViews>
    <sheetView tabSelected="1" workbookViewId="0">
      <selection activeCell="H3" sqref="H3"/>
    </sheetView>
  </sheetViews>
  <sheetFormatPr baseColWidth="10" defaultRowHeight="15" x14ac:dyDescent="0.25"/>
  <cols>
    <col min="2" max="2" width="13.7109375" bestFit="1" customWidth="1"/>
    <col min="3" max="3" width="6.140625" bestFit="1" customWidth="1"/>
    <col min="4" max="4" width="13.7109375" bestFit="1" customWidth="1"/>
    <col min="7" max="7" width="17.7109375" bestFit="1" customWidth="1"/>
    <col min="8" max="8" width="15.5703125" bestFit="1" customWidth="1"/>
  </cols>
  <sheetData>
    <row r="1" spans="1:8" x14ac:dyDescent="0.25">
      <c r="A1" s="1" t="s">
        <v>8218</v>
      </c>
      <c r="B1" s="1" t="s">
        <v>8262</v>
      </c>
      <c r="C1" s="1" t="s">
        <v>8218</v>
      </c>
      <c r="D1" s="1" t="s">
        <v>8262</v>
      </c>
    </row>
    <row r="2" spans="1:8" x14ac:dyDescent="0.25">
      <c r="A2" s="15" t="s">
        <v>8219</v>
      </c>
      <c r="B2">
        <v>182</v>
      </c>
      <c r="C2" t="s">
        <v>8221</v>
      </c>
      <c r="D2">
        <v>0</v>
      </c>
      <c r="G2" s="12" t="s">
        <v>8219</v>
      </c>
      <c r="H2" s="12"/>
    </row>
    <row r="3" spans="1:8" x14ac:dyDescent="0.25">
      <c r="A3" s="15" t="s">
        <v>8219</v>
      </c>
      <c r="B3">
        <v>79</v>
      </c>
      <c r="C3" t="s">
        <v>8221</v>
      </c>
      <c r="D3">
        <v>1</v>
      </c>
      <c r="G3" t="s">
        <v>8403</v>
      </c>
      <c r="H3" s="5">
        <f>COUNT(B2:B2186)</f>
        <v>2185</v>
      </c>
    </row>
    <row r="4" spans="1:8" x14ac:dyDescent="0.25">
      <c r="A4" s="15" t="s">
        <v>8219</v>
      </c>
      <c r="B4">
        <v>35</v>
      </c>
      <c r="C4" t="s">
        <v>8221</v>
      </c>
      <c r="D4">
        <v>10</v>
      </c>
      <c r="G4" t="s">
        <v>8402</v>
      </c>
      <c r="H4" s="5">
        <f>AVERAGE(B2:B2186)</f>
        <v>194.42517162471395</v>
      </c>
    </row>
    <row r="5" spans="1:8" x14ac:dyDescent="0.25">
      <c r="A5" s="15" t="s">
        <v>8219</v>
      </c>
      <c r="B5">
        <v>150</v>
      </c>
      <c r="C5" t="s">
        <v>8221</v>
      </c>
      <c r="D5">
        <v>0</v>
      </c>
      <c r="G5" t="s">
        <v>8404</v>
      </c>
      <c r="H5" s="5">
        <f>MEDIAN(B2:B2186)</f>
        <v>62</v>
      </c>
    </row>
    <row r="6" spans="1:8" x14ac:dyDescent="0.25">
      <c r="A6" s="15" t="s">
        <v>8219</v>
      </c>
      <c r="B6">
        <v>284</v>
      </c>
      <c r="C6" t="s">
        <v>8221</v>
      </c>
      <c r="D6">
        <v>7</v>
      </c>
      <c r="G6" t="s">
        <v>8405</v>
      </c>
      <c r="H6" s="5">
        <f>MIN(B2:B2186)</f>
        <v>1</v>
      </c>
    </row>
    <row r="7" spans="1:8" x14ac:dyDescent="0.25">
      <c r="A7" s="15" t="s">
        <v>8219</v>
      </c>
      <c r="B7">
        <v>47</v>
      </c>
      <c r="C7" t="s">
        <v>8221</v>
      </c>
      <c r="D7">
        <v>0</v>
      </c>
      <c r="G7" t="s">
        <v>8406</v>
      </c>
      <c r="H7" s="5">
        <f>MAX(B2:B2186)</f>
        <v>26457</v>
      </c>
    </row>
    <row r="8" spans="1:8" x14ac:dyDescent="0.25">
      <c r="A8" s="15" t="s">
        <v>8219</v>
      </c>
      <c r="B8">
        <v>58</v>
      </c>
      <c r="C8" t="s">
        <v>8221</v>
      </c>
      <c r="D8">
        <v>1</v>
      </c>
      <c r="G8" t="s">
        <v>8407</v>
      </c>
      <c r="H8" s="5">
        <f>_xlfn.VAR.P(B2:B2186)</f>
        <v>712840.9867348104</v>
      </c>
    </row>
    <row r="9" spans="1:8" x14ac:dyDescent="0.25">
      <c r="A9" s="15" t="s">
        <v>8219</v>
      </c>
      <c r="B9">
        <v>57</v>
      </c>
      <c r="C9" t="s">
        <v>8221</v>
      </c>
      <c r="D9">
        <v>2</v>
      </c>
      <c r="G9" t="s">
        <v>8408</v>
      </c>
      <c r="H9" s="5">
        <f>_xlfn.STDEV.P(B2:B2186)</f>
        <v>844.29910975602149</v>
      </c>
    </row>
    <row r="10" spans="1:8" x14ac:dyDescent="0.25">
      <c r="A10" s="15" t="s">
        <v>8219</v>
      </c>
      <c r="B10">
        <v>12</v>
      </c>
      <c r="C10" t="s">
        <v>8221</v>
      </c>
      <c r="D10">
        <v>3</v>
      </c>
      <c r="G10" s="16" t="s">
        <v>8221</v>
      </c>
      <c r="H10" s="16"/>
    </row>
    <row r="11" spans="1:8" x14ac:dyDescent="0.25">
      <c r="A11" s="15" t="s">
        <v>8219</v>
      </c>
      <c r="B11">
        <v>20</v>
      </c>
      <c r="C11" t="s">
        <v>8221</v>
      </c>
      <c r="D11">
        <v>10</v>
      </c>
      <c r="G11" t="s">
        <v>8403</v>
      </c>
      <c r="H11" s="5">
        <f>COUNT(D2:D1531)</f>
        <v>1530</v>
      </c>
    </row>
    <row r="12" spans="1:8" x14ac:dyDescent="0.25">
      <c r="A12" s="15" t="s">
        <v>8219</v>
      </c>
      <c r="B12">
        <v>19</v>
      </c>
      <c r="C12" t="s">
        <v>8221</v>
      </c>
      <c r="D12">
        <v>10</v>
      </c>
      <c r="G12" t="s">
        <v>8402</v>
      </c>
      <c r="H12" s="5">
        <f>AVERAGE(D2:D1531)</f>
        <v>17.709803921568628</v>
      </c>
    </row>
    <row r="13" spans="1:8" x14ac:dyDescent="0.25">
      <c r="A13" s="15" t="s">
        <v>8219</v>
      </c>
      <c r="B13">
        <v>75</v>
      </c>
      <c r="C13" t="s">
        <v>8221</v>
      </c>
      <c r="D13">
        <v>1</v>
      </c>
      <c r="G13" t="s">
        <v>8404</v>
      </c>
      <c r="H13" s="5">
        <f>MEDIAN(D2:D1531)</f>
        <v>4</v>
      </c>
    </row>
    <row r="14" spans="1:8" x14ac:dyDescent="0.25">
      <c r="A14" s="15" t="s">
        <v>8219</v>
      </c>
      <c r="B14">
        <v>827</v>
      </c>
      <c r="C14" t="s">
        <v>8221</v>
      </c>
      <c r="D14">
        <v>0</v>
      </c>
      <c r="G14" t="s">
        <v>8405</v>
      </c>
      <c r="H14" s="5">
        <f>MIN(D2:D1531)</f>
        <v>0</v>
      </c>
    </row>
    <row r="15" spans="1:8" x14ac:dyDescent="0.25">
      <c r="A15" s="15" t="s">
        <v>8219</v>
      </c>
      <c r="B15">
        <v>51</v>
      </c>
      <c r="C15" t="s">
        <v>8221</v>
      </c>
      <c r="D15">
        <v>0</v>
      </c>
      <c r="G15" t="s">
        <v>8406</v>
      </c>
      <c r="H15" s="5">
        <f>MAX(D2:D1531)</f>
        <v>1293</v>
      </c>
    </row>
    <row r="16" spans="1:8" x14ac:dyDescent="0.25">
      <c r="A16" s="15" t="s">
        <v>8219</v>
      </c>
      <c r="B16">
        <v>41</v>
      </c>
      <c r="C16" t="s">
        <v>8221</v>
      </c>
      <c r="D16">
        <v>0</v>
      </c>
      <c r="G16" t="s">
        <v>8407</v>
      </c>
      <c r="H16" s="5">
        <f>_xlfn.VAR.P(D2:D1531)</f>
        <v>3773.2216685890044</v>
      </c>
    </row>
    <row r="17" spans="1:8" x14ac:dyDescent="0.25">
      <c r="A17" s="15" t="s">
        <v>8219</v>
      </c>
      <c r="B17">
        <v>98</v>
      </c>
      <c r="C17" t="s">
        <v>8221</v>
      </c>
      <c r="D17">
        <v>26</v>
      </c>
      <c r="G17" t="s">
        <v>8408</v>
      </c>
      <c r="H17" s="5">
        <f>_xlfn.STDEV.P(D2:D1531)</f>
        <v>61.426555076684906</v>
      </c>
    </row>
    <row r="18" spans="1:8" x14ac:dyDescent="0.25">
      <c r="A18" s="15" t="s">
        <v>8219</v>
      </c>
      <c r="B18">
        <v>70</v>
      </c>
      <c r="C18" t="s">
        <v>8221</v>
      </c>
      <c r="D18">
        <v>0</v>
      </c>
    </row>
    <row r="19" spans="1:8" x14ac:dyDescent="0.25">
      <c r="A19" s="15" t="s">
        <v>8219</v>
      </c>
      <c r="B19">
        <v>36</v>
      </c>
      <c r="C19" t="s">
        <v>8221</v>
      </c>
      <c r="D19">
        <v>7</v>
      </c>
    </row>
    <row r="20" spans="1:8" x14ac:dyDescent="0.25">
      <c r="A20" s="15" t="s">
        <v>8219</v>
      </c>
      <c r="B20">
        <v>342</v>
      </c>
      <c r="C20" t="s">
        <v>8221</v>
      </c>
      <c r="D20">
        <v>0</v>
      </c>
    </row>
    <row r="21" spans="1:8" x14ac:dyDescent="0.25">
      <c r="A21" s="15" t="s">
        <v>8219</v>
      </c>
      <c r="B21">
        <v>22</v>
      </c>
      <c r="C21" t="s">
        <v>8221</v>
      </c>
      <c r="D21">
        <v>2</v>
      </c>
    </row>
    <row r="22" spans="1:8" x14ac:dyDescent="0.25">
      <c r="A22" s="15" t="s">
        <v>8219</v>
      </c>
      <c r="B22">
        <v>25</v>
      </c>
      <c r="C22" t="s">
        <v>8221</v>
      </c>
      <c r="D22">
        <v>13</v>
      </c>
    </row>
    <row r="23" spans="1:8" x14ac:dyDescent="0.25">
      <c r="A23" s="15" t="s">
        <v>8219</v>
      </c>
      <c r="B23">
        <v>101</v>
      </c>
      <c r="C23" t="s">
        <v>8221</v>
      </c>
      <c r="D23">
        <v>4</v>
      </c>
    </row>
    <row r="24" spans="1:8" x14ac:dyDescent="0.25">
      <c r="A24" s="15" t="s">
        <v>8219</v>
      </c>
      <c r="B24">
        <v>8</v>
      </c>
      <c r="C24" t="s">
        <v>8221</v>
      </c>
      <c r="D24">
        <v>0</v>
      </c>
    </row>
    <row r="25" spans="1:8" x14ac:dyDescent="0.25">
      <c r="A25" s="15" t="s">
        <v>8219</v>
      </c>
      <c r="B25">
        <v>23</v>
      </c>
      <c r="C25" t="s">
        <v>8221</v>
      </c>
      <c r="D25">
        <v>12</v>
      </c>
    </row>
    <row r="26" spans="1:8" x14ac:dyDescent="0.25">
      <c r="A26" s="15" t="s">
        <v>8219</v>
      </c>
      <c r="B26">
        <v>574</v>
      </c>
      <c r="C26" t="s">
        <v>8221</v>
      </c>
      <c r="D26">
        <v>2</v>
      </c>
    </row>
    <row r="27" spans="1:8" x14ac:dyDescent="0.25">
      <c r="A27" s="15" t="s">
        <v>8219</v>
      </c>
      <c r="B27">
        <v>14</v>
      </c>
      <c r="C27" t="s">
        <v>8221</v>
      </c>
      <c r="D27">
        <v>10</v>
      </c>
    </row>
    <row r="28" spans="1:8" x14ac:dyDescent="0.25">
      <c r="A28" s="15" t="s">
        <v>8219</v>
      </c>
      <c r="B28">
        <v>19</v>
      </c>
      <c r="C28" t="s">
        <v>8221</v>
      </c>
      <c r="D28">
        <v>0</v>
      </c>
    </row>
    <row r="29" spans="1:8" x14ac:dyDescent="0.25">
      <c r="A29" s="15" t="s">
        <v>8219</v>
      </c>
      <c r="B29">
        <v>150</v>
      </c>
      <c r="C29" t="s">
        <v>8221</v>
      </c>
      <c r="D29">
        <v>5</v>
      </c>
    </row>
    <row r="30" spans="1:8" x14ac:dyDescent="0.25">
      <c r="A30" s="15" t="s">
        <v>8219</v>
      </c>
      <c r="B30">
        <v>71</v>
      </c>
      <c r="C30" t="s">
        <v>8221</v>
      </c>
      <c r="D30">
        <v>0</v>
      </c>
    </row>
    <row r="31" spans="1:8" x14ac:dyDescent="0.25">
      <c r="A31" s="15" t="s">
        <v>8219</v>
      </c>
      <c r="B31">
        <v>117</v>
      </c>
      <c r="C31" t="s">
        <v>8221</v>
      </c>
      <c r="D31">
        <v>5</v>
      </c>
    </row>
    <row r="32" spans="1:8" x14ac:dyDescent="0.25">
      <c r="A32" s="15" t="s">
        <v>8219</v>
      </c>
      <c r="B32">
        <v>53</v>
      </c>
      <c r="C32" t="s">
        <v>8221</v>
      </c>
      <c r="D32">
        <v>1</v>
      </c>
    </row>
    <row r="33" spans="1:4" x14ac:dyDescent="0.25">
      <c r="A33" s="15" t="s">
        <v>8219</v>
      </c>
      <c r="B33">
        <v>1</v>
      </c>
      <c r="C33" t="s">
        <v>8221</v>
      </c>
      <c r="D33">
        <v>3</v>
      </c>
    </row>
    <row r="34" spans="1:4" x14ac:dyDescent="0.25">
      <c r="A34" s="15" t="s">
        <v>8219</v>
      </c>
      <c r="B34">
        <v>89</v>
      </c>
      <c r="C34" t="s">
        <v>8221</v>
      </c>
      <c r="D34">
        <v>3</v>
      </c>
    </row>
    <row r="35" spans="1:4" x14ac:dyDescent="0.25">
      <c r="A35" s="15" t="s">
        <v>8219</v>
      </c>
      <c r="B35">
        <v>64</v>
      </c>
      <c r="C35" t="s">
        <v>8221</v>
      </c>
      <c r="D35">
        <v>0</v>
      </c>
    </row>
    <row r="36" spans="1:4" x14ac:dyDescent="0.25">
      <c r="A36" s="15" t="s">
        <v>8219</v>
      </c>
      <c r="B36">
        <v>68</v>
      </c>
      <c r="C36" t="s">
        <v>8221</v>
      </c>
      <c r="D36">
        <v>3</v>
      </c>
    </row>
    <row r="37" spans="1:4" x14ac:dyDescent="0.25">
      <c r="A37" s="15" t="s">
        <v>8219</v>
      </c>
      <c r="B37">
        <v>28</v>
      </c>
      <c r="C37" t="s">
        <v>8221</v>
      </c>
      <c r="D37">
        <v>0</v>
      </c>
    </row>
    <row r="38" spans="1:4" x14ac:dyDescent="0.25">
      <c r="A38" s="15" t="s">
        <v>8219</v>
      </c>
      <c r="B38">
        <v>44</v>
      </c>
      <c r="C38" t="s">
        <v>8221</v>
      </c>
      <c r="D38">
        <v>19</v>
      </c>
    </row>
    <row r="39" spans="1:4" x14ac:dyDescent="0.25">
      <c r="A39" s="15" t="s">
        <v>8219</v>
      </c>
      <c r="B39">
        <v>253</v>
      </c>
      <c r="C39" t="s">
        <v>8221</v>
      </c>
      <c r="D39">
        <v>8</v>
      </c>
    </row>
    <row r="40" spans="1:4" x14ac:dyDescent="0.25">
      <c r="A40" s="15" t="s">
        <v>8219</v>
      </c>
      <c r="B40">
        <v>66</v>
      </c>
      <c r="C40" t="s">
        <v>8221</v>
      </c>
      <c r="D40">
        <v>6</v>
      </c>
    </row>
    <row r="41" spans="1:4" x14ac:dyDescent="0.25">
      <c r="A41" s="15" t="s">
        <v>8219</v>
      </c>
      <c r="B41">
        <v>217</v>
      </c>
      <c r="C41" t="s">
        <v>8221</v>
      </c>
      <c r="D41">
        <v>0</v>
      </c>
    </row>
    <row r="42" spans="1:4" x14ac:dyDescent="0.25">
      <c r="A42" s="15" t="s">
        <v>8219</v>
      </c>
      <c r="B42">
        <v>16</v>
      </c>
      <c r="C42" t="s">
        <v>8221</v>
      </c>
      <c r="D42">
        <v>18</v>
      </c>
    </row>
    <row r="43" spans="1:4" x14ac:dyDescent="0.25">
      <c r="A43" s="15" t="s">
        <v>8219</v>
      </c>
      <c r="B43">
        <v>19</v>
      </c>
      <c r="C43" t="s">
        <v>8221</v>
      </c>
      <c r="D43">
        <v>7</v>
      </c>
    </row>
    <row r="44" spans="1:4" x14ac:dyDescent="0.25">
      <c r="A44" s="15" t="s">
        <v>8219</v>
      </c>
      <c r="B44">
        <v>169</v>
      </c>
      <c r="C44" t="s">
        <v>8221</v>
      </c>
      <c r="D44">
        <v>0</v>
      </c>
    </row>
    <row r="45" spans="1:4" x14ac:dyDescent="0.25">
      <c r="A45" s="15" t="s">
        <v>8219</v>
      </c>
      <c r="B45">
        <v>263</v>
      </c>
      <c r="C45" t="s">
        <v>8221</v>
      </c>
      <c r="D45">
        <v>8</v>
      </c>
    </row>
    <row r="46" spans="1:4" x14ac:dyDescent="0.25">
      <c r="A46" s="15" t="s">
        <v>8219</v>
      </c>
      <c r="B46">
        <v>15</v>
      </c>
      <c r="C46" t="s">
        <v>8221</v>
      </c>
      <c r="D46">
        <v>1293</v>
      </c>
    </row>
    <row r="47" spans="1:4" x14ac:dyDescent="0.25">
      <c r="A47" s="15" t="s">
        <v>8219</v>
      </c>
      <c r="B47">
        <v>61</v>
      </c>
      <c r="C47" t="s">
        <v>8221</v>
      </c>
      <c r="D47">
        <v>17</v>
      </c>
    </row>
    <row r="48" spans="1:4" x14ac:dyDescent="0.25">
      <c r="A48" s="15" t="s">
        <v>8219</v>
      </c>
      <c r="B48">
        <v>45</v>
      </c>
      <c r="C48" t="s">
        <v>8221</v>
      </c>
      <c r="D48">
        <v>0</v>
      </c>
    </row>
    <row r="49" spans="1:4" x14ac:dyDescent="0.25">
      <c r="A49" s="15" t="s">
        <v>8219</v>
      </c>
      <c r="B49">
        <v>70</v>
      </c>
      <c r="C49" t="s">
        <v>8221</v>
      </c>
      <c r="D49">
        <v>13</v>
      </c>
    </row>
    <row r="50" spans="1:4" x14ac:dyDescent="0.25">
      <c r="A50" s="15" t="s">
        <v>8219</v>
      </c>
      <c r="B50">
        <v>38</v>
      </c>
      <c r="C50" t="s">
        <v>8221</v>
      </c>
      <c r="D50">
        <v>0</v>
      </c>
    </row>
    <row r="51" spans="1:4" x14ac:dyDescent="0.25">
      <c r="A51" s="15" t="s">
        <v>8219</v>
      </c>
      <c r="B51">
        <v>87</v>
      </c>
      <c r="C51" t="s">
        <v>8221</v>
      </c>
      <c r="D51">
        <v>0</v>
      </c>
    </row>
    <row r="52" spans="1:4" x14ac:dyDescent="0.25">
      <c r="A52" s="15" t="s">
        <v>8219</v>
      </c>
      <c r="B52">
        <v>22</v>
      </c>
      <c r="C52" t="s">
        <v>8221</v>
      </c>
      <c r="D52">
        <v>33</v>
      </c>
    </row>
    <row r="53" spans="1:4" x14ac:dyDescent="0.25">
      <c r="A53" s="15" t="s">
        <v>8219</v>
      </c>
      <c r="B53">
        <v>119</v>
      </c>
      <c r="C53" t="s">
        <v>8221</v>
      </c>
      <c r="D53">
        <v>12</v>
      </c>
    </row>
    <row r="54" spans="1:4" x14ac:dyDescent="0.25">
      <c r="A54" s="15" t="s">
        <v>8219</v>
      </c>
      <c r="B54">
        <v>52</v>
      </c>
      <c r="C54" t="s">
        <v>8221</v>
      </c>
      <c r="D54">
        <v>1</v>
      </c>
    </row>
    <row r="55" spans="1:4" x14ac:dyDescent="0.25">
      <c r="A55" s="15" t="s">
        <v>8219</v>
      </c>
      <c r="B55">
        <v>117</v>
      </c>
      <c r="C55" t="s">
        <v>8221</v>
      </c>
      <c r="D55">
        <v>1</v>
      </c>
    </row>
    <row r="56" spans="1:4" x14ac:dyDescent="0.25">
      <c r="A56" s="15" t="s">
        <v>8219</v>
      </c>
      <c r="B56">
        <v>52</v>
      </c>
      <c r="C56" t="s">
        <v>8221</v>
      </c>
      <c r="D56">
        <v>1</v>
      </c>
    </row>
    <row r="57" spans="1:4" x14ac:dyDescent="0.25">
      <c r="A57" s="15" t="s">
        <v>8219</v>
      </c>
      <c r="B57">
        <v>86</v>
      </c>
      <c r="C57" t="s">
        <v>8221</v>
      </c>
      <c r="D57">
        <v>1</v>
      </c>
    </row>
    <row r="58" spans="1:4" x14ac:dyDescent="0.25">
      <c r="A58" s="15" t="s">
        <v>8219</v>
      </c>
      <c r="B58">
        <v>174</v>
      </c>
      <c r="C58" t="s">
        <v>8221</v>
      </c>
      <c r="D58">
        <v>84</v>
      </c>
    </row>
    <row r="59" spans="1:4" x14ac:dyDescent="0.25">
      <c r="A59" s="15" t="s">
        <v>8219</v>
      </c>
      <c r="B59">
        <v>69</v>
      </c>
      <c r="C59" t="s">
        <v>8221</v>
      </c>
      <c r="D59">
        <v>38</v>
      </c>
    </row>
    <row r="60" spans="1:4" x14ac:dyDescent="0.25">
      <c r="A60" s="15" t="s">
        <v>8219</v>
      </c>
      <c r="B60">
        <v>75</v>
      </c>
      <c r="C60" t="s">
        <v>8221</v>
      </c>
      <c r="D60">
        <v>1</v>
      </c>
    </row>
    <row r="61" spans="1:4" x14ac:dyDescent="0.25">
      <c r="A61" s="15" t="s">
        <v>8219</v>
      </c>
      <c r="B61">
        <v>33</v>
      </c>
      <c r="C61" t="s">
        <v>8221</v>
      </c>
      <c r="D61">
        <v>76</v>
      </c>
    </row>
    <row r="62" spans="1:4" x14ac:dyDescent="0.25">
      <c r="A62" s="15" t="s">
        <v>8219</v>
      </c>
      <c r="B62">
        <v>108</v>
      </c>
      <c r="C62" t="s">
        <v>8221</v>
      </c>
      <c r="D62">
        <v>3</v>
      </c>
    </row>
    <row r="63" spans="1:4" x14ac:dyDescent="0.25">
      <c r="A63" s="15" t="s">
        <v>8219</v>
      </c>
      <c r="B63">
        <v>23</v>
      </c>
      <c r="C63" t="s">
        <v>8221</v>
      </c>
      <c r="D63">
        <v>0</v>
      </c>
    </row>
    <row r="64" spans="1:4" x14ac:dyDescent="0.25">
      <c r="A64" s="15" t="s">
        <v>8219</v>
      </c>
      <c r="B64">
        <v>48</v>
      </c>
      <c r="C64" t="s">
        <v>8221</v>
      </c>
      <c r="D64">
        <v>2</v>
      </c>
    </row>
    <row r="65" spans="1:4" x14ac:dyDescent="0.25">
      <c r="A65" s="15" t="s">
        <v>8219</v>
      </c>
      <c r="B65">
        <v>64</v>
      </c>
      <c r="C65" t="s">
        <v>8221</v>
      </c>
      <c r="D65">
        <v>0</v>
      </c>
    </row>
    <row r="66" spans="1:4" x14ac:dyDescent="0.25">
      <c r="A66" s="15" t="s">
        <v>8219</v>
      </c>
      <c r="B66">
        <v>24</v>
      </c>
      <c r="C66" t="s">
        <v>8221</v>
      </c>
      <c r="D66">
        <v>0</v>
      </c>
    </row>
    <row r="67" spans="1:4" x14ac:dyDescent="0.25">
      <c r="A67" s="15" t="s">
        <v>8219</v>
      </c>
      <c r="B67">
        <v>57</v>
      </c>
      <c r="C67" t="s">
        <v>8221</v>
      </c>
      <c r="D67">
        <v>0</v>
      </c>
    </row>
    <row r="68" spans="1:4" x14ac:dyDescent="0.25">
      <c r="A68" s="15" t="s">
        <v>8219</v>
      </c>
      <c r="B68">
        <v>26</v>
      </c>
      <c r="C68" t="s">
        <v>8221</v>
      </c>
      <c r="D68">
        <v>2</v>
      </c>
    </row>
    <row r="69" spans="1:4" x14ac:dyDescent="0.25">
      <c r="A69" s="15" t="s">
        <v>8219</v>
      </c>
      <c r="B69">
        <v>20</v>
      </c>
      <c r="C69" t="s">
        <v>8221</v>
      </c>
      <c r="D69">
        <v>0</v>
      </c>
    </row>
    <row r="70" spans="1:4" x14ac:dyDescent="0.25">
      <c r="A70" s="15" t="s">
        <v>8219</v>
      </c>
      <c r="B70">
        <v>36</v>
      </c>
      <c r="C70" t="s">
        <v>8221</v>
      </c>
      <c r="D70">
        <v>0</v>
      </c>
    </row>
    <row r="71" spans="1:4" x14ac:dyDescent="0.25">
      <c r="A71" s="15" t="s">
        <v>8219</v>
      </c>
      <c r="B71">
        <v>178</v>
      </c>
      <c r="C71" t="s">
        <v>8221</v>
      </c>
      <c r="D71">
        <v>0</v>
      </c>
    </row>
    <row r="72" spans="1:4" x14ac:dyDescent="0.25">
      <c r="A72" s="15" t="s">
        <v>8219</v>
      </c>
      <c r="B72">
        <v>17</v>
      </c>
      <c r="C72" t="s">
        <v>8221</v>
      </c>
      <c r="D72">
        <v>2</v>
      </c>
    </row>
    <row r="73" spans="1:4" x14ac:dyDescent="0.25">
      <c r="A73" s="15" t="s">
        <v>8219</v>
      </c>
      <c r="B73">
        <v>32</v>
      </c>
      <c r="C73" t="s">
        <v>8221</v>
      </c>
      <c r="D73">
        <v>0</v>
      </c>
    </row>
    <row r="74" spans="1:4" x14ac:dyDescent="0.25">
      <c r="A74" s="15" t="s">
        <v>8219</v>
      </c>
      <c r="B74">
        <v>41</v>
      </c>
      <c r="C74" t="s">
        <v>8221</v>
      </c>
      <c r="D74">
        <v>7</v>
      </c>
    </row>
    <row r="75" spans="1:4" x14ac:dyDescent="0.25">
      <c r="A75" s="15" t="s">
        <v>8219</v>
      </c>
      <c r="B75">
        <v>18</v>
      </c>
      <c r="C75" t="s">
        <v>8221</v>
      </c>
      <c r="D75">
        <v>0</v>
      </c>
    </row>
    <row r="76" spans="1:4" x14ac:dyDescent="0.25">
      <c r="A76" s="15" t="s">
        <v>8219</v>
      </c>
      <c r="B76">
        <v>29</v>
      </c>
      <c r="C76" t="s">
        <v>8221</v>
      </c>
      <c r="D76">
        <v>5</v>
      </c>
    </row>
    <row r="77" spans="1:4" x14ac:dyDescent="0.25">
      <c r="A77" s="15" t="s">
        <v>8219</v>
      </c>
      <c r="B77">
        <v>47</v>
      </c>
      <c r="C77" t="s">
        <v>8221</v>
      </c>
      <c r="D77">
        <v>0</v>
      </c>
    </row>
    <row r="78" spans="1:4" x14ac:dyDescent="0.25">
      <c r="A78" s="15" t="s">
        <v>8219</v>
      </c>
      <c r="B78">
        <v>15</v>
      </c>
      <c r="C78" t="s">
        <v>8221</v>
      </c>
      <c r="D78">
        <v>0</v>
      </c>
    </row>
    <row r="79" spans="1:4" x14ac:dyDescent="0.25">
      <c r="A79" s="15" t="s">
        <v>8219</v>
      </c>
      <c r="B79">
        <v>26</v>
      </c>
      <c r="C79" t="s">
        <v>8221</v>
      </c>
      <c r="D79">
        <v>1</v>
      </c>
    </row>
    <row r="80" spans="1:4" x14ac:dyDescent="0.25">
      <c r="A80" s="15" t="s">
        <v>8219</v>
      </c>
      <c r="B80">
        <v>35</v>
      </c>
      <c r="C80" t="s">
        <v>8221</v>
      </c>
      <c r="D80">
        <v>0</v>
      </c>
    </row>
    <row r="81" spans="1:4" x14ac:dyDescent="0.25">
      <c r="A81" s="15" t="s">
        <v>8219</v>
      </c>
      <c r="B81">
        <v>41</v>
      </c>
      <c r="C81" t="s">
        <v>8221</v>
      </c>
      <c r="D81">
        <v>5</v>
      </c>
    </row>
    <row r="82" spans="1:4" x14ac:dyDescent="0.25">
      <c r="A82" s="15" t="s">
        <v>8219</v>
      </c>
      <c r="B82">
        <v>47</v>
      </c>
      <c r="C82" t="s">
        <v>8221</v>
      </c>
      <c r="D82">
        <v>3</v>
      </c>
    </row>
    <row r="83" spans="1:4" x14ac:dyDescent="0.25">
      <c r="A83" s="15" t="s">
        <v>8219</v>
      </c>
      <c r="B83">
        <v>28</v>
      </c>
      <c r="C83" t="s">
        <v>8221</v>
      </c>
      <c r="D83">
        <v>6</v>
      </c>
    </row>
    <row r="84" spans="1:4" x14ac:dyDescent="0.25">
      <c r="A84" s="15" t="s">
        <v>8219</v>
      </c>
      <c r="B84">
        <v>100</v>
      </c>
      <c r="C84" t="s">
        <v>8221</v>
      </c>
      <c r="D84">
        <v>12</v>
      </c>
    </row>
    <row r="85" spans="1:4" x14ac:dyDescent="0.25">
      <c r="A85" s="15" t="s">
        <v>8219</v>
      </c>
      <c r="B85">
        <v>13</v>
      </c>
      <c r="C85" t="s">
        <v>8221</v>
      </c>
      <c r="D85">
        <v>13</v>
      </c>
    </row>
    <row r="86" spans="1:4" x14ac:dyDescent="0.25">
      <c r="A86" s="15" t="s">
        <v>8219</v>
      </c>
      <c r="B86">
        <v>7</v>
      </c>
      <c r="C86" t="s">
        <v>8221</v>
      </c>
      <c r="D86">
        <v>5</v>
      </c>
    </row>
    <row r="87" spans="1:4" x14ac:dyDescent="0.25">
      <c r="A87" s="15" t="s">
        <v>8219</v>
      </c>
      <c r="B87">
        <v>21</v>
      </c>
      <c r="C87" t="s">
        <v>8221</v>
      </c>
      <c r="D87">
        <v>2</v>
      </c>
    </row>
    <row r="88" spans="1:4" x14ac:dyDescent="0.25">
      <c r="A88" s="15" t="s">
        <v>8219</v>
      </c>
      <c r="B88">
        <v>17</v>
      </c>
      <c r="C88" t="s">
        <v>8221</v>
      </c>
      <c r="D88">
        <v>8</v>
      </c>
    </row>
    <row r="89" spans="1:4" x14ac:dyDescent="0.25">
      <c r="A89" s="15" t="s">
        <v>8219</v>
      </c>
      <c r="B89">
        <v>25</v>
      </c>
      <c r="C89" t="s">
        <v>8221</v>
      </c>
      <c r="D89">
        <v>0</v>
      </c>
    </row>
    <row r="90" spans="1:4" x14ac:dyDescent="0.25">
      <c r="A90" s="15" t="s">
        <v>8219</v>
      </c>
      <c r="B90">
        <v>60</v>
      </c>
      <c r="C90" t="s">
        <v>8221</v>
      </c>
      <c r="D90">
        <v>13</v>
      </c>
    </row>
    <row r="91" spans="1:4" x14ac:dyDescent="0.25">
      <c r="A91" s="15" t="s">
        <v>8219</v>
      </c>
      <c r="B91">
        <v>56</v>
      </c>
      <c r="C91" t="s">
        <v>8221</v>
      </c>
      <c r="D91">
        <v>0</v>
      </c>
    </row>
    <row r="92" spans="1:4" x14ac:dyDescent="0.25">
      <c r="A92" s="15" t="s">
        <v>8219</v>
      </c>
      <c r="B92">
        <v>16</v>
      </c>
      <c r="C92" t="s">
        <v>8221</v>
      </c>
      <c r="D92">
        <v>5</v>
      </c>
    </row>
    <row r="93" spans="1:4" x14ac:dyDescent="0.25">
      <c r="A93" s="15" t="s">
        <v>8219</v>
      </c>
      <c r="B93">
        <v>46</v>
      </c>
      <c r="C93" t="s">
        <v>8221</v>
      </c>
      <c r="D93">
        <v>8</v>
      </c>
    </row>
    <row r="94" spans="1:4" x14ac:dyDescent="0.25">
      <c r="A94" s="15" t="s">
        <v>8219</v>
      </c>
      <c r="B94">
        <v>43</v>
      </c>
      <c r="C94" t="s">
        <v>8221</v>
      </c>
      <c r="D94">
        <v>8</v>
      </c>
    </row>
    <row r="95" spans="1:4" x14ac:dyDescent="0.25">
      <c r="A95" s="15" t="s">
        <v>8219</v>
      </c>
      <c r="B95">
        <v>15</v>
      </c>
      <c r="C95" t="s">
        <v>8221</v>
      </c>
      <c r="D95">
        <v>0</v>
      </c>
    </row>
    <row r="96" spans="1:4" x14ac:dyDescent="0.25">
      <c r="A96" s="15" t="s">
        <v>8219</v>
      </c>
      <c r="B96">
        <v>12</v>
      </c>
      <c r="C96" t="s">
        <v>8221</v>
      </c>
      <c r="D96">
        <v>2</v>
      </c>
    </row>
    <row r="97" spans="1:4" x14ac:dyDescent="0.25">
      <c r="A97" s="15" t="s">
        <v>8219</v>
      </c>
      <c r="B97">
        <v>21</v>
      </c>
      <c r="C97" t="s">
        <v>8221</v>
      </c>
      <c r="D97">
        <v>3</v>
      </c>
    </row>
    <row r="98" spans="1:4" x14ac:dyDescent="0.25">
      <c r="A98" s="15" t="s">
        <v>8219</v>
      </c>
      <c r="B98">
        <v>34</v>
      </c>
      <c r="C98" t="s">
        <v>8221</v>
      </c>
      <c r="D98">
        <v>0</v>
      </c>
    </row>
    <row r="99" spans="1:4" x14ac:dyDescent="0.25">
      <c r="A99" s="15" t="s">
        <v>8219</v>
      </c>
      <c r="B99">
        <v>8</v>
      </c>
      <c r="C99" t="s">
        <v>8221</v>
      </c>
      <c r="D99">
        <v>0</v>
      </c>
    </row>
    <row r="100" spans="1:4" x14ac:dyDescent="0.25">
      <c r="A100" s="15" t="s">
        <v>8219</v>
      </c>
      <c r="B100">
        <v>60</v>
      </c>
      <c r="C100" t="s">
        <v>8221</v>
      </c>
      <c r="D100">
        <v>11</v>
      </c>
    </row>
    <row r="101" spans="1:4" x14ac:dyDescent="0.25">
      <c r="A101" s="15" t="s">
        <v>8219</v>
      </c>
      <c r="B101">
        <v>39</v>
      </c>
      <c r="C101" t="s">
        <v>8221</v>
      </c>
      <c r="D101">
        <v>0</v>
      </c>
    </row>
    <row r="102" spans="1:4" x14ac:dyDescent="0.25">
      <c r="A102" s="15" t="s">
        <v>8219</v>
      </c>
      <c r="B102">
        <v>26</v>
      </c>
      <c r="C102" t="s">
        <v>8221</v>
      </c>
      <c r="D102">
        <v>1</v>
      </c>
    </row>
    <row r="103" spans="1:4" x14ac:dyDescent="0.25">
      <c r="A103" s="15" t="s">
        <v>8219</v>
      </c>
      <c r="B103">
        <v>35</v>
      </c>
      <c r="C103" t="s">
        <v>8221</v>
      </c>
      <c r="D103">
        <v>0</v>
      </c>
    </row>
    <row r="104" spans="1:4" x14ac:dyDescent="0.25">
      <c r="A104" s="15" t="s">
        <v>8219</v>
      </c>
      <c r="B104">
        <v>65</v>
      </c>
      <c r="C104" t="s">
        <v>8221</v>
      </c>
      <c r="D104">
        <v>17</v>
      </c>
    </row>
    <row r="105" spans="1:4" x14ac:dyDescent="0.25">
      <c r="A105" s="15" t="s">
        <v>8219</v>
      </c>
      <c r="B105">
        <v>49</v>
      </c>
      <c r="C105" t="s">
        <v>8221</v>
      </c>
      <c r="D105">
        <v>2</v>
      </c>
    </row>
    <row r="106" spans="1:4" x14ac:dyDescent="0.25">
      <c r="A106" s="15" t="s">
        <v>8219</v>
      </c>
      <c r="B106">
        <v>10</v>
      </c>
      <c r="C106" t="s">
        <v>8221</v>
      </c>
      <c r="D106">
        <v>1</v>
      </c>
    </row>
    <row r="107" spans="1:4" x14ac:dyDescent="0.25">
      <c r="A107" s="15" t="s">
        <v>8219</v>
      </c>
      <c r="B107">
        <v>60</v>
      </c>
      <c r="C107" t="s">
        <v>8221</v>
      </c>
      <c r="D107">
        <v>2</v>
      </c>
    </row>
    <row r="108" spans="1:4" x14ac:dyDescent="0.25">
      <c r="A108" s="15" t="s">
        <v>8219</v>
      </c>
      <c r="B108">
        <v>27</v>
      </c>
      <c r="C108" t="s">
        <v>8221</v>
      </c>
      <c r="D108">
        <v>16</v>
      </c>
    </row>
    <row r="109" spans="1:4" x14ac:dyDescent="0.25">
      <c r="A109" s="15" t="s">
        <v>8219</v>
      </c>
      <c r="B109">
        <v>69</v>
      </c>
      <c r="C109" t="s">
        <v>8221</v>
      </c>
      <c r="D109">
        <v>1</v>
      </c>
    </row>
    <row r="110" spans="1:4" x14ac:dyDescent="0.25">
      <c r="A110" s="15" t="s">
        <v>8219</v>
      </c>
      <c r="B110">
        <v>47</v>
      </c>
      <c r="C110" t="s">
        <v>8221</v>
      </c>
      <c r="D110">
        <v>4</v>
      </c>
    </row>
    <row r="111" spans="1:4" x14ac:dyDescent="0.25">
      <c r="A111" s="15" t="s">
        <v>8219</v>
      </c>
      <c r="B111">
        <v>47</v>
      </c>
      <c r="C111" t="s">
        <v>8221</v>
      </c>
      <c r="D111">
        <v>5</v>
      </c>
    </row>
    <row r="112" spans="1:4" x14ac:dyDescent="0.25">
      <c r="A112" s="15" t="s">
        <v>8219</v>
      </c>
      <c r="B112">
        <v>26</v>
      </c>
      <c r="C112" t="s">
        <v>8221</v>
      </c>
      <c r="D112">
        <v>7</v>
      </c>
    </row>
    <row r="113" spans="1:4" x14ac:dyDescent="0.25">
      <c r="A113" s="15" t="s">
        <v>8219</v>
      </c>
      <c r="B113">
        <v>53</v>
      </c>
      <c r="C113" t="s">
        <v>8221</v>
      </c>
      <c r="D113">
        <v>0</v>
      </c>
    </row>
    <row r="114" spans="1:4" x14ac:dyDescent="0.25">
      <c r="A114" s="15" t="s">
        <v>8219</v>
      </c>
      <c r="B114">
        <v>81</v>
      </c>
      <c r="C114" t="s">
        <v>8221</v>
      </c>
      <c r="D114">
        <v>12</v>
      </c>
    </row>
    <row r="115" spans="1:4" x14ac:dyDescent="0.25">
      <c r="A115" s="15" t="s">
        <v>8219</v>
      </c>
      <c r="B115">
        <v>78</v>
      </c>
      <c r="C115" t="s">
        <v>8221</v>
      </c>
      <c r="D115">
        <v>2</v>
      </c>
    </row>
    <row r="116" spans="1:4" x14ac:dyDescent="0.25">
      <c r="A116" s="15" t="s">
        <v>8219</v>
      </c>
      <c r="B116">
        <v>35</v>
      </c>
      <c r="C116" t="s">
        <v>8221</v>
      </c>
      <c r="D116">
        <v>5</v>
      </c>
    </row>
    <row r="117" spans="1:4" x14ac:dyDescent="0.25">
      <c r="A117" s="15" t="s">
        <v>8219</v>
      </c>
      <c r="B117">
        <v>22</v>
      </c>
      <c r="C117" t="s">
        <v>8221</v>
      </c>
      <c r="D117">
        <v>2</v>
      </c>
    </row>
    <row r="118" spans="1:4" x14ac:dyDescent="0.25">
      <c r="A118" s="15" t="s">
        <v>8219</v>
      </c>
      <c r="B118">
        <v>57</v>
      </c>
      <c r="C118" t="s">
        <v>8221</v>
      </c>
      <c r="D118">
        <v>3</v>
      </c>
    </row>
    <row r="119" spans="1:4" x14ac:dyDescent="0.25">
      <c r="A119" s="15" t="s">
        <v>8219</v>
      </c>
      <c r="B119">
        <v>27</v>
      </c>
      <c r="C119" t="s">
        <v>8221</v>
      </c>
      <c r="D119">
        <v>0</v>
      </c>
    </row>
    <row r="120" spans="1:4" x14ac:dyDescent="0.25">
      <c r="A120" s="15" t="s">
        <v>8219</v>
      </c>
      <c r="B120">
        <v>39</v>
      </c>
      <c r="C120" t="s">
        <v>8221</v>
      </c>
      <c r="D120">
        <v>49</v>
      </c>
    </row>
    <row r="121" spans="1:4" x14ac:dyDescent="0.25">
      <c r="A121" s="15" t="s">
        <v>8219</v>
      </c>
      <c r="B121">
        <v>37</v>
      </c>
      <c r="C121" t="s">
        <v>8221</v>
      </c>
      <c r="D121">
        <v>1</v>
      </c>
    </row>
    <row r="122" spans="1:4" x14ac:dyDescent="0.25">
      <c r="A122" s="15" t="s">
        <v>8219</v>
      </c>
      <c r="B122">
        <v>137</v>
      </c>
      <c r="C122" t="s">
        <v>8221</v>
      </c>
      <c r="D122">
        <v>2</v>
      </c>
    </row>
    <row r="123" spans="1:4" x14ac:dyDescent="0.25">
      <c r="A123" s="15" t="s">
        <v>8219</v>
      </c>
      <c r="B123">
        <v>376</v>
      </c>
      <c r="C123" t="s">
        <v>8221</v>
      </c>
      <c r="D123">
        <v>0</v>
      </c>
    </row>
    <row r="124" spans="1:4" x14ac:dyDescent="0.25">
      <c r="A124" s="15" t="s">
        <v>8219</v>
      </c>
      <c r="B124">
        <v>202</v>
      </c>
      <c r="C124" t="s">
        <v>8221</v>
      </c>
      <c r="D124">
        <v>0</v>
      </c>
    </row>
    <row r="125" spans="1:4" x14ac:dyDescent="0.25">
      <c r="A125" s="15" t="s">
        <v>8219</v>
      </c>
      <c r="B125">
        <v>328</v>
      </c>
      <c r="C125" t="s">
        <v>8221</v>
      </c>
      <c r="D125">
        <v>11</v>
      </c>
    </row>
    <row r="126" spans="1:4" x14ac:dyDescent="0.25">
      <c r="A126" s="15" t="s">
        <v>8219</v>
      </c>
      <c r="B126">
        <v>84</v>
      </c>
      <c r="C126" t="s">
        <v>8221</v>
      </c>
      <c r="D126">
        <v>1</v>
      </c>
    </row>
    <row r="127" spans="1:4" x14ac:dyDescent="0.25">
      <c r="A127" s="15" t="s">
        <v>8219</v>
      </c>
      <c r="B127">
        <v>96</v>
      </c>
      <c r="C127" t="s">
        <v>8221</v>
      </c>
      <c r="D127">
        <v>8</v>
      </c>
    </row>
    <row r="128" spans="1:4" x14ac:dyDescent="0.25">
      <c r="A128" s="15" t="s">
        <v>8219</v>
      </c>
      <c r="B128">
        <v>223</v>
      </c>
      <c r="C128" t="s">
        <v>8221</v>
      </c>
      <c r="D128">
        <v>5</v>
      </c>
    </row>
    <row r="129" spans="1:4" x14ac:dyDescent="0.25">
      <c r="A129" s="15" t="s">
        <v>8219</v>
      </c>
      <c r="B129">
        <v>62</v>
      </c>
      <c r="C129" t="s">
        <v>8221</v>
      </c>
      <c r="D129">
        <v>39</v>
      </c>
    </row>
    <row r="130" spans="1:4" x14ac:dyDescent="0.25">
      <c r="A130" s="15" t="s">
        <v>8219</v>
      </c>
      <c r="B130">
        <v>146</v>
      </c>
      <c r="C130" t="s">
        <v>8221</v>
      </c>
      <c r="D130">
        <v>0</v>
      </c>
    </row>
    <row r="131" spans="1:4" x14ac:dyDescent="0.25">
      <c r="A131" s="15" t="s">
        <v>8219</v>
      </c>
      <c r="B131">
        <v>235</v>
      </c>
      <c r="C131" t="s">
        <v>8221</v>
      </c>
      <c r="D131">
        <v>0</v>
      </c>
    </row>
    <row r="132" spans="1:4" x14ac:dyDescent="0.25">
      <c r="A132" s="15" t="s">
        <v>8219</v>
      </c>
      <c r="B132">
        <v>437</v>
      </c>
      <c r="C132" t="s">
        <v>8221</v>
      </c>
      <c r="D132">
        <v>2</v>
      </c>
    </row>
    <row r="133" spans="1:4" x14ac:dyDescent="0.25">
      <c r="A133" s="15" t="s">
        <v>8219</v>
      </c>
      <c r="B133">
        <v>77</v>
      </c>
      <c r="C133" t="s">
        <v>8221</v>
      </c>
      <c r="D133">
        <v>170</v>
      </c>
    </row>
    <row r="134" spans="1:4" x14ac:dyDescent="0.25">
      <c r="A134" s="15" t="s">
        <v>8219</v>
      </c>
      <c r="B134">
        <v>108</v>
      </c>
      <c r="C134" t="s">
        <v>8221</v>
      </c>
      <c r="D134">
        <v>5</v>
      </c>
    </row>
    <row r="135" spans="1:4" x14ac:dyDescent="0.25">
      <c r="A135" s="15" t="s">
        <v>8219</v>
      </c>
      <c r="B135">
        <v>7</v>
      </c>
      <c r="C135" t="s">
        <v>8221</v>
      </c>
      <c r="D135">
        <v>14</v>
      </c>
    </row>
    <row r="136" spans="1:4" x14ac:dyDescent="0.25">
      <c r="A136" s="15" t="s">
        <v>8219</v>
      </c>
      <c r="B136">
        <v>314</v>
      </c>
      <c r="C136" t="s">
        <v>8221</v>
      </c>
      <c r="D136">
        <v>1</v>
      </c>
    </row>
    <row r="137" spans="1:4" x14ac:dyDescent="0.25">
      <c r="A137" s="15" t="s">
        <v>8219</v>
      </c>
      <c r="B137">
        <v>188</v>
      </c>
      <c r="C137" t="s">
        <v>8221</v>
      </c>
      <c r="D137">
        <v>0</v>
      </c>
    </row>
    <row r="138" spans="1:4" x14ac:dyDescent="0.25">
      <c r="A138" s="15" t="s">
        <v>8219</v>
      </c>
      <c r="B138">
        <v>275</v>
      </c>
      <c r="C138" t="s">
        <v>8221</v>
      </c>
      <c r="D138">
        <v>124</v>
      </c>
    </row>
    <row r="139" spans="1:4" x14ac:dyDescent="0.25">
      <c r="A139" s="15" t="s">
        <v>8219</v>
      </c>
      <c r="B139">
        <v>560</v>
      </c>
      <c r="C139" t="s">
        <v>8221</v>
      </c>
      <c r="D139">
        <v>0</v>
      </c>
    </row>
    <row r="140" spans="1:4" x14ac:dyDescent="0.25">
      <c r="A140" s="15" t="s">
        <v>8219</v>
      </c>
      <c r="B140">
        <v>688</v>
      </c>
      <c r="C140" t="s">
        <v>8221</v>
      </c>
      <c r="D140">
        <v>0</v>
      </c>
    </row>
    <row r="141" spans="1:4" x14ac:dyDescent="0.25">
      <c r="A141" s="15" t="s">
        <v>8219</v>
      </c>
      <c r="B141">
        <v>942</v>
      </c>
      <c r="C141" t="s">
        <v>8221</v>
      </c>
      <c r="D141">
        <v>55</v>
      </c>
    </row>
    <row r="142" spans="1:4" x14ac:dyDescent="0.25">
      <c r="A142" s="15" t="s">
        <v>8219</v>
      </c>
      <c r="B142">
        <v>88</v>
      </c>
      <c r="C142" t="s">
        <v>8221</v>
      </c>
      <c r="D142">
        <v>140</v>
      </c>
    </row>
    <row r="143" spans="1:4" x14ac:dyDescent="0.25">
      <c r="A143" s="15" t="s">
        <v>8219</v>
      </c>
      <c r="B143">
        <v>220</v>
      </c>
      <c r="C143" t="s">
        <v>8221</v>
      </c>
      <c r="D143">
        <v>21</v>
      </c>
    </row>
    <row r="144" spans="1:4" x14ac:dyDescent="0.25">
      <c r="A144" s="15" t="s">
        <v>8219</v>
      </c>
      <c r="B144">
        <v>145</v>
      </c>
      <c r="C144" t="s">
        <v>8221</v>
      </c>
      <c r="D144">
        <v>1</v>
      </c>
    </row>
    <row r="145" spans="1:4" x14ac:dyDescent="0.25">
      <c r="A145" s="15" t="s">
        <v>8219</v>
      </c>
      <c r="B145">
        <v>963</v>
      </c>
      <c r="C145" t="s">
        <v>8221</v>
      </c>
      <c r="D145">
        <v>147</v>
      </c>
    </row>
    <row r="146" spans="1:4" x14ac:dyDescent="0.25">
      <c r="A146" s="15" t="s">
        <v>8219</v>
      </c>
      <c r="B146">
        <v>91</v>
      </c>
      <c r="C146" t="s">
        <v>8221</v>
      </c>
      <c r="D146">
        <v>11</v>
      </c>
    </row>
    <row r="147" spans="1:4" x14ac:dyDescent="0.25">
      <c r="A147" s="15" t="s">
        <v>8219</v>
      </c>
      <c r="B147">
        <v>58</v>
      </c>
      <c r="C147" t="s">
        <v>8221</v>
      </c>
      <c r="D147">
        <v>125</v>
      </c>
    </row>
    <row r="148" spans="1:4" x14ac:dyDescent="0.25">
      <c r="A148" s="15" t="s">
        <v>8219</v>
      </c>
      <c r="B148">
        <v>36</v>
      </c>
      <c r="C148" t="s">
        <v>8221</v>
      </c>
      <c r="D148">
        <v>1</v>
      </c>
    </row>
    <row r="149" spans="1:4" x14ac:dyDescent="0.25">
      <c r="A149" s="15" t="s">
        <v>8219</v>
      </c>
      <c r="B149">
        <v>165</v>
      </c>
      <c r="C149" t="s">
        <v>8221</v>
      </c>
      <c r="D149">
        <v>0</v>
      </c>
    </row>
    <row r="150" spans="1:4" x14ac:dyDescent="0.25">
      <c r="A150" s="15" t="s">
        <v>8219</v>
      </c>
      <c r="B150">
        <v>111</v>
      </c>
      <c r="C150" t="s">
        <v>8221</v>
      </c>
      <c r="D150">
        <v>0</v>
      </c>
    </row>
    <row r="151" spans="1:4" x14ac:dyDescent="0.25">
      <c r="A151" s="15" t="s">
        <v>8219</v>
      </c>
      <c r="B151">
        <v>1596</v>
      </c>
      <c r="C151" t="s">
        <v>8221</v>
      </c>
      <c r="D151">
        <v>3</v>
      </c>
    </row>
    <row r="152" spans="1:4" x14ac:dyDescent="0.25">
      <c r="A152" s="15" t="s">
        <v>8219</v>
      </c>
      <c r="B152">
        <v>61</v>
      </c>
      <c r="C152" t="s">
        <v>8221</v>
      </c>
      <c r="D152">
        <v>0</v>
      </c>
    </row>
    <row r="153" spans="1:4" x14ac:dyDescent="0.25">
      <c r="A153" s="15" t="s">
        <v>8219</v>
      </c>
      <c r="B153">
        <v>287</v>
      </c>
      <c r="C153" t="s">
        <v>8221</v>
      </c>
      <c r="D153">
        <v>0</v>
      </c>
    </row>
    <row r="154" spans="1:4" x14ac:dyDescent="0.25">
      <c r="A154" s="15" t="s">
        <v>8219</v>
      </c>
      <c r="B154">
        <v>65</v>
      </c>
      <c r="C154" t="s">
        <v>8221</v>
      </c>
      <c r="D154">
        <v>0</v>
      </c>
    </row>
    <row r="155" spans="1:4" x14ac:dyDescent="0.25">
      <c r="A155" s="15" t="s">
        <v>8219</v>
      </c>
      <c r="B155">
        <v>118</v>
      </c>
      <c r="C155" t="s">
        <v>8221</v>
      </c>
      <c r="D155">
        <v>0</v>
      </c>
    </row>
    <row r="156" spans="1:4" x14ac:dyDescent="0.25">
      <c r="A156" s="15" t="s">
        <v>8219</v>
      </c>
      <c r="B156">
        <v>113</v>
      </c>
      <c r="C156" t="s">
        <v>8221</v>
      </c>
      <c r="D156">
        <v>3</v>
      </c>
    </row>
    <row r="157" spans="1:4" x14ac:dyDescent="0.25">
      <c r="A157" s="15" t="s">
        <v>8219</v>
      </c>
      <c r="B157">
        <v>332</v>
      </c>
      <c r="C157" t="s">
        <v>8221</v>
      </c>
      <c r="D157">
        <v>0</v>
      </c>
    </row>
    <row r="158" spans="1:4" x14ac:dyDescent="0.25">
      <c r="A158" s="15" t="s">
        <v>8219</v>
      </c>
      <c r="B158">
        <v>62</v>
      </c>
      <c r="C158" t="s">
        <v>8221</v>
      </c>
      <c r="D158">
        <v>1</v>
      </c>
    </row>
    <row r="159" spans="1:4" x14ac:dyDescent="0.25">
      <c r="A159" s="15" t="s">
        <v>8219</v>
      </c>
      <c r="B159">
        <v>951</v>
      </c>
      <c r="C159" t="s">
        <v>8221</v>
      </c>
      <c r="D159">
        <v>3</v>
      </c>
    </row>
    <row r="160" spans="1:4" x14ac:dyDescent="0.25">
      <c r="A160" s="15" t="s">
        <v>8219</v>
      </c>
      <c r="B160">
        <v>415</v>
      </c>
      <c r="C160" t="s">
        <v>8221</v>
      </c>
      <c r="D160">
        <v>22</v>
      </c>
    </row>
    <row r="161" spans="1:4" x14ac:dyDescent="0.25">
      <c r="A161" s="15" t="s">
        <v>8219</v>
      </c>
      <c r="B161">
        <v>305</v>
      </c>
      <c r="C161" t="s">
        <v>8221</v>
      </c>
      <c r="D161">
        <v>26</v>
      </c>
    </row>
    <row r="162" spans="1:4" x14ac:dyDescent="0.25">
      <c r="A162" s="15" t="s">
        <v>8219</v>
      </c>
      <c r="B162">
        <v>2139</v>
      </c>
      <c r="C162" t="s">
        <v>8221</v>
      </c>
      <c r="D162">
        <v>4</v>
      </c>
    </row>
    <row r="163" spans="1:4" x14ac:dyDescent="0.25">
      <c r="A163" s="15" t="s">
        <v>8219</v>
      </c>
      <c r="B163">
        <v>79</v>
      </c>
      <c r="C163" t="s">
        <v>8221</v>
      </c>
      <c r="D163">
        <v>0</v>
      </c>
    </row>
    <row r="164" spans="1:4" x14ac:dyDescent="0.25">
      <c r="A164" s="15" t="s">
        <v>8219</v>
      </c>
      <c r="B164">
        <v>179</v>
      </c>
      <c r="C164" t="s">
        <v>8221</v>
      </c>
      <c r="D164">
        <v>4</v>
      </c>
    </row>
    <row r="165" spans="1:4" x14ac:dyDescent="0.25">
      <c r="A165" s="15" t="s">
        <v>8219</v>
      </c>
      <c r="B165">
        <v>202</v>
      </c>
      <c r="C165" t="s">
        <v>8221</v>
      </c>
      <c r="D165">
        <v>9</v>
      </c>
    </row>
    <row r="166" spans="1:4" x14ac:dyDescent="0.25">
      <c r="A166" s="15" t="s">
        <v>8219</v>
      </c>
      <c r="B166">
        <v>760</v>
      </c>
      <c r="C166" t="s">
        <v>8221</v>
      </c>
      <c r="D166">
        <v>5</v>
      </c>
    </row>
    <row r="167" spans="1:4" x14ac:dyDescent="0.25">
      <c r="A167" s="15" t="s">
        <v>8219</v>
      </c>
      <c r="B167">
        <v>563</v>
      </c>
      <c r="C167" t="s">
        <v>8221</v>
      </c>
      <c r="D167">
        <v>14</v>
      </c>
    </row>
    <row r="168" spans="1:4" x14ac:dyDescent="0.25">
      <c r="A168" s="15" t="s">
        <v>8219</v>
      </c>
      <c r="B168">
        <v>135</v>
      </c>
      <c r="C168" t="s">
        <v>8221</v>
      </c>
      <c r="D168">
        <v>1</v>
      </c>
    </row>
    <row r="169" spans="1:4" x14ac:dyDescent="0.25">
      <c r="A169" s="15" t="s">
        <v>8219</v>
      </c>
      <c r="B169">
        <v>290</v>
      </c>
      <c r="C169" t="s">
        <v>8221</v>
      </c>
      <c r="D169">
        <v>10</v>
      </c>
    </row>
    <row r="170" spans="1:4" x14ac:dyDescent="0.25">
      <c r="A170" s="15" t="s">
        <v>8219</v>
      </c>
      <c r="B170">
        <v>447</v>
      </c>
      <c r="C170" t="s">
        <v>8221</v>
      </c>
      <c r="D170">
        <v>3</v>
      </c>
    </row>
    <row r="171" spans="1:4" x14ac:dyDescent="0.25">
      <c r="A171" s="15" t="s">
        <v>8219</v>
      </c>
      <c r="B171">
        <v>232</v>
      </c>
      <c r="C171" t="s">
        <v>8221</v>
      </c>
      <c r="D171">
        <v>1</v>
      </c>
    </row>
    <row r="172" spans="1:4" x14ac:dyDescent="0.25">
      <c r="A172" s="15" t="s">
        <v>8219</v>
      </c>
      <c r="B172">
        <v>168</v>
      </c>
      <c r="C172" t="s">
        <v>8221</v>
      </c>
      <c r="D172">
        <v>0</v>
      </c>
    </row>
    <row r="173" spans="1:4" x14ac:dyDescent="0.25">
      <c r="A173" s="15" t="s">
        <v>8219</v>
      </c>
      <c r="B173">
        <v>128</v>
      </c>
      <c r="C173" t="s">
        <v>8221</v>
      </c>
      <c r="D173">
        <v>5</v>
      </c>
    </row>
    <row r="174" spans="1:4" x14ac:dyDescent="0.25">
      <c r="A174" s="15" t="s">
        <v>8219</v>
      </c>
      <c r="B174">
        <v>493</v>
      </c>
      <c r="C174" t="s">
        <v>8221</v>
      </c>
      <c r="D174">
        <v>2</v>
      </c>
    </row>
    <row r="175" spans="1:4" x14ac:dyDescent="0.25">
      <c r="A175" s="15" t="s">
        <v>8219</v>
      </c>
      <c r="B175">
        <v>131</v>
      </c>
      <c r="C175" t="s">
        <v>8221</v>
      </c>
      <c r="D175">
        <v>68</v>
      </c>
    </row>
    <row r="176" spans="1:4" x14ac:dyDescent="0.25">
      <c r="A176" s="15" t="s">
        <v>8219</v>
      </c>
      <c r="B176">
        <v>50</v>
      </c>
      <c r="C176" t="s">
        <v>8221</v>
      </c>
      <c r="D176">
        <v>3</v>
      </c>
    </row>
    <row r="177" spans="1:4" x14ac:dyDescent="0.25">
      <c r="A177" s="15" t="s">
        <v>8219</v>
      </c>
      <c r="B177">
        <v>665</v>
      </c>
      <c r="C177" t="s">
        <v>8221</v>
      </c>
      <c r="D177">
        <v>34</v>
      </c>
    </row>
    <row r="178" spans="1:4" x14ac:dyDescent="0.25">
      <c r="A178" s="15" t="s">
        <v>8219</v>
      </c>
      <c r="B178">
        <v>129</v>
      </c>
      <c r="C178" t="s">
        <v>8221</v>
      </c>
      <c r="D178">
        <v>0</v>
      </c>
    </row>
    <row r="179" spans="1:4" x14ac:dyDescent="0.25">
      <c r="A179" s="15" t="s">
        <v>8219</v>
      </c>
      <c r="B179">
        <v>142</v>
      </c>
      <c r="C179" t="s">
        <v>8221</v>
      </c>
      <c r="D179">
        <v>3</v>
      </c>
    </row>
    <row r="180" spans="1:4" x14ac:dyDescent="0.25">
      <c r="A180" s="15" t="s">
        <v>8219</v>
      </c>
      <c r="B180">
        <v>2436</v>
      </c>
      <c r="C180" t="s">
        <v>8221</v>
      </c>
      <c r="D180">
        <v>0</v>
      </c>
    </row>
    <row r="181" spans="1:4" x14ac:dyDescent="0.25">
      <c r="A181" s="15" t="s">
        <v>8219</v>
      </c>
      <c r="B181">
        <v>244</v>
      </c>
      <c r="C181" t="s">
        <v>8221</v>
      </c>
      <c r="D181">
        <v>70</v>
      </c>
    </row>
    <row r="182" spans="1:4" x14ac:dyDescent="0.25">
      <c r="A182" s="15" t="s">
        <v>8219</v>
      </c>
      <c r="B182">
        <v>298</v>
      </c>
      <c r="C182" t="s">
        <v>8221</v>
      </c>
      <c r="D182">
        <v>1</v>
      </c>
    </row>
    <row r="183" spans="1:4" x14ac:dyDescent="0.25">
      <c r="A183" s="15" t="s">
        <v>8219</v>
      </c>
      <c r="B183">
        <v>251</v>
      </c>
      <c r="C183" t="s">
        <v>8221</v>
      </c>
      <c r="D183">
        <v>1</v>
      </c>
    </row>
    <row r="184" spans="1:4" x14ac:dyDescent="0.25">
      <c r="A184" s="15" t="s">
        <v>8219</v>
      </c>
      <c r="B184">
        <v>108</v>
      </c>
      <c r="C184" t="s">
        <v>8221</v>
      </c>
      <c r="D184">
        <v>1</v>
      </c>
    </row>
    <row r="185" spans="1:4" x14ac:dyDescent="0.25">
      <c r="A185" s="15" t="s">
        <v>8219</v>
      </c>
      <c r="B185">
        <v>82</v>
      </c>
      <c r="C185" t="s">
        <v>8221</v>
      </c>
      <c r="D185">
        <v>2</v>
      </c>
    </row>
    <row r="186" spans="1:4" x14ac:dyDescent="0.25">
      <c r="A186" s="15" t="s">
        <v>8219</v>
      </c>
      <c r="B186">
        <v>74</v>
      </c>
      <c r="C186" t="s">
        <v>8221</v>
      </c>
      <c r="D186">
        <v>2</v>
      </c>
    </row>
    <row r="187" spans="1:4" x14ac:dyDescent="0.25">
      <c r="A187" s="15" t="s">
        <v>8219</v>
      </c>
      <c r="B187">
        <v>189</v>
      </c>
      <c r="C187" t="s">
        <v>8221</v>
      </c>
      <c r="D187">
        <v>34</v>
      </c>
    </row>
    <row r="188" spans="1:4" x14ac:dyDescent="0.25">
      <c r="A188" s="15" t="s">
        <v>8219</v>
      </c>
      <c r="B188">
        <v>80</v>
      </c>
      <c r="C188" t="s">
        <v>8221</v>
      </c>
      <c r="D188">
        <v>2</v>
      </c>
    </row>
    <row r="189" spans="1:4" x14ac:dyDescent="0.25">
      <c r="A189" s="15" t="s">
        <v>8219</v>
      </c>
      <c r="B189">
        <v>576</v>
      </c>
      <c r="C189" t="s">
        <v>8221</v>
      </c>
      <c r="D189">
        <v>0</v>
      </c>
    </row>
    <row r="190" spans="1:4" x14ac:dyDescent="0.25">
      <c r="A190" s="15" t="s">
        <v>8219</v>
      </c>
      <c r="B190">
        <v>202</v>
      </c>
      <c r="C190" t="s">
        <v>8221</v>
      </c>
      <c r="D190">
        <v>1</v>
      </c>
    </row>
    <row r="191" spans="1:4" x14ac:dyDescent="0.25">
      <c r="A191" s="15" t="s">
        <v>8219</v>
      </c>
      <c r="B191">
        <v>238</v>
      </c>
      <c r="C191" t="s">
        <v>8221</v>
      </c>
      <c r="D191">
        <v>8</v>
      </c>
    </row>
    <row r="192" spans="1:4" x14ac:dyDescent="0.25">
      <c r="A192" s="15" t="s">
        <v>8219</v>
      </c>
      <c r="B192">
        <v>36</v>
      </c>
      <c r="C192" t="s">
        <v>8221</v>
      </c>
      <c r="D192">
        <v>4</v>
      </c>
    </row>
    <row r="193" spans="1:4" x14ac:dyDescent="0.25">
      <c r="A193" s="15" t="s">
        <v>8219</v>
      </c>
      <c r="B193">
        <v>150</v>
      </c>
      <c r="C193" t="s">
        <v>8221</v>
      </c>
      <c r="D193">
        <v>28</v>
      </c>
    </row>
    <row r="194" spans="1:4" x14ac:dyDescent="0.25">
      <c r="A194" s="15" t="s">
        <v>8219</v>
      </c>
      <c r="B194">
        <v>146</v>
      </c>
      <c r="C194" t="s">
        <v>8221</v>
      </c>
      <c r="D194">
        <v>0</v>
      </c>
    </row>
    <row r="195" spans="1:4" x14ac:dyDescent="0.25">
      <c r="A195" s="15" t="s">
        <v>8219</v>
      </c>
      <c r="B195">
        <v>222</v>
      </c>
      <c r="C195" t="s">
        <v>8221</v>
      </c>
      <c r="D195">
        <v>6</v>
      </c>
    </row>
    <row r="196" spans="1:4" x14ac:dyDescent="0.25">
      <c r="A196" s="15" t="s">
        <v>8219</v>
      </c>
      <c r="B196">
        <v>120</v>
      </c>
      <c r="C196" t="s">
        <v>8221</v>
      </c>
      <c r="D196">
        <v>22</v>
      </c>
    </row>
    <row r="197" spans="1:4" x14ac:dyDescent="0.25">
      <c r="A197" s="15" t="s">
        <v>8219</v>
      </c>
      <c r="B197">
        <v>126</v>
      </c>
      <c r="C197" t="s">
        <v>8221</v>
      </c>
      <c r="D197">
        <v>0</v>
      </c>
    </row>
    <row r="198" spans="1:4" x14ac:dyDescent="0.25">
      <c r="A198" s="15" t="s">
        <v>8219</v>
      </c>
      <c r="B198">
        <v>158</v>
      </c>
      <c r="C198" t="s">
        <v>8221</v>
      </c>
      <c r="D198">
        <v>1</v>
      </c>
    </row>
    <row r="199" spans="1:4" x14ac:dyDescent="0.25">
      <c r="A199" s="15" t="s">
        <v>8219</v>
      </c>
      <c r="B199">
        <v>316</v>
      </c>
      <c r="C199" t="s">
        <v>8221</v>
      </c>
      <c r="D199">
        <v>20</v>
      </c>
    </row>
    <row r="200" spans="1:4" x14ac:dyDescent="0.25">
      <c r="A200" s="15" t="s">
        <v>8219</v>
      </c>
      <c r="B200">
        <v>284</v>
      </c>
      <c r="C200" t="s">
        <v>8221</v>
      </c>
      <c r="D200">
        <v>0</v>
      </c>
    </row>
    <row r="201" spans="1:4" x14ac:dyDescent="0.25">
      <c r="A201" s="15" t="s">
        <v>8219</v>
      </c>
      <c r="B201">
        <v>51</v>
      </c>
      <c r="C201" t="s">
        <v>8221</v>
      </c>
      <c r="D201">
        <v>1</v>
      </c>
    </row>
    <row r="202" spans="1:4" x14ac:dyDescent="0.25">
      <c r="A202" s="15" t="s">
        <v>8219</v>
      </c>
      <c r="B202">
        <v>158</v>
      </c>
      <c r="C202" t="s">
        <v>8221</v>
      </c>
      <c r="D202">
        <v>3</v>
      </c>
    </row>
    <row r="203" spans="1:4" x14ac:dyDescent="0.25">
      <c r="A203" s="15" t="s">
        <v>8219</v>
      </c>
      <c r="B203">
        <v>337</v>
      </c>
      <c r="C203" t="s">
        <v>8221</v>
      </c>
      <c r="D203">
        <v>2</v>
      </c>
    </row>
    <row r="204" spans="1:4" x14ac:dyDescent="0.25">
      <c r="A204" s="15" t="s">
        <v>8219</v>
      </c>
      <c r="B204">
        <v>186</v>
      </c>
      <c r="C204" t="s">
        <v>8221</v>
      </c>
      <c r="D204">
        <v>0</v>
      </c>
    </row>
    <row r="205" spans="1:4" x14ac:dyDescent="0.25">
      <c r="A205" s="15" t="s">
        <v>8219</v>
      </c>
      <c r="B205">
        <v>58</v>
      </c>
      <c r="C205" t="s">
        <v>8221</v>
      </c>
      <c r="D205">
        <v>2</v>
      </c>
    </row>
    <row r="206" spans="1:4" x14ac:dyDescent="0.25">
      <c r="A206" s="15" t="s">
        <v>8219</v>
      </c>
      <c r="B206">
        <v>82</v>
      </c>
      <c r="C206" t="s">
        <v>8221</v>
      </c>
      <c r="D206">
        <v>1</v>
      </c>
    </row>
    <row r="207" spans="1:4" x14ac:dyDescent="0.25">
      <c r="A207" s="15" t="s">
        <v>8219</v>
      </c>
      <c r="B207">
        <v>736</v>
      </c>
      <c r="C207" t="s">
        <v>8221</v>
      </c>
      <c r="D207">
        <v>0</v>
      </c>
    </row>
    <row r="208" spans="1:4" x14ac:dyDescent="0.25">
      <c r="A208" s="15" t="s">
        <v>8219</v>
      </c>
      <c r="B208">
        <v>1151</v>
      </c>
      <c r="C208" t="s">
        <v>8221</v>
      </c>
      <c r="D208">
        <v>1</v>
      </c>
    </row>
    <row r="209" spans="1:4" x14ac:dyDescent="0.25">
      <c r="A209" s="15" t="s">
        <v>8219</v>
      </c>
      <c r="B209">
        <v>34</v>
      </c>
      <c r="C209" t="s">
        <v>8221</v>
      </c>
      <c r="D209">
        <v>0</v>
      </c>
    </row>
    <row r="210" spans="1:4" x14ac:dyDescent="0.25">
      <c r="A210" s="15" t="s">
        <v>8219</v>
      </c>
      <c r="B210">
        <v>498</v>
      </c>
      <c r="C210" t="s">
        <v>8221</v>
      </c>
      <c r="D210">
        <v>5</v>
      </c>
    </row>
    <row r="211" spans="1:4" x14ac:dyDescent="0.25">
      <c r="A211" s="15" t="s">
        <v>8219</v>
      </c>
      <c r="B211">
        <v>167</v>
      </c>
      <c r="C211" t="s">
        <v>8221</v>
      </c>
      <c r="D211">
        <v>1</v>
      </c>
    </row>
    <row r="212" spans="1:4" x14ac:dyDescent="0.25">
      <c r="A212" s="15" t="s">
        <v>8219</v>
      </c>
      <c r="B212">
        <v>340</v>
      </c>
      <c r="C212" t="s">
        <v>8221</v>
      </c>
      <c r="D212">
        <v>1</v>
      </c>
    </row>
    <row r="213" spans="1:4" x14ac:dyDescent="0.25">
      <c r="A213" s="15" t="s">
        <v>8219</v>
      </c>
      <c r="B213">
        <v>438</v>
      </c>
      <c r="C213" t="s">
        <v>8221</v>
      </c>
      <c r="D213">
        <v>2</v>
      </c>
    </row>
    <row r="214" spans="1:4" x14ac:dyDescent="0.25">
      <c r="A214" s="15" t="s">
        <v>8219</v>
      </c>
      <c r="B214">
        <v>555</v>
      </c>
      <c r="C214" t="s">
        <v>8221</v>
      </c>
      <c r="D214">
        <v>0</v>
      </c>
    </row>
    <row r="215" spans="1:4" x14ac:dyDescent="0.25">
      <c r="A215" s="15" t="s">
        <v>8219</v>
      </c>
      <c r="B215">
        <v>266</v>
      </c>
      <c r="C215" t="s">
        <v>8221</v>
      </c>
      <c r="D215">
        <v>9</v>
      </c>
    </row>
    <row r="216" spans="1:4" x14ac:dyDescent="0.25">
      <c r="A216" s="15" t="s">
        <v>8219</v>
      </c>
      <c r="B216">
        <v>69</v>
      </c>
      <c r="C216" t="s">
        <v>8221</v>
      </c>
      <c r="D216">
        <v>4</v>
      </c>
    </row>
    <row r="217" spans="1:4" x14ac:dyDescent="0.25">
      <c r="A217" s="15" t="s">
        <v>8219</v>
      </c>
      <c r="B217">
        <v>80</v>
      </c>
      <c r="C217" t="s">
        <v>8221</v>
      </c>
      <c r="D217">
        <v>4</v>
      </c>
    </row>
    <row r="218" spans="1:4" x14ac:dyDescent="0.25">
      <c r="A218" s="15" t="s">
        <v>8219</v>
      </c>
      <c r="B218">
        <v>493</v>
      </c>
      <c r="C218" t="s">
        <v>8221</v>
      </c>
      <c r="D218">
        <v>1</v>
      </c>
    </row>
    <row r="219" spans="1:4" x14ac:dyDescent="0.25">
      <c r="A219" s="15" t="s">
        <v>8219</v>
      </c>
      <c r="B219">
        <v>31</v>
      </c>
      <c r="C219" t="s">
        <v>8221</v>
      </c>
      <c r="D219">
        <v>1</v>
      </c>
    </row>
    <row r="220" spans="1:4" x14ac:dyDescent="0.25">
      <c r="A220" s="15" t="s">
        <v>8219</v>
      </c>
      <c r="B220">
        <v>236</v>
      </c>
      <c r="C220" t="s">
        <v>8221</v>
      </c>
      <c r="D220">
        <v>7</v>
      </c>
    </row>
    <row r="221" spans="1:4" x14ac:dyDescent="0.25">
      <c r="A221" s="15" t="s">
        <v>8219</v>
      </c>
      <c r="B221">
        <v>89</v>
      </c>
      <c r="C221" t="s">
        <v>8221</v>
      </c>
      <c r="D221">
        <v>5</v>
      </c>
    </row>
    <row r="222" spans="1:4" x14ac:dyDescent="0.25">
      <c r="A222" s="15" t="s">
        <v>8219</v>
      </c>
      <c r="B222">
        <v>299</v>
      </c>
      <c r="C222" t="s">
        <v>8221</v>
      </c>
      <c r="D222">
        <v>1</v>
      </c>
    </row>
    <row r="223" spans="1:4" x14ac:dyDescent="0.25">
      <c r="A223" s="15" t="s">
        <v>8219</v>
      </c>
      <c r="B223">
        <v>55</v>
      </c>
      <c r="C223" t="s">
        <v>8221</v>
      </c>
      <c r="D223">
        <v>0</v>
      </c>
    </row>
    <row r="224" spans="1:4" x14ac:dyDescent="0.25">
      <c r="A224" s="15" t="s">
        <v>8219</v>
      </c>
      <c r="B224">
        <v>325</v>
      </c>
      <c r="C224" t="s">
        <v>8221</v>
      </c>
      <c r="D224">
        <v>0</v>
      </c>
    </row>
    <row r="225" spans="1:4" x14ac:dyDescent="0.25">
      <c r="A225" s="15" t="s">
        <v>8219</v>
      </c>
      <c r="B225">
        <v>524</v>
      </c>
      <c r="C225" t="s">
        <v>8221</v>
      </c>
      <c r="D225">
        <v>1</v>
      </c>
    </row>
    <row r="226" spans="1:4" x14ac:dyDescent="0.25">
      <c r="A226" s="15" t="s">
        <v>8219</v>
      </c>
      <c r="B226">
        <v>285</v>
      </c>
      <c r="C226" t="s">
        <v>8221</v>
      </c>
      <c r="D226">
        <v>2</v>
      </c>
    </row>
    <row r="227" spans="1:4" x14ac:dyDescent="0.25">
      <c r="A227" s="15" t="s">
        <v>8219</v>
      </c>
      <c r="B227">
        <v>179</v>
      </c>
      <c r="C227" t="s">
        <v>8221</v>
      </c>
      <c r="D227">
        <v>0</v>
      </c>
    </row>
    <row r="228" spans="1:4" x14ac:dyDescent="0.25">
      <c r="A228" s="15" t="s">
        <v>8219</v>
      </c>
      <c r="B228">
        <v>188</v>
      </c>
      <c r="C228" t="s">
        <v>8221</v>
      </c>
      <c r="D228">
        <v>4</v>
      </c>
    </row>
    <row r="229" spans="1:4" x14ac:dyDescent="0.25">
      <c r="A229" s="15" t="s">
        <v>8219</v>
      </c>
      <c r="B229">
        <v>379</v>
      </c>
      <c r="C229" t="s">
        <v>8221</v>
      </c>
      <c r="D229">
        <v>7</v>
      </c>
    </row>
    <row r="230" spans="1:4" x14ac:dyDescent="0.25">
      <c r="A230" s="15" t="s">
        <v>8219</v>
      </c>
      <c r="B230">
        <v>119</v>
      </c>
      <c r="C230" t="s">
        <v>8221</v>
      </c>
      <c r="D230">
        <v>2</v>
      </c>
    </row>
    <row r="231" spans="1:4" x14ac:dyDescent="0.25">
      <c r="A231" s="15" t="s">
        <v>8219</v>
      </c>
      <c r="B231">
        <v>167</v>
      </c>
      <c r="C231" t="s">
        <v>8221</v>
      </c>
      <c r="D231">
        <v>1</v>
      </c>
    </row>
    <row r="232" spans="1:4" x14ac:dyDescent="0.25">
      <c r="A232" s="15" t="s">
        <v>8219</v>
      </c>
      <c r="B232">
        <v>221</v>
      </c>
      <c r="C232" t="s">
        <v>8221</v>
      </c>
      <c r="D232">
        <v>9</v>
      </c>
    </row>
    <row r="233" spans="1:4" x14ac:dyDescent="0.25">
      <c r="A233" s="15" t="s">
        <v>8219</v>
      </c>
      <c r="B233">
        <v>964</v>
      </c>
      <c r="C233" t="s">
        <v>8221</v>
      </c>
      <c r="D233">
        <v>2</v>
      </c>
    </row>
    <row r="234" spans="1:4" x14ac:dyDescent="0.25">
      <c r="A234" s="15" t="s">
        <v>8219</v>
      </c>
      <c r="B234">
        <v>286</v>
      </c>
      <c r="C234" t="s">
        <v>8221</v>
      </c>
      <c r="D234">
        <v>1</v>
      </c>
    </row>
    <row r="235" spans="1:4" x14ac:dyDescent="0.25">
      <c r="A235" s="15" t="s">
        <v>8219</v>
      </c>
      <c r="B235">
        <v>613</v>
      </c>
      <c r="C235" t="s">
        <v>8221</v>
      </c>
      <c r="D235">
        <v>7</v>
      </c>
    </row>
    <row r="236" spans="1:4" x14ac:dyDescent="0.25">
      <c r="A236" s="15" t="s">
        <v>8219</v>
      </c>
      <c r="B236">
        <v>29</v>
      </c>
      <c r="C236" t="s">
        <v>8221</v>
      </c>
      <c r="D236">
        <v>2</v>
      </c>
    </row>
    <row r="237" spans="1:4" x14ac:dyDescent="0.25">
      <c r="A237" s="15" t="s">
        <v>8219</v>
      </c>
      <c r="B237">
        <v>165</v>
      </c>
      <c r="C237" t="s">
        <v>8221</v>
      </c>
      <c r="D237">
        <v>8</v>
      </c>
    </row>
    <row r="238" spans="1:4" x14ac:dyDescent="0.25">
      <c r="A238" s="15" t="s">
        <v>8219</v>
      </c>
      <c r="B238">
        <v>97</v>
      </c>
      <c r="C238" t="s">
        <v>8221</v>
      </c>
      <c r="D238">
        <v>2</v>
      </c>
    </row>
    <row r="239" spans="1:4" x14ac:dyDescent="0.25">
      <c r="A239" s="15" t="s">
        <v>8219</v>
      </c>
      <c r="B239">
        <v>303</v>
      </c>
      <c r="C239" t="s">
        <v>8221</v>
      </c>
      <c r="D239">
        <v>2</v>
      </c>
    </row>
    <row r="240" spans="1:4" x14ac:dyDescent="0.25">
      <c r="A240" s="15" t="s">
        <v>8219</v>
      </c>
      <c r="B240">
        <v>267</v>
      </c>
      <c r="C240" t="s">
        <v>8221</v>
      </c>
      <c r="D240">
        <v>7</v>
      </c>
    </row>
    <row r="241" spans="1:4" x14ac:dyDescent="0.25">
      <c r="A241" s="15" t="s">
        <v>8219</v>
      </c>
      <c r="B241">
        <v>302</v>
      </c>
      <c r="C241" t="s">
        <v>8221</v>
      </c>
      <c r="D241">
        <v>2</v>
      </c>
    </row>
    <row r="242" spans="1:4" x14ac:dyDescent="0.25">
      <c r="A242" s="15" t="s">
        <v>8219</v>
      </c>
      <c r="B242">
        <v>87</v>
      </c>
      <c r="C242" t="s">
        <v>8221</v>
      </c>
      <c r="D242">
        <v>18</v>
      </c>
    </row>
    <row r="243" spans="1:4" x14ac:dyDescent="0.25">
      <c r="A243" s="15" t="s">
        <v>8219</v>
      </c>
      <c r="B243">
        <v>354</v>
      </c>
      <c r="C243" t="s">
        <v>8221</v>
      </c>
      <c r="D243">
        <v>9</v>
      </c>
    </row>
    <row r="244" spans="1:4" x14ac:dyDescent="0.25">
      <c r="A244" s="15" t="s">
        <v>8219</v>
      </c>
      <c r="B244">
        <v>86</v>
      </c>
      <c r="C244" t="s">
        <v>8221</v>
      </c>
      <c r="D244">
        <v>4</v>
      </c>
    </row>
    <row r="245" spans="1:4" x14ac:dyDescent="0.25">
      <c r="A245" s="15" t="s">
        <v>8219</v>
      </c>
      <c r="B245">
        <v>26</v>
      </c>
      <c r="C245" t="s">
        <v>8221</v>
      </c>
      <c r="D245">
        <v>7</v>
      </c>
    </row>
    <row r="246" spans="1:4" x14ac:dyDescent="0.25">
      <c r="A246" s="15" t="s">
        <v>8219</v>
      </c>
      <c r="B246">
        <v>113</v>
      </c>
      <c r="C246" t="s">
        <v>8221</v>
      </c>
      <c r="D246">
        <v>29</v>
      </c>
    </row>
    <row r="247" spans="1:4" x14ac:dyDescent="0.25">
      <c r="A247" s="15" t="s">
        <v>8219</v>
      </c>
      <c r="B247">
        <v>65</v>
      </c>
      <c r="C247" t="s">
        <v>8221</v>
      </c>
      <c r="D247">
        <v>12</v>
      </c>
    </row>
    <row r="248" spans="1:4" x14ac:dyDescent="0.25">
      <c r="A248" s="15" t="s">
        <v>8219</v>
      </c>
      <c r="B248">
        <v>134</v>
      </c>
      <c r="C248" t="s">
        <v>8221</v>
      </c>
      <c r="D248">
        <v>4</v>
      </c>
    </row>
    <row r="249" spans="1:4" x14ac:dyDescent="0.25">
      <c r="A249" s="15" t="s">
        <v>8219</v>
      </c>
      <c r="B249">
        <v>119</v>
      </c>
      <c r="C249" t="s">
        <v>8221</v>
      </c>
      <c r="D249">
        <v>28</v>
      </c>
    </row>
    <row r="250" spans="1:4" x14ac:dyDescent="0.25">
      <c r="A250" s="15" t="s">
        <v>8219</v>
      </c>
      <c r="B250">
        <v>159</v>
      </c>
      <c r="C250" t="s">
        <v>8221</v>
      </c>
      <c r="D250">
        <v>25</v>
      </c>
    </row>
    <row r="251" spans="1:4" x14ac:dyDescent="0.25">
      <c r="A251" s="15" t="s">
        <v>8219</v>
      </c>
      <c r="B251">
        <v>167</v>
      </c>
      <c r="C251" t="s">
        <v>8221</v>
      </c>
      <c r="D251">
        <v>28</v>
      </c>
    </row>
    <row r="252" spans="1:4" x14ac:dyDescent="0.25">
      <c r="A252" s="15" t="s">
        <v>8219</v>
      </c>
      <c r="B252">
        <v>43</v>
      </c>
      <c r="C252" t="s">
        <v>8221</v>
      </c>
      <c r="D252">
        <v>310</v>
      </c>
    </row>
    <row r="253" spans="1:4" x14ac:dyDescent="0.25">
      <c r="A253" s="15" t="s">
        <v>8219</v>
      </c>
      <c r="B253">
        <v>1062</v>
      </c>
      <c r="C253" t="s">
        <v>8221</v>
      </c>
      <c r="D253">
        <v>15</v>
      </c>
    </row>
    <row r="254" spans="1:4" x14ac:dyDescent="0.25">
      <c r="A254" s="15" t="s">
        <v>8219</v>
      </c>
      <c r="B254">
        <v>9</v>
      </c>
      <c r="C254" t="s">
        <v>8221</v>
      </c>
      <c r="D254">
        <v>215</v>
      </c>
    </row>
    <row r="255" spans="1:4" x14ac:dyDescent="0.25">
      <c r="A255" s="15" t="s">
        <v>8219</v>
      </c>
      <c r="B255">
        <v>89</v>
      </c>
      <c r="C255" t="s">
        <v>8221</v>
      </c>
      <c r="D255">
        <v>3</v>
      </c>
    </row>
    <row r="256" spans="1:4" x14ac:dyDescent="0.25">
      <c r="A256" s="15" t="s">
        <v>8219</v>
      </c>
      <c r="B256">
        <v>174</v>
      </c>
      <c r="C256" t="s">
        <v>8221</v>
      </c>
      <c r="D256">
        <v>2</v>
      </c>
    </row>
    <row r="257" spans="1:4" x14ac:dyDescent="0.25">
      <c r="A257" s="15" t="s">
        <v>8219</v>
      </c>
      <c r="B257">
        <v>14</v>
      </c>
      <c r="C257" t="s">
        <v>8221</v>
      </c>
      <c r="D257">
        <v>26</v>
      </c>
    </row>
    <row r="258" spans="1:4" x14ac:dyDescent="0.25">
      <c r="A258" s="15" t="s">
        <v>8219</v>
      </c>
      <c r="B258">
        <v>48</v>
      </c>
      <c r="C258" t="s">
        <v>8221</v>
      </c>
      <c r="D258">
        <v>24</v>
      </c>
    </row>
    <row r="259" spans="1:4" x14ac:dyDescent="0.25">
      <c r="A259" s="15" t="s">
        <v>8219</v>
      </c>
      <c r="B259">
        <v>133</v>
      </c>
      <c r="C259" t="s">
        <v>8221</v>
      </c>
      <c r="D259">
        <v>96</v>
      </c>
    </row>
    <row r="260" spans="1:4" x14ac:dyDescent="0.25">
      <c r="A260" s="15" t="s">
        <v>8219</v>
      </c>
      <c r="B260">
        <v>83</v>
      </c>
      <c r="C260" t="s">
        <v>8221</v>
      </c>
      <c r="D260">
        <v>17</v>
      </c>
    </row>
    <row r="261" spans="1:4" x14ac:dyDescent="0.25">
      <c r="A261" s="15" t="s">
        <v>8219</v>
      </c>
      <c r="B261">
        <v>149</v>
      </c>
      <c r="C261" t="s">
        <v>8221</v>
      </c>
      <c r="D261">
        <v>94</v>
      </c>
    </row>
    <row r="262" spans="1:4" x14ac:dyDescent="0.25">
      <c r="A262" s="15" t="s">
        <v>8219</v>
      </c>
      <c r="B262">
        <v>49</v>
      </c>
      <c r="C262" t="s">
        <v>8221</v>
      </c>
      <c r="D262">
        <v>129</v>
      </c>
    </row>
    <row r="263" spans="1:4" x14ac:dyDescent="0.25">
      <c r="A263" s="15" t="s">
        <v>8219</v>
      </c>
      <c r="B263">
        <v>251</v>
      </c>
      <c r="C263" t="s">
        <v>8221</v>
      </c>
      <c r="D263">
        <v>1</v>
      </c>
    </row>
    <row r="264" spans="1:4" x14ac:dyDescent="0.25">
      <c r="A264" s="15" t="s">
        <v>8219</v>
      </c>
      <c r="B264">
        <v>22</v>
      </c>
      <c r="C264" t="s">
        <v>8221</v>
      </c>
      <c r="D264">
        <v>4</v>
      </c>
    </row>
    <row r="265" spans="1:4" x14ac:dyDescent="0.25">
      <c r="A265" s="15" t="s">
        <v>8219</v>
      </c>
      <c r="B265">
        <v>48</v>
      </c>
      <c r="C265" t="s">
        <v>8221</v>
      </c>
      <c r="D265">
        <v>3</v>
      </c>
    </row>
    <row r="266" spans="1:4" x14ac:dyDescent="0.25">
      <c r="A266" s="15" t="s">
        <v>8219</v>
      </c>
      <c r="B266">
        <v>383</v>
      </c>
      <c r="C266" t="s">
        <v>8221</v>
      </c>
      <c r="D266">
        <v>135</v>
      </c>
    </row>
    <row r="267" spans="1:4" x14ac:dyDescent="0.25">
      <c r="A267" s="15" t="s">
        <v>8219</v>
      </c>
      <c r="B267">
        <v>237</v>
      </c>
      <c r="C267" t="s">
        <v>8221</v>
      </c>
      <c r="D267">
        <v>10</v>
      </c>
    </row>
    <row r="268" spans="1:4" x14ac:dyDescent="0.25">
      <c r="A268" s="15" t="s">
        <v>8219</v>
      </c>
      <c r="B268">
        <v>13</v>
      </c>
      <c r="C268" t="s">
        <v>8221</v>
      </c>
      <c r="D268">
        <v>0</v>
      </c>
    </row>
    <row r="269" spans="1:4" x14ac:dyDescent="0.25">
      <c r="A269" s="15" t="s">
        <v>8219</v>
      </c>
      <c r="B269">
        <v>562</v>
      </c>
      <c r="C269" t="s">
        <v>8221</v>
      </c>
      <c r="D269">
        <v>6</v>
      </c>
    </row>
    <row r="270" spans="1:4" x14ac:dyDescent="0.25">
      <c r="A270" s="15" t="s">
        <v>8219</v>
      </c>
      <c r="B270">
        <v>71</v>
      </c>
      <c r="C270" t="s">
        <v>8221</v>
      </c>
      <c r="D270">
        <v>36</v>
      </c>
    </row>
    <row r="271" spans="1:4" x14ac:dyDescent="0.25">
      <c r="A271" s="15" t="s">
        <v>8219</v>
      </c>
      <c r="B271">
        <v>1510</v>
      </c>
      <c r="C271" t="s">
        <v>8221</v>
      </c>
      <c r="D271">
        <v>336</v>
      </c>
    </row>
    <row r="272" spans="1:4" x14ac:dyDescent="0.25">
      <c r="A272" s="15" t="s">
        <v>8219</v>
      </c>
      <c r="B272">
        <v>14</v>
      </c>
      <c r="C272" t="s">
        <v>8221</v>
      </c>
      <c r="D272">
        <v>34</v>
      </c>
    </row>
    <row r="273" spans="1:4" x14ac:dyDescent="0.25">
      <c r="A273" s="15" t="s">
        <v>8219</v>
      </c>
      <c r="B273">
        <v>193</v>
      </c>
      <c r="C273" t="s">
        <v>8221</v>
      </c>
      <c r="D273">
        <v>10</v>
      </c>
    </row>
    <row r="274" spans="1:4" x14ac:dyDescent="0.25">
      <c r="A274" s="15" t="s">
        <v>8219</v>
      </c>
      <c r="B274">
        <v>206</v>
      </c>
      <c r="C274" t="s">
        <v>8221</v>
      </c>
      <c r="D274">
        <v>201</v>
      </c>
    </row>
    <row r="275" spans="1:4" x14ac:dyDescent="0.25">
      <c r="A275" s="15" t="s">
        <v>8219</v>
      </c>
      <c r="B275">
        <v>351</v>
      </c>
      <c r="C275" t="s">
        <v>8221</v>
      </c>
      <c r="D275">
        <v>296</v>
      </c>
    </row>
    <row r="276" spans="1:4" x14ac:dyDescent="0.25">
      <c r="A276" s="15" t="s">
        <v>8219</v>
      </c>
      <c r="B276">
        <v>50</v>
      </c>
      <c r="C276" t="s">
        <v>8221</v>
      </c>
      <c r="D276">
        <v>7</v>
      </c>
    </row>
    <row r="277" spans="1:4" x14ac:dyDescent="0.25">
      <c r="A277" s="15" t="s">
        <v>8219</v>
      </c>
      <c r="B277">
        <v>184</v>
      </c>
      <c r="C277" t="s">
        <v>8221</v>
      </c>
      <c r="D277">
        <v>7</v>
      </c>
    </row>
    <row r="278" spans="1:4" x14ac:dyDescent="0.25">
      <c r="A278" s="15" t="s">
        <v>8219</v>
      </c>
      <c r="B278">
        <v>196</v>
      </c>
      <c r="C278" t="s">
        <v>8221</v>
      </c>
      <c r="D278">
        <v>1</v>
      </c>
    </row>
    <row r="279" spans="1:4" x14ac:dyDescent="0.25">
      <c r="A279" s="15" t="s">
        <v>8219</v>
      </c>
      <c r="B279">
        <v>229</v>
      </c>
      <c r="C279" t="s">
        <v>8221</v>
      </c>
      <c r="D279">
        <v>114</v>
      </c>
    </row>
    <row r="280" spans="1:4" x14ac:dyDescent="0.25">
      <c r="A280" s="15" t="s">
        <v>8219</v>
      </c>
      <c r="B280">
        <v>67</v>
      </c>
      <c r="C280" t="s">
        <v>8221</v>
      </c>
      <c r="D280">
        <v>29</v>
      </c>
    </row>
    <row r="281" spans="1:4" x14ac:dyDescent="0.25">
      <c r="A281" s="15" t="s">
        <v>8219</v>
      </c>
      <c r="B281">
        <v>95</v>
      </c>
      <c r="C281" t="s">
        <v>8221</v>
      </c>
      <c r="D281">
        <v>890</v>
      </c>
    </row>
    <row r="282" spans="1:4" x14ac:dyDescent="0.25">
      <c r="A282" s="15" t="s">
        <v>8219</v>
      </c>
      <c r="B282">
        <v>62</v>
      </c>
      <c r="C282" t="s">
        <v>8221</v>
      </c>
      <c r="D282">
        <v>31</v>
      </c>
    </row>
    <row r="283" spans="1:4" x14ac:dyDescent="0.25">
      <c r="A283" s="15" t="s">
        <v>8219</v>
      </c>
      <c r="B283">
        <v>73</v>
      </c>
      <c r="C283" t="s">
        <v>8221</v>
      </c>
      <c r="D283">
        <v>21</v>
      </c>
    </row>
    <row r="284" spans="1:4" x14ac:dyDescent="0.25">
      <c r="A284" s="15" t="s">
        <v>8219</v>
      </c>
      <c r="B284">
        <v>43</v>
      </c>
      <c r="C284" t="s">
        <v>8221</v>
      </c>
      <c r="D284">
        <v>37</v>
      </c>
    </row>
    <row r="285" spans="1:4" x14ac:dyDescent="0.25">
      <c r="A285" s="15" t="s">
        <v>8219</v>
      </c>
      <c r="B285">
        <v>70</v>
      </c>
      <c r="C285" t="s">
        <v>8221</v>
      </c>
      <c r="D285">
        <v>7</v>
      </c>
    </row>
    <row r="286" spans="1:4" x14ac:dyDescent="0.25">
      <c r="A286" s="15" t="s">
        <v>8219</v>
      </c>
      <c r="B286">
        <v>271</v>
      </c>
      <c r="C286" t="s">
        <v>8221</v>
      </c>
      <c r="D286">
        <v>4</v>
      </c>
    </row>
    <row r="287" spans="1:4" x14ac:dyDescent="0.25">
      <c r="A287" s="15" t="s">
        <v>8219</v>
      </c>
      <c r="B287">
        <v>55</v>
      </c>
      <c r="C287" t="s">
        <v>8221</v>
      </c>
      <c r="D287">
        <v>5</v>
      </c>
    </row>
    <row r="288" spans="1:4" x14ac:dyDescent="0.25">
      <c r="A288" s="15" t="s">
        <v>8219</v>
      </c>
      <c r="B288">
        <v>35</v>
      </c>
      <c r="C288" t="s">
        <v>8221</v>
      </c>
      <c r="D288">
        <v>0</v>
      </c>
    </row>
    <row r="289" spans="1:4" x14ac:dyDescent="0.25">
      <c r="A289" s="15" t="s">
        <v>8219</v>
      </c>
      <c r="B289">
        <v>22</v>
      </c>
      <c r="C289" t="s">
        <v>8221</v>
      </c>
      <c r="D289">
        <v>456</v>
      </c>
    </row>
    <row r="290" spans="1:4" x14ac:dyDescent="0.25">
      <c r="A290" s="15" t="s">
        <v>8219</v>
      </c>
      <c r="B290">
        <v>38</v>
      </c>
      <c r="C290" t="s">
        <v>8221</v>
      </c>
      <c r="D290">
        <v>369</v>
      </c>
    </row>
    <row r="291" spans="1:4" x14ac:dyDescent="0.25">
      <c r="A291" s="15" t="s">
        <v>8219</v>
      </c>
      <c r="B291">
        <v>15</v>
      </c>
      <c r="C291" t="s">
        <v>8221</v>
      </c>
      <c r="D291">
        <v>2</v>
      </c>
    </row>
    <row r="292" spans="1:4" x14ac:dyDescent="0.25">
      <c r="A292" s="15" t="s">
        <v>8219</v>
      </c>
      <c r="B292">
        <v>7</v>
      </c>
      <c r="C292" t="s">
        <v>8221</v>
      </c>
      <c r="D292">
        <v>0</v>
      </c>
    </row>
    <row r="293" spans="1:4" x14ac:dyDescent="0.25">
      <c r="A293" s="15" t="s">
        <v>8219</v>
      </c>
      <c r="B293">
        <v>241</v>
      </c>
      <c r="C293" t="s">
        <v>8221</v>
      </c>
      <c r="D293">
        <v>338</v>
      </c>
    </row>
    <row r="294" spans="1:4" x14ac:dyDescent="0.25">
      <c r="A294" s="15" t="s">
        <v>8219</v>
      </c>
      <c r="B294">
        <v>55</v>
      </c>
      <c r="C294" t="s">
        <v>8221</v>
      </c>
      <c r="D294">
        <v>4</v>
      </c>
    </row>
    <row r="295" spans="1:4" x14ac:dyDescent="0.25">
      <c r="A295" s="15" t="s">
        <v>8219</v>
      </c>
      <c r="B295">
        <v>171</v>
      </c>
      <c r="C295" t="s">
        <v>8221</v>
      </c>
      <c r="D295">
        <v>1</v>
      </c>
    </row>
    <row r="296" spans="1:4" x14ac:dyDescent="0.25">
      <c r="A296" s="15" t="s">
        <v>8219</v>
      </c>
      <c r="B296">
        <v>208</v>
      </c>
      <c r="C296" t="s">
        <v>8221</v>
      </c>
      <c r="D296">
        <v>28</v>
      </c>
    </row>
    <row r="297" spans="1:4" x14ac:dyDescent="0.25">
      <c r="A297" s="15" t="s">
        <v>8219</v>
      </c>
      <c r="B297">
        <v>21</v>
      </c>
      <c r="C297" t="s">
        <v>8221</v>
      </c>
      <c r="D297">
        <v>12</v>
      </c>
    </row>
    <row r="298" spans="1:4" x14ac:dyDescent="0.25">
      <c r="A298" s="15" t="s">
        <v>8219</v>
      </c>
      <c r="B298">
        <v>25</v>
      </c>
      <c r="C298" t="s">
        <v>8221</v>
      </c>
      <c r="D298">
        <v>16</v>
      </c>
    </row>
    <row r="299" spans="1:4" x14ac:dyDescent="0.25">
      <c r="A299" s="15" t="s">
        <v>8219</v>
      </c>
      <c r="B299">
        <v>52</v>
      </c>
      <c r="C299" t="s">
        <v>8221</v>
      </c>
      <c r="D299">
        <v>4</v>
      </c>
    </row>
    <row r="300" spans="1:4" x14ac:dyDescent="0.25">
      <c r="A300" s="15" t="s">
        <v>8219</v>
      </c>
      <c r="B300">
        <v>104</v>
      </c>
      <c r="C300" t="s">
        <v>8221</v>
      </c>
      <c r="D300">
        <v>4</v>
      </c>
    </row>
    <row r="301" spans="1:4" x14ac:dyDescent="0.25">
      <c r="A301" s="15" t="s">
        <v>8219</v>
      </c>
      <c r="B301">
        <v>73</v>
      </c>
      <c r="C301" t="s">
        <v>8221</v>
      </c>
      <c r="D301">
        <v>10</v>
      </c>
    </row>
    <row r="302" spans="1:4" x14ac:dyDescent="0.25">
      <c r="A302" s="15" t="s">
        <v>8219</v>
      </c>
      <c r="B302">
        <v>34</v>
      </c>
      <c r="C302" t="s">
        <v>8221</v>
      </c>
      <c r="D302">
        <v>0</v>
      </c>
    </row>
    <row r="303" spans="1:4" x14ac:dyDescent="0.25">
      <c r="A303" s="15" t="s">
        <v>8219</v>
      </c>
      <c r="B303">
        <v>56</v>
      </c>
      <c r="C303" t="s">
        <v>8221</v>
      </c>
      <c r="D303">
        <v>6</v>
      </c>
    </row>
    <row r="304" spans="1:4" x14ac:dyDescent="0.25">
      <c r="A304" s="15" t="s">
        <v>8219</v>
      </c>
      <c r="B304">
        <v>31</v>
      </c>
      <c r="C304" t="s">
        <v>8221</v>
      </c>
      <c r="D304">
        <v>0</v>
      </c>
    </row>
    <row r="305" spans="1:4" x14ac:dyDescent="0.25">
      <c r="A305" s="15" t="s">
        <v>8219</v>
      </c>
      <c r="B305">
        <v>84</v>
      </c>
      <c r="C305" t="s">
        <v>8221</v>
      </c>
      <c r="D305">
        <v>1</v>
      </c>
    </row>
    <row r="306" spans="1:4" x14ac:dyDescent="0.25">
      <c r="A306" s="15" t="s">
        <v>8219</v>
      </c>
      <c r="B306">
        <v>130</v>
      </c>
      <c r="C306" t="s">
        <v>8221</v>
      </c>
      <c r="D306">
        <v>0</v>
      </c>
    </row>
    <row r="307" spans="1:4" x14ac:dyDescent="0.25">
      <c r="A307" s="15" t="s">
        <v>8219</v>
      </c>
      <c r="B307">
        <v>12</v>
      </c>
      <c r="C307" t="s">
        <v>8221</v>
      </c>
      <c r="D307">
        <v>44</v>
      </c>
    </row>
    <row r="308" spans="1:4" x14ac:dyDescent="0.25">
      <c r="A308" s="15" t="s">
        <v>8219</v>
      </c>
      <c r="B308">
        <v>23</v>
      </c>
      <c r="C308" t="s">
        <v>8221</v>
      </c>
      <c r="D308">
        <v>0</v>
      </c>
    </row>
    <row r="309" spans="1:4" x14ac:dyDescent="0.25">
      <c r="A309" s="15" t="s">
        <v>8219</v>
      </c>
      <c r="B309">
        <v>158</v>
      </c>
      <c r="C309" t="s">
        <v>8221</v>
      </c>
      <c r="D309">
        <v>3</v>
      </c>
    </row>
    <row r="310" spans="1:4" x14ac:dyDescent="0.25">
      <c r="A310" s="15" t="s">
        <v>8219</v>
      </c>
      <c r="B310">
        <v>30</v>
      </c>
      <c r="C310" t="s">
        <v>8221</v>
      </c>
      <c r="D310">
        <v>0</v>
      </c>
    </row>
    <row r="311" spans="1:4" x14ac:dyDescent="0.25">
      <c r="A311" s="15" t="s">
        <v>8219</v>
      </c>
      <c r="B311">
        <v>18</v>
      </c>
      <c r="C311" t="s">
        <v>8221</v>
      </c>
      <c r="D311">
        <v>52</v>
      </c>
    </row>
    <row r="312" spans="1:4" x14ac:dyDescent="0.25">
      <c r="A312" s="15" t="s">
        <v>8219</v>
      </c>
      <c r="B312">
        <v>29</v>
      </c>
      <c r="C312" t="s">
        <v>8221</v>
      </c>
      <c r="D312">
        <v>0</v>
      </c>
    </row>
    <row r="313" spans="1:4" x14ac:dyDescent="0.25">
      <c r="A313" s="15" t="s">
        <v>8219</v>
      </c>
      <c r="B313">
        <v>31</v>
      </c>
      <c r="C313" t="s">
        <v>8221</v>
      </c>
      <c r="D313">
        <v>1</v>
      </c>
    </row>
    <row r="314" spans="1:4" x14ac:dyDescent="0.25">
      <c r="A314" s="15" t="s">
        <v>8219</v>
      </c>
      <c r="B314">
        <v>173</v>
      </c>
      <c r="C314" t="s">
        <v>8221</v>
      </c>
      <c r="D314">
        <v>1</v>
      </c>
    </row>
    <row r="315" spans="1:4" x14ac:dyDescent="0.25">
      <c r="A315" s="15" t="s">
        <v>8219</v>
      </c>
      <c r="B315">
        <v>17</v>
      </c>
      <c r="C315" t="s">
        <v>8221</v>
      </c>
      <c r="D315">
        <v>2</v>
      </c>
    </row>
    <row r="316" spans="1:4" x14ac:dyDescent="0.25">
      <c r="A316" s="15" t="s">
        <v>8219</v>
      </c>
      <c r="B316">
        <v>48</v>
      </c>
      <c r="C316" t="s">
        <v>8221</v>
      </c>
      <c r="D316">
        <v>9</v>
      </c>
    </row>
    <row r="317" spans="1:4" x14ac:dyDescent="0.25">
      <c r="A317" s="15" t="s">
        <v>8219</v>
      </c>
      <c r="B317">
        <v>59</v>
      </c>
      <c r="C317" t="s">
        <v>8221</v>
      </c>
      <c r="D317">
        <v>5</v>
      </c>
    </row>
    <row r="318" spans="1:4" x14ac:dyDescent="0.25">
      <c r="A318" s="15" t="s">
        <v>8219</v>
      </c>
      <c r="B318">
        <v>39</v>
      </c>
      <c r="C318" t="s">
        <v>8221</v>
      </c>
      <c r="D318">
        <v>57</v>
      </c>
    </row>
    <row r="319" spans="1:4" x14ac:dyDescent="0.25">
      <c r="A319" s="15" t="s">
        <v>8219</v>
      </c>
      <c r="B319">
        <v>59</v>
      </c>
      <c r="C319" t="s">
        <v>8221</v>
      </c>
      <c r="D319">
        <v>3</v>
      </c>
    </row>
    <row r="320" spans="1:4" x14ac:dyDescent="0.25">
      <c r="A320" s="15" t="s">
        <v>8219</v>
      </c>
      <c r="B320">
        <v>60</v>
      </c>
      <c r="C320" t="s">
        <v>8221</v>
      </c>
      <c r="D320">
        <v>1</v>
      </c>
    </row>
    <row r="321" spans="1:4" x14ac:dyDescent="0.25">
      <c r="A321" s="15" t="s">
        <v>8219</v>
      </c>
      <c r="B321">
        <v>20</v>
      </c>
      <c r="C321" t="s">
        <v>8221</v>
      </c>
      <c r="D321">
        <v>6</v>
      </c>
    </row>
    <row r="322" spans="1:4" x14ac:dyDescent="0.25">
      <c r="A322" s="15" t="s">
        <v>8219</v>
      </c>
      <c r="B322">
        <v>2</v>
      </c>
      <c r="C322" t="s">
        <v>8221</v>
      </c>
      <c r="D322">
        <v>48</v>
      </c>
    </row>
    <row r="323" spans="1:4" x14ac:dyDescent="0.25">
      <c r="A323" s="15" t="s">
        <v>8219</v>
      </c>
      <c r="B323">
        <v>315</v>
      </c>
      <c r="C323" t="s">
        <v>8221</v>
      </c>
      <c r="D323">
        <v>2</v>
      </c>
    </row>
    <row r="324" spans="1:4" x14ac:dyDescent="0.25">
      <c r="A324" s="15" t="s">
        <v>8219</v>
      </c>
      <c r="B324">
        <v>2174</v>
      </c>
      <c r="C324" t="s">
        <v>8221</v>
      </c>
      <c r="D324">
        <v>4</v>
      </c>
    </row>
    <row r="325" spans="1:4" x14ac:dyDescent="0.25">
      <c r="A325" s="15" t="s">
        <v>8219</v>
      </c>
      <c r="B325">
        <v>152</v>
      </c>
      <c r="C325" t="s">
        <v>8221</v>
      </c>
      <c r="D325">
        <v>5</v>
      </c>
    </row>
    <row r="326" spans="1:4" x14ac:dyDescent="0.25">
      <c r="A326" s="15" t="s">
        <v>8219</v>
      </c>
      <c r="B326">
        <v>1021</v>
      </c>
      <c r="C326" t="s">
        <v>8221</v>
      </c>
      <c r="D326">
        <v>79</v>
      </c>
    </row>
    <row r="327" spans="1:4" x14ac:dyDescent="0.25">
      <c r="A327" s="15" t="s">
        <v>8219</v>
      </c>
      <c r="B327">
        <v>237</v>
      </c>
      <c r="C327" t="s">
        <v>8221</v>
      </c>
      <c r="D327">
        <v>2</v>
      </c>
    </row>
    <row r="328" spans="1:4" x14ac:dyDescent="0.25">
      <c r="A328" s="15" t="s">
        <v>8219</v>
      </c>
      <c r="B328">
        <v>27</v>
      </c>
      <c r="C328" t="s">
        <v>8221</v>
      </c>
      <c r="D328">
        <v>11</v>
      </c>
    </row>
    <row r="329" spans="1:4" x14ac:dyDescent="0.25">
      <c r="A329" s="15" t="s">
        <v>8219</v>
      </c>
      <c r="B329">
        <v>17</v>
      </c>
      <c r="C329" t="s">
        <v>8221</v>
      </c>
      <c r="D329">
        <v>11</v>
      </c>
    </row>
    <row r="330" spans="1:4" x14ac:dyDescent="0.25">
      <c r="A330" s="15" t="s">
        <v>8219</v>
      </c>
      <c r="B330">
        <v>27</v>
      </c>
      <c r="C330" t="s">
        <v>8221</v>
      </c>
      <c r="D330">
        <v>1</v>
      </c>
    </row>
    <row r="331" spans="1:4" x14ac:dyDescent="0.25">
      <c r="A331" s="15" t="s">
        <v>8219</v>
      </c>
      <c r="B331">
        <v>82</v>
      </c>
      <c r="C331" t="s">
        <v>8221</v>
      </c>
      <c r="D331">
        <v>3</v>
      </c>
    </row>
    <row r="332" spans="1:4" x14ac:dyDescent="0.25">
      <c r="A332" s="15" t="s">
        <v>8219</v>
      </c>
      <c r="B332">
        <v>48</v>
      </c>
      <c r="C332" t="s">
        <v>8221</v>
      </c>
      <c r="D332">
        <v>5</v>
      </c>
    </row>
    <row r="333" spans="1:4" x14ac:dyDescent="0.25">
      <c r="A333" s="15" t="s">
        <v>8219</v>
      </c>
      <c r="B333">
        <v>105</v>
      </c>
      <c r="C333" t="s">
        <v>8221</v>
      </c>
      <c r="D333">
        <v>12</v>
      </c>
    </row>
    <row r="334" spans="1:4" x14ac:dyDescent="0.25">
      <c r="A334" s="15" t="s">
        <v>8219</v>
      </c>
      <c r="B334">
        <v>28</v>
      </c>
      <c r="C334" t="s">
        <v>8221</v>
      </c>
      <c r="D334">
        <v>2</v>
      </c>
    </row>
    <row r="335" spans="1:4" x14ac:dyDescent="0.25">
      <c r="A335" s="15" t="s">
        <v>8219</v>
      </c>
      <c r="B335">
        <v>1107</v>
      </c>
      <c r="C335" t="s">
        <v>8221</v>
      </c>
      <c r="D335">
        <v>5</v>
      </c>
    </row>
    <row r="336" spans="1:4" x14ac:dyDescent="0.25">
      <c r="A336" s="15" t="s">
        <v>8219</v>
      </c>
      <c r="B336">
        <v>1013</v>
      </c>
      <c r="C336" t="s">
        <v>8221</v>
      </c>
      <c r="D336">
        <v>21</v>
      </c>
    </row>
    <row r="337" spans="1:4" x14ac:dyDescent="0.25">
      <c r="A337" s="15" t="s">
        <v>8219</v>
      </c>
      <c r="B337">
        <v>274</v>
      </c>
      <c r="C337" t="s">
        <v>8221</v>
      </c>
      <c r="D337">
        <v>0</v>
      </c>
    </row>
    <row r="338" spans="1:4" x14ac:dyDescent="0.25">
      <c r="A338" s="15" t="s">
        <v>8219</v>
      </c>
      <c r="B338">
        <v>87</v>
      </c>
      <c r="C338" t="s">
        <v>8221</v>
      </c>
      <c r="D338">
        <v>45</v>
      </c>
    </row>
    <row r="339" spans="1:4" x14ac:dyDescent="0.25">
      <c r="A339" s="15" t="s">
        <v>8219</v>
      </c>
      <c r="B339">
        <v>99</v>
      </c>
      <c r="C339" t="s">
        <v>8221</v>
      </c>
      <c r="D339">
        <v>29</v>
      </c>
    </row>
    <row r="340" spans="1:4" x14ac:dyDescent="0.25">
      <c r="A340" s="15" t="s">
        <v>8219</v>
      </c>
      <c r="B340">
        <v>276</v>
      </c>
      <c r="C340" t="s">
        <v>8221</v>
      </c>
      <c r="D340">
        <v>2</v>
      </c>
    </row>
    <row r="341" spans="1:4" x14ac:dyDescent="0.25">
      <c r="A341" s="15" t="s">
        <v>8219</v>
      </c>
      <c r="B341">
        <v>21</v>
      </c>
      <c r="C341" t="s">
        <v>8221</v>
      </c>
      <c r="D341">
        <v>30</v>
      </c>
    </row>
    <row r="342" spans="1:4" x14ac:dyDescent="0.25">
      <c r="A342" s="15" t="s">
        <v>8219</v>
      </c>
      <c r="B342">
        <v>41</v>
      </c>
      <c r="C342" t="s">
        <v>8221</v>
      </c>
      <c r="D342">
        <v>8</v>
      </c>
    </row>
    <row r="343" spans="1:4" x14ac:dyDescent="0.25">
      <c r="A343" s="15" t="s">
        <v>8219</v>
      </c>
      <c r="B343">
        <v>119</v>
      </c>
      <c r="C343" t="s">
        <v>8221</v>
      </c>
      <c r="D343">
        <v>1</v>
      </c>
    </row>
    <row r="344" spans="1:4" x14ac:dyDescent="0.25">
      <c r="A344" s="15" t="s">
        <v>8219</v>
      </c>
      <c r="B344">
        <v>153</v>
      </c>
      <c r="C344" t="s">
        <v>8221</v>
      </c>
      <c r="D344">
        <v>14</v>
      </c>
    </row>
    <row r="345" spans="1:4" x14ac:dyDescent="0.25">
      <c r="A345" s="15" t="s">
        <v>8219</v>
      </c>
      <c r="B345">
        <v>100</v>
      </c>
      <c r="C345" t="s">
        <v>8221</v>
      </c>
      <c r="D345">
        <v>24</v>
      </c>
    </row>
    <row r="346" spans="1:4" x14ac:dyDescent="0.25">
      <c r="A346" s="15" t="s">
        <v>8219</v>
      </c>
      <c r="B346">
        <v>143</v>
      </c>
      <c r="C346" t="s">
        <v>8221</v>
      </c>
      <c r="D346">
        <v>2</v>
      </c>
    </row>
    <row r="347" spans="1:4" x14ac:dyDescent="0.25">
      <c r="A347" s="15" t="s">
        <v>8219</v>
      </c>
      <c r="B347">
        <v>140</v>
      </c>
      <c r="C347" t="s">
        <v>8221</v>
      </c>
      <c r="D347">
        <v>21</v>
      </c>
    </row>
    <row r="348" spans="1:4" x14ac:dyDescent="0.25">
      <c r="A348" s="15" t="s">
        <v>8219</v>
      </c>
      <c r="B348">
        <v>35</v>
      </c>
      <c r="C348" t="s">
        <v>8221</v>
      </c>
      <c r="D348">
        <v>7</v>
      </c>
    </row>
    <row r="349" spans="1:4" x14ac:dyDescent="0.25">
      <c r="A349" s="15" t="s">
        <v>8219</v>
      </c>
      <c r="B349">
        <v>149</v>
      </c>
      <c r="C349" t="s">
        <v>8221</v>
      </c>
      <c r="D349">
        <v>0</v>
      </c>
    </row>
    <row r="350" spans="1:4" x14ac:dyDescent="0.25">
      <c r="A350" s="15" t="s">
        <v>8219</v>
      </c>
      <c r="B350">
        <v>130</v>
      </c>
      <c r="C350" t="s">
        <v>8221</v>
      </c>
      <c r="D350">
        <v>4</v>
      </c>
    </row>
    <row r="351" spans="1:4" x14ac:dyDescent="0.25">
      <c r="A351" s="15" t="s">
        <v>8219</v>
      </c>
      <c r="B351">
        <v>120</v>
      </c>
      <c r="C351" t="s">
        <v>8221</v>
      </c>
      <c r="D351">
        <v>32</v>
      </c>
    </row>
    <row r="352" spans="1:4" x14ac:dyDescent="0.25">
      <c r="A352" s="15" t="s">
        <v>8219</v>
      </c>
      <c r="B352">
        <v>265</v>
      </c>
      <c r="C352" t="s">
        <v>8221</v>
      </c>
      <c r="D352">
        <v>4</v>
      </c>
    </row>
    <row r="353" spans="1:4" x14ac:dyDescent="0.25">
      <c r="A353" s="15" t="s">
        <v>8219</v>
      </c>
      <c r="B353">
        <v>71</v>
      </c>
      <c r="C353" t="s">
        <v>8221</v>
      </c>
      <c r="D353">
        <v>9</v>
      </c>
    </row>
    <row r="354" spans="1:4" x14ac:dyDescent="0.25">
      <c r="A354" s="15" t="s">
        <v>8219</v>
      </c>
      <c r="B354">
        <v>13</v>
      </c>
      <c r="C354" t="s">
        <v>8221</v>
      </c>
      <c r="D354">
        <v>17</v>
      </c>
    </row>
    <row r="355" spans="1:4" x14ac:dyDescent="0.25">
      <c r="A355" s="15" t="s">
        <v>8219</v>
      </c>
      <c r="B355">
        <v>169</v>
      </c>
      <c r="C355" t="s">
        <v>8221</v>
      </c>
      <c r="D355">
        <v>5</v>
      </c>
    </row>
    <row r="356" spans="1:4" x14ac:dyDescent="0.25">
      <c r="A356" s="15" t="s">
        <v>8219</v>
      </c>
      <c r="B356">
        <v>57</v>
      </c>
      <c r="C356" t="s">
        <v>8221</v>
      </c>
      <c r="D356">
        <v>53</v>
      </c>
    </row>
    <row r="357" spans="1:4" x14ac:dyDescent="0.25">
      <c r="A357" s="15" t="s">
        <v>8219</v>
      </c>
      <c r="B357">
        <v>229</v>
      </c>
      <c r="C357" t="s">
        <v>8221</v>
      </c>
      <c r="D357">
        <v>7</v>
      </c>
    </row>
    <row r="358" spans="1:4" x14ac:dyDescent="0.25">
      <c r="A358" s="15" t="s">
        <v>8219</v>
      </c>
      <c r="B358">
        <v>108</v>
      </c>
      <c r="C358" t="s">
        <v>8221</v>
      </c>
      <c r="D358">
        <v>72</v>
      </c>
    </row>
    <row r="359" spans="1:4" x14ac:dyDescent="0.25">
      <c r="A359" s="15" t="s">
        <v>8219</v>
      </c>
      <c r="B359">
        <v>108</v>
      </c>
      <c r="C359" t="s">
        <v>8221</v>
      </c>
      <c r="D359">
        <v>0</v>
      </c>
    </row>
    <row r="360" spans="1:4" x14ac:dyDescent="0.25">
      <c r="A360" s="15" t="s">
        <v>8219</v>
      </c>
      <c r="B360">
        <v>41</v>
      </c>
      <c r="C360" t="s">
        <v>8221</v>
      </c>
      <c r="D360">
        <v>2</v>
      </c>
    </row>
    <row r="361" spans="1:4" x14ac:dyDescent="0.25">
      <c r="A361" s="15" t="s">
        <v>8219</v>
      </c>
      <c r="B361">
        <v>139</v>
      </c>
      <c r="C361" t="s">
        <v>8221</v>
      </c>
      <c r="D361">
        <v>8</v>
      </c>
    </row>
    <row r="362" spans="1:4" x14ac:dyDescent="0.25">
      <c r="A362" s="15" t="s">
        <v>8219</v>
      </c>
      <c r="B362">
        <v>19</v>
      </c>
      <c r="C362" t="s">
        <v>8221</v>
      </c>
      <c r="D362">
        <v>2</v>
      </c>
    </row>
    <row r="363" spans="1:4" x14ac:dyDescent="0.25">
      <c r="A363" s="15" t="s">
        <v>8219</v>
      </c>
      <c r="B363">
        <v>94</v>
      </c>
      <c r="C363" t="s">
        <v>8221</v>
      </c>
      <c r="D363">
        <v>0</v>
      </c>
    </row>
    <row r="364" spans="1:4" x14ac:dyDescent="0.25">
      <c r="A364" s="15" t="s">
        <v>8219</v>
      </c>
      <c r="B364">
        <v>23</v>
      </c>
      <c r="C364" t="s">
        <v>8221</v>
      </c>
      <c r="D364">
        <v>3</v>
      </c>
    </row>
    <row r="365" spans="1:4" x14ac:dyDescent="0.25">
      <c r="A365" s="15" t="s">
        <v>8219</v>
      </c>
      <c r="B365">
        <v>15</v>
      </c>
      <c r="C365" t="s">
        <v>8221</v>
      </c>
      <c r="D365">
        <v>4</v>
      </c>
    </row>
    <row r="366" spans="1:4" x14ac:dyDescent="0.25">
      <c r="A366" s="15" t="s">
        <v>8219</v>
      </c>
      <c r="B366">
        <v>62</v>
      </c>
      <c r="C366" t="s">
        <v>8221</v>
      </c>
      <c r="D366">
        <v>3</v>
      </c>
    </row>
    <row r="367" spans="1:4" x14ac:dyDescent="0.25">
      <c r="A367" s="15" t="s">
        <v>8219</v>
      </c>
      <c r="B367">
        <v>74</v>
      </c>
      <c r="C367" t="s">
        <v>8221</v>
      </c>
      <c r="D367">
        <v>6</v>
      </c>
    </row>
    <row r="368" spans="1:4" x14ac:dyDescent="0.25">
      <c r="A368" s="15" t="s">
        <v>8219</v>
      </c>
      <c r="B368">
        <v>97</v>
      </c>
      <c r="C368" t="s">
        <v>8221</v>
      </c>
      <c r="D368">
        <v>0</v>
      </c>
    </row>
    <row r="369" spans="1:4" x14ac:dyDescent="0.25">
      <c r="A369" s="15" t="s">
        <v>8219</v>
      </c>
      <c r="B369">
        <v>55</v>
      </c>
      <c r="C369" t="s">
        <v>8221</v>
      </c>
      <c r="D369">
        <v>0</v>
      </c>
    </row>
    <row r="370" spans="1:4" x14ac:dyDescent="0.25">
      <c r="A370" s="15" t="s">
        <v>8219</v>
      </c>
      <c r="B370">
        <v>44</v>
      </c>
      <c r="C370" t="s">
        <v>8221</v>
      </c>
      <c r="D370">
        <v>0</v>
      </c>
    </row>
    <row r="371" spans="1:4" x14ac:dyDescent="0.25">
      <c r="A371" s="15" t="s">
        <v>8219</v>
      </c>
      <c r="B371">
        <v>110</v>
      </c>
      <c r="C371" t="s">
        <v>8221</v>
      </c>
      <c r="D371">
        <v>8</v>
      </c>
    </row>
    <row r="372" spans="1:4" x14ac:dyDescent="0.25">
      <c r="A372" s="15" t="s">
        <v>8219</v>
      </c>
      <c r="B372">
        <v>59</v>
      </c>
      <c r="C372" t="s">
        <v>8221</v>
      </c>
      <c r="D372">
        <v>5</v>
      </c>
    </row>
    <row r="373" spans="1:4" x14ac:dyDescent="0.25">
      <c r="A373" s="15" t="s">
        <v>8219</v>
      </c>
      <c r="B373">
        <v>62</v>
      </c>
      <c r="C373" t="s">
        <v>8221</v>
      </c>
      <c r="D373">
        <v>0</v>
      </c>
    </row>
    <row r="374" spans="1:4" x14ac:dyDescent="0.25">
      <c r="A374" s="15" t="s">
        <v>8219</v>
      </c>
      <c r="B374">
        <v>105</v>
      </c>
      <c r="C374" t="s">
        <v>8221</v>
      </c>
      <c r="D374">
        <v>2</v>
      </c>
    </row>
    <row r="375" spans="1:4" x14ac:dyDescent="0.25">
      <c r="A375" s="15" t="s">
        <v>8219</v>
      </c>
      <c r="B375">
        <v>26</v>
      </c>
      <c r="C375" t="s">
        <v>8221</v>
      </c>
      <c r="D375">
        <v>24</v>
      </c>
    </row>
    <row r="376" spans="1:4" x14ac:dyDescent="0.25">
      <c r="A376" s="15" t="s">
        <v>8219</v>
      </c>
      <c r="B376">
        <v>49</v>
      </c>
      <c r="C376" t="s">
        <v>8221</v>
      </c>
      <c r="D376">
        <v>0</v>
      </c>
    </row>
    <row r="377" spans="1:4" x14ac:dyDescent="0.25">
      <c r="A377" s="15" t="s">
        <v>8219</v>
      </c>
      <c r="B377">
        <v>68</v>
      </c>
      <c r="C377" t="s">
        <v>8221</v>
      </c>
      <c r="D377">
        <v>9</v>
      </c>
    </row>
    <row r="378" spans="1:4" x14ac:dyDescent="0.25">
      <c r="A378" s="15" t="s">
        <v>8219</v>
      </c>
      <c r="B378">
        <v>22</v>
      </c>
      <c r="C378" t="s">
        <v>8221</v>
      </c>
      <c r="D378">
        <v>0</v>
      </c>
    </row>
    <row r="379" spans="1:4" x14ac:dyDescent="0.25">
      <c r="A379" s="15" t="s">
        <v>8219</v>
      </c>
      <c r="B379">
        <v>18</v>
      </c>
      <c r="C379" t="s">
        <v>8221</v>
      </c>
      <c r="D379">
        <v>1</v>
      </c>
    </row>
    <row r="380" spans="1:4" x14ac:dyDescent="0.25">
      <c r="A380" s="15" t="s">
        <v>8219</v>
      </c>
      <c r="B380">
        <v>19</v>
      </c>
      <c r="C380" t="s">
        <v>8221</v>
      </c>
      <c r="D380">
        <v>10</v>
      </c>
    </row>
    <row r="381" spans="1:4" x14ac:dyDescent="0.25">
      <c r="A381" s="15" t="s">
        <v>8219</v>
      </c>
      <c r="B381">
        <v>99</v>
      </c>
      <c r="C381" t="s">
        <v>8221</v>
      </c>
      <c r="D381">
        <v>1</v>
      </c>
    </row>
    <row r="382" spans="1:4" x14ac:dyDescent="0.25">
      <c r="A382" s="15" t="s">
        <v>8219</v>
      </c>
      <c r="B382">
        <v>27</v>
      </c>
      <c r="C382" t="s">
        <v>8221</v>
      </c>
      <c r="D382">
        <v>0</v>
      </c>
    </row>
    <row r="383" spans="1:4" x14ac:dyDescent="0.25">
      <c r="A383" s="15" t="s">
        <v>8219</v>
      </c>
      <c r="B383">
        <v>25</v>
      </c>
      <c r="C383" t="s">
        <v>8221</v>
      </c>
      <c r="D383">
        <v>20</v>
      </c>
    </row>
    <row r="384" spans="1:4" x14ac:dyDescent="0.25">
      <c r="A384" s="15" t="s">
        <v>8219</v>
      </c>
      <c r="B384">
        <v>14</v>
      </c>
      <c r="C384" t="s">
        <v>8221</v>
      </c>
      <c r="D384">
        <v>30</v>
      </c>
    </row>
    <row r="385" spans="1:4" x14ac:dyDescent="0.25">
      <c r="A385" s="15" t="s">
        <v>8219</v>
      </c>
      <c r="B385">
        <v>35</v>
      </c>
      <c r="C385" t="s">
        <v>8221</v>
      </c>
      <c r="D385">
        <v>6</v>
      </c>
    </row>
    <row r="386" spans="1:4" x14ac:dyDescent="0.25">
      <c r="A386" s="15" t="s">
        <v>8219</v>
      </c>
      <c r="B386">
        <v>10</v>
      </c>
      <c r="C386" t="s">
        <v>8221</v>
      </c>
      <c r="D386">
        <v>15</v>
      </c>
    </row>
    <row r="387" spans="1:4" x14ac:dyDescent="0.25">
      <c r="A387" s="15" t="s">
        <v>8219</v>
      </c>
      <c r="B387">
        <v>29</v>
      </c>
      <c r="C387" t="s">
        <v>8221</v>
      </c>
      <c r="D387">
        <v>5</v>
      </c>
    </row>
    <row r="388" spans="1:4" x14ac:dyDescent="0.25">
      <c r="A388" s="15" t="s">
        <v>8219</v>
      </c>
      <c r="B388">
        <v>44</v>
      </c>
      <c r="C388" t="s">
        <v>8221</v>
      </c>
      <c r="D388">
        <v>0</v>
      </c>
    </row>
    <row r="389" spans="1:4" x14ac:dyDescent="0.25">
      <c r="A389" s="15" t="s">
        <v>8219</v>
      </c>
      <c r="B389">
        <v>17</v>
      </c>
      <c r="C389" t="s">
        <v>8221</v>
      </c>
      <c r="D389">
        <v>0</v>
      </c>
    </row>
    <row r="390" spans="1:4" x14ac:dyDescent="0.25">
      <c r="A390" s="15" t="s">
        <v>8219</v>
      </c>
      <c r="B390">
        <v>34</v>
      </c>
      <c r="C390" t="s">
        <v>8221</v>
      </c>
      <c r="D390">
        <v>28</v>
      </c>
    </row>
    <row r="391" spans="1:4" x14ac:dyDescent="0.25">
      <c r="A391" s="15" t="s">
        <v>8219</v>
      </c>
      <c r="B391">
        <v>14</v>
      </c>
      <c r="C391" t="s">
        <v>8221</v>
      </c>
      <c r="D391">
        <v>0</v>
      </c>
    </row>
    <row r="392" spans="1:4" x14ac:dyDescent="0.25">
      <c r="A392" s="15" t="s">
        <v>8219</v>
      </c>
      <c r="B392">
        <v>156</v>
      </c>
      <c r="C392" t="s">
        <v>8221</v>
      </c>
      <c r="D392">
        <v>5</v>
      </c>
    </row>
    <row r="393" spans="1:4" x14ac:dyDescent="0.25">
      <c r="A393" s="15" t="s">
        <v>8219</v>
      </c>
      <c r="B393">
        <v>128</v>
      </c>
      <c r="C393" t="s">
        <v>8221</v>
      </c>
      <c r="D393">
        <v>7</v>
      </c>
    </row>
    <row r="394" spans="1:4" x14ac:dyDescent="0.25">
      <c r="A394" s="15" t="s">
        <v>8219</v>
      </c>
      <c r="B394">
        <v>60</v>
      </c>
      <c r="C394" t="s">
        <v>8221</v>
      </c>
      <c r="D394">
        <v>30</v>
      </c>
    </row>
    <row r="395" spans="1:4" x14ac:dyDescent="0.25">
      <c r="A395" s="15" t="s">
        <v>8219</v>
      </c>
      <c r="B395">
        <v>32</v>
      </c>
      <c r="C395" t="s">
        <v>8221</v>
      </c>
      <c r="D395">
        <v>2</v>
      </c>
    </row>
    <row r="396" spans="1:4" x14ac:dyDescent="0.25">
      <c r="A396" s="15" t="s">
        <v>8219</v>
      </c>
      <c r="B396">
        <v>53</v>
      </c>
      <c r="C396" t="s">
        <v>8221</v>
      </c>
      <c r="D396">
        <v>30</v>
      </c>
    </row>
    <row r="397" spans="1:4" x14ac:dyDescent="0.25">
      <c r="A397" s="15" t="s">
        <v>8219</v>
      </c>
      <c r="B397">
        <v>184</v>
      </c>
      <c r="C397" t="s">
        <v>8221</v>
      </c>
      <c r="D397">
        <v>2</v>
      </c>
    </row>
    <row r="398" spans="1:4" x14ac:dyDescent="0.25">
      <c r="A398" s="15" t="s">
        <v>8219</v>
      </c>
      <c r="B398">
        <v>90</v>
      </c>
      <c r="C398" t="s">
        <v>8221</v>
      </c>
      <c r="D398">
        <v>0</v>
      </c>
    </row>
    <row r="399" spans="1:4" x14ac:dyDescent="0.25">
      <c r="A399" s="15" t="s">
        <v>8219</v>
      </c>
      <c r="B399">
        <v>71</v>
      </c>
      <c r="C399" t="s">
        <v>8221</v>
      </c>
      <c r="D399">
        <v>2</v>
      </c>
    </row>
    <row r="400" spans="1:4" x14ac:dyDescent="0.25">
      <c r="A400" s="15" t="s">
        <v>8219</v>
      </c>
      <c r="B400">
        <v>87</v>
      </c>
      <c r="C400" t="s">
        <v>8221</v>
      </c>
      <c r="D400">
        <v>1</v>
      </c>
    </row>
    <row r="401" spans="1:4" x14ac:dyDescent="0.25">
      <c r="A401" s="15" t="s">
        <v>8219</v>
      </c>
      <c r="B401">
        <v>28</v>
      </c>
      <c r="C401" t="s">
        <v>8221</v>
      </c>
      <c r="D401">
        <v>2</v>
      </c>
    </row>
    <row r="402" spans="1:4" x14ac:dyDescent="0.25">
      <c r="A402" s="15" t="s">
        <v>8219</v>
      </c>
      <c r="B402">
        <v>56</v>
      </c>
      <c r="C402" t="s">
        <v>8221</v>
      </c>
      <c r="D402">
        <v>14</v>
      </c>
    </row>
    <row r="403" spans="1:4" x14ac:dyDescent="0.25">
      <c r="A403" s="15" t="s">
        <v>8219</v>
      </c>
      <c r="B403">
        <v>51</v>
      </c>
      <c r="C403" t="s">
        <v>8221</v>
      </c>
      <c r="D403">
        <v>31</v>
      </c>
    </row>
    <row r="404" spans="1:4" x14ac:dyDescent="0.25">
      <c r="A404" s="15" t="s">
        <v>8219</v>
      </c>
      <c r="B404">
        <v>75</v>
      </c>
      <c r="C404" t="s">
        <v>8221</v>
      </c>
      <c r="D404">
        <v>16</v>
      </c>
    </row>
    <row r="405" spans="1:4" x14ac:dyDescent="0.25">
      <c r="A405" s="15" t="s">
        <v>8219</v>
      </c>
      <c r="B405">
        <v>38</v>
      </c>
      <c r="C405" t="s">
        <v>8221</v>
      </c>
      <c r="D405">
        <v>12</v>
      </c>
    </row>
    <row r="406" spans="1:4" x14ac:dyDescent="0.25">
      <c r="A406" s="15" t="s">
        <v>8219</v>
      </c>
      <c r="B406">
        <v>18</v>
      </c>
      <c r="C406" t="s">
        <v>8221</v>
      </c>
      <c r="D406">
        <v>96</v>
      </c>
    </row>
    <row r="407" spans="1:4" x14ac:dyDescent="0.25">
      <c r="A407" s="15" t="s">
        <v>8219</v>
      </c>
      <c r="B407">
        <v>54</v>
      </c>
      <c r="C407" t="s">
        <v>8221</v>
      </c>
      <c r="D407">
        <v>16</v>
      </c>
    </row>
    <row r="408" spans="1:4" x14ac:dyDescent="0.25">
      <c r="A408" s="15" t="s">
        <v>8219</v>
      </c>
      <c r="B408">
        <v>71</v>
      </c>
      <c r="C408" t="s">
        <v>8221</v>
      </c>
      <c r="D408">
        <v>5</v>
      </c>
    </row>
    <row r="409" spans="1:4" x14ac:dyDescent="0.25">
      <c r="A409" s="15" t="s">
        <v>8219</v>
      </c>
      <c r="B409">
        <v>57</v>
      </c>
      <c r="C409" t="s">
        <v>8221</v>
      </c>
      <c r="D409">
        <v>0</v>
      </c>
    </row>
    <row r="410" spans="1:4" x14ac:dyDescent="0.25">
      <c r="A410" s="15" t="s">
        <v>8219</v>
      </c>
      <c r="B410">
        <v>43</v>
      </c>
      <c r="C410" t="s">
        <v>8221</v>
      </c>
      <c r="D410">
        <v>8</v>
      </c>
    </row>
    <row r="411" spans="1:4" x14ac:dyDescent="0.25">
      <c r="A411" s="15" t="s">
        <v>8219</v>
      </c>
      <c r="B411">
        <v>52</v>
      </c>
      <c r="C411" t="s">
        <v>8221</v>
      </c>
      <c r="D411">
        <v>7</v>
      </c>
    </row>
    <row r="412" spans="1:4" x14ac:dyDescent="0.25">
      <c r="A412" s="15" t="s">
        <v>8219</v>
      </c>
      <c r="B412">
        <v>27</v>
      </c>
      <c r="C412" t="s">
        <v>8221</v>
      </c>
      <c r="D412">
        <v>24</v>
      </c>
    </row>
    <row r="413" spans="1:4" x14ac:dyDescent="0.25">
      <c r="A413" s="15" t="s">
        <v>8219</v>
      </c>
      <c r="B413">
        <v>12</v>
      </c>
      <c r="C413" t="s">
        <v>8221</v>
      </c>
      <c r="D413">
        <v>121</v>
      </c>
    </row>
    <row r="414" spans="1:4" x14ac:dyDescent="0.25">
      <c r="A414" s="15" t="s">
        <v>8219</v>
      </c>
      <c r="B414">
        <v>33</v>
      </c>
      <c r="C414" t="s">
        <v>8221</v>
      </c>
      <c r="D414">
        <v>196</v>
      </c>
    </row>
    <row r="415" spans="1:4" x14ac:dyDescent="0.25">
      <c r="A415" s="15" t="s">
        <v>8219</v>
      </c>
      <c r="B415">
        <v>96</v>
      </c>
      <c r="C415" t="s">
        <v>8221</v>
      </c>
      <c r="D415">
        <v>5</v>
      </c>
    </row>
    <row r="416" spans="1:4" x14ac:dyDescent="0.25">
      <c r="A416" s="15" t="s">
        <v>8219</v>
      </c>
      <c r="B416">
        <v>28</v>
      </c>
      <c r="C416" t="s">
        <v>8221</v>
      </c>
      <c r="D416">
        <v>73</v>
      </c>
    </row>
    <row r="417" spans="1:4" x14ac:dyDescent="0.25">
      <c r="A417" s="15" t="s">
        <v>8219</v>
      </c>
      <c r="B417">
        <v>43</v>
      </c>
      <c r="C417" t="s">
        <v>8221</v>
      </c>
      <c r="D417">
        <v>93</v>
      </c>
    </row>
    <row r="418" spans="1:4" x14ac:dyDescent="0.25">
      <c r="A418" s="15" t="s">
        <v>8219</v>
      </c>
      <c r="B418">
        <v>205</v>
      </c>
      <c r="C418" t="s">
        <v>8221</v>
      </c>
      <c r="D418">
        <v>17</v>
      </c>
    </row>
    <row r="419" spans="1:4" x14ac:dyDescent="0.25">
      <c r="A419" s="15" t="s">
        <v>8219</v>
      </c>
      <c r="B419">
        <v>23</v>
      </c>
      <c r="C419" t="s">
        <v>8221</v>
      </c>
      <c r="D419">
        <v>7</v>
      </c>
    </row>
    <row r="420" spans="1:4" x14ac:dyDescent="0.25">
      <c r="A420" s="15" t="s">
        <v>8219</v>
      </c>
      <c r="B420">
        <v>19</v>
      </c>
      <c r="C420" t="s">
        <v>8221</v>
      </c>
      <c r="D420">
        <v>17</v>
      </c>
    </row>
    <row r="421" spans="1:4" x14ac:dyDescent="0.25">
      <c r="A421" s="15" t="s">
        <v>8219</v>
      </c>
      <c r="B421">
        <v>14</v>
      </c>
      <c r="C421" t="s">
        <v>8221</v>
      </c>
      <c r="D421">
        <v>171</v>
      </c>
    </row>
    <row r="422" spans="1:4" x14ac:dyDescent="0.25">
      <c r="A422" s="15" t="s">
        <v>8219</v>
      </c>
      <c r="B422">
        <v>38</v>
      </c>
      <c r="C422" t="s">
        <v>8221</v>
      </c>
      <c r="D422">
        <v>188</v>
      </c>
    </row>
    <row r="423" spans="1:4" x14ac:dyDescent="0.25">
      <c r="A423" s="15" t="s">
        <v>8219</v>
      </c>
      <c r="B423">
        <v>78</v>
      </c>
      <c r="C423" t="s">
        <v>8221</v>
      </c>
      <c r="D423">
        <v>110</v>
      </c>
    </row>
    <row r="424" spans="1:4" x14ac:dyDescent="0.25">
      <c r="A424" s="15" t="s">
        <v>8219</v>
      </c>
      <c r="B424">
        <v>69</v>
      </c>
      <c r="C424" t="s">
        <v>8221</v>
      </c>
      <c r="D424">
        <v>37</v>
      </c>
    </row>
    <row r="425" spans="1:4" x14ac:dyDescent="0.25">
      <c r="A425" s="15" t="s">
        <v>8219</v>
      </c>
      <c r="B425">
        <v>33</v>
      </c>
      <c r="C425" t="s">
        <v>8221</v>
      </c>
      <c r="D425">
        <v>9</v>
      </c>
    </row>
    <row r="426" spans="1:4" x14ac:dyDescent="0.25">
      <c r="A426" s="15" t="s">
        <v>8219</v>
      </c>
      <c r="B426">
        <v>54</v>
      </c>
      <c r="C426" t="s">
        <v>8221</v>
      </c>
      <c r="D426">
        <v>29</v>
      </c>
    </row>
    <row r="427" spans="1:4" x14ac:dyDescent="0.25">
      <c r="A427" s="15" t="s">
        <v>8219</v>
      </c>
      <c r="B427">
        <v>99</v>
      </c>
      <c r="C427" t="s">
        <v>8221</v>
      </c>
      <c r="D427">
        <v>6</v>
      </c>
    </row>
    <row r="428" spans="1:4" x14ac:dyDescent="0.25">
      <c r="A428" s="15" t="s">
        <v>8219</v>
      </c>
      <c r="B428">
        <v>49</v>
      </c>
      <c r="C428" t="s">
        <v>8221</v>
      </c>
      <c r="D428">
        <v>30</v>
      </c>
    </row>
    <row r="429" spans="1:4" x14ac:dyDescent="0.25">
      <c r="A429" s="15" t="s">
        <v>8219</v>
      </c>
      <c r="B429">
        <v>11</v>
      </c>
      <c r="C429" t="s">
        <v>8221</v>
      </c>
      <c r="D429">
        <v>81</v>
      </c>
    </row>
    <row r="430" spans="1:4" x14ac:dyDescent="0.25">
      <c r="A430" s="15" t="s">
        <v>8219</v>
      </c>
      <c r="B430">
        <v>38</v>
      </c>
      <c r="C430" t="s">
        <v>8221</v>
      </c>
      <c r="D430">
        <v>4</v>
      </c>
    </row>
    <row r="431" spans="1:4" x14ac:dyDescent="0.25">
      <c r="A431" s="15" t="s">
        <v>8219</v>
      </c>
      <c r="B431">
        <v>16</v>
      </c>
      <c r="C431" t="s">
        <v>8221</v>
      </c>
      <c r="D431">
        <v>11</v>
      </c>
    </row>
    <row r="432" spans="1:4" x14ac:dyDescent="0.25">
      <c r="A432" s="15" t="s">
        <v>8219</v>
      </c>
      <c r="B432">
        <v>32</v>
      </c>
      <c r="C432" t="s">
        <v>8221</v>
      </c>
      <c r="D432">
        <v>14</v>
      </c>
    </row>
    <row r="433" spans="1:4" x14ac:dyDescent="0.25">
      <c r="A433" s="15" t="s">
        <v>8219</v>
      </c>
      <c r="B433">
        <v>20</v>
      </c>
      <c r="C433" t="s">
        <v>8221</v>
      </c>
      <c r="D433">
        <v>5</v>
      </c>
    </row>
    <row r="434" spans="1:4" x14ac:dyDescent="0.25">
      <c r="A434" s="15" t="s">
        <v>8219</v>
      </c>
      <c r="B434">
        <v>154</v>
      </c>
      <c r="C434" t="s">
        <v>8221</v>
      </c>
      <c r="D434">
        <v>45</v>
      </c>
    </row>
    <row r="435" spans="1:4" x14ac:dyDescent="0.25">
      <c r="A435" s="15" t="s">
        <v>8219</v>
      </c>
      <c r="B435">
        <v>41</v>
      </c>
      <c r="C435" t="s">
        <v>8221</v>
      </c>
      <c r="D435">
        <v>8</v>
      </c>
    </row>
    <row r="436" spans="1:4" x14ac:dyDescent="0.25">
      <c r="A436" s="15" t="s">
        <v>8219</v>
      </c>
      <c r="B436">
        <v>75</v>
      </c>
      <c r="C436" t="s">
        <v>8221</v>
      </c>
      <c r="D436">
        <v>3</v>
      </c>
    </row>
    <row r="437" spans="1:4" x14ac:dyDescent="0.25">
      <c r="A437" s="15" t="s">
        <v>8219</v>
      </c>
      <c r="B437">
        <v>40</v>
      </c>
      <c r="C437" t="s">
        <v>8221</v>
      </c>
      <c r="D437">
        <v>24</v>
      </c>
    </row>
    <row r="438" spans="1:4" x14ac:dyDescent="0.25">
      <c r="A438" s="15" t="s">
        <v>8219</v>
      </c>
      <c r="B438">
        <v>46</v>
      </c>
      <c r="C438" t="s">
        <v>8221</v>
      </c>
      <c r="D438">
        <v>18</v>
      </c>
    </row>
    <row r="439" spans="1:4" x14ac:dyDescent="0.25">
      <c r="A439" s="15" t="s">
        <v>8219</v>
      </c>
      <c r="B439">
        <v>62</v>
      </c>
      <c r="C439" t="s">
        <v>8221</v>
      </c>
      <c r="D439">
        <v>12</v>
      </c>
    </row>
    <row r="440" spans="1:4" x14ac:dyDescent="0.25">
      <c r="A440" s="15" t="s">
        <v>8219</v>
      </c>
      <c r="B440">
        <v>61</v>
      </c>
      <c r="C440" t="s">
        <v>8221</v>
      </c>
      <c r="D440">
        <v>123</v>
      </c>
    </row>
    <row r="441" spans="1:4" x14ac:dyDescent="0.25">
      <c r="A441" s="15" t="s">
        <v>8219</v>
      </c>
      <c r="B441">
        <v>96</v>
      </c>
      <c r="C441" t="s">
        <v>8221</v>
      </c>
      <c r="D441">
        <v>96</v>
      </c>
    </row>
    <row r="442" spans="1:4" x14ac:dyDescent="0.25">
      <c r="A442" s="15" t="s">
        <v>8219</v>
      </c>
      <c r="B442">
        <v>190</v>
      </c>
      <c r="C442" t="s">
        <v>8221</v>
      </c>
      <c r="D442">
        <v>31</v>
      </c>
    </row>
    <row r="443" spans="1:4" x14ac:dyDescent="0.25">
      <c r="A443" s="15" t="s">
        <v>8219</v>
      </c>
      <c r="B443">
        <v>94</v>
      </c>
      <c r="C443" t="s">
        <v>8221</v>
      </c>
      <c r="D443">
        <v>4</v>
      </c>
    </row>
    <row r="444" spans="1:4" x14ac:dyDescent="0.25">
      <c r="A444" s="15" t="s">
        <v>8219</v>
      </c>
      <c r="B444">
        <v>39</v>
      </c>
      <c r="C444" t="s">
        <v>8221</v>
      </c>
      <c r="D444">
        <v>3</v>
      </c>
    </row>
    <row r="445" spans="1:4" x14ac:dyDescent="0.25">
      <c r="A445" s="15" t="s">
        <v>8219</v>
      </c>
      <c r="B445">
        <v>127</v>
      </c>
      <c r="C445" t="s">
        <v>8221</v>
      </c>
      <c r="D445">
        <v>179</v>
      </c>
    </row>
    <row r="446" spans="1:4" x14ac:dyDescent="0.25">
      <c r="A446" s="15" t="s">
        <v>8219</v>
      </c>
      <c r="B446">
        <v>159</v>
      </c>
      <c r="C446" t="s">
        <v>8221</v>
      </c>
      <c r="D446">
        <v>3</v>
      </c>
    </row>
    <row r="447" spans="1:4" x14ac:dyDescent="0.25">
      <c r="A447" s="15" t="s">
        <v>8219</v>
      </c>
      <c r="B447">
        <v>177</v>
      </c>
      <c r="C447" t="s">
        <v>8221</v>
      </c>
      <c r="D447">
        <v>23</v>
      </c>
    </row>
    <row r="448" spans="1:4" x14ac:dyDescent="0.25">
      <c r="A448" s="15" t="s">
        <v>8219</v>
      </c>
      <c r="B448">
        <v>47</v>
      </c>
      <c r="C448" t="s">
        <v>8221</v>
      </c>
      <c r="D448">
        <v>23</v>
      </c>
    </row>
    <row r="449" spans="1:4" x14ac:dyDescent="0.25">
      <c r="A449" s="15" t="s">
        <v>8219</v>
      </c>
      <c r="B449">
        <v>1</v>
      </c>
      <c r="C449" t="s">
        <v>8221</v>
      </c>
      <c r="D449">
        <v>41</v>
      </c>
    </row>
    <row r="450" spans="1:4" x14ac:dyDescent="0.25">
      <c r="A450" s="15" t="s">
        <v>8219</v>
      </c>
      <c r="B450">
        <v>16</v>
      </c>
      <c r="C450" t="s">
        <v>8221</v>
      </c>
      <c r="D450">
        <v>0</v>
      </c>
    </row>
    <row r="451" spans="1:4" x14ac:dyDescent="0.25">
      <c r="A451" s="15" t="s">
        <v>8219</v>
      </c>
      <c r="B451">
        <v>115</v>
      </c>
      <c r="C451" t="s">
        <v>8221</v>
      </c>
      <c r="D451">
        <v>32</v>
      </c>
    </row>
    <row r="452" spans="1:4" x14ac:dyDescent="0.25">
      <c r="A452" s="15" t="s">
        <v>8219</v>
      </c>
      <c r="B452">
        <v>133</v>
      </c>
      <c r="C452" t="s">
        <v>8221</v>
      </c>
      <c r="D452">
        <v>2</v>
      </c>
    </row>
    <row r="453" spans="1:4" x14ac:dyDescent="0.25">
      <c r="A453" s="15" t="s">
        <v>8219</v>
      </c>
      <c r="B453">
        <v>70</v>
      </c>
      <c r="C453" t="s">
        <v>8221</v>
      </c>
      <c r="D453">
        <v>7</v>
      </c>
    </row>
    <row r="454" spans="1:4" x14ac:dyDescent="0.25">
      <c r="A454" s="15" t="s">
        <v>8219</v>
      </c>
      <c r="B454">
        <v>62</v>
      </c>
      <c r="C454" t="s">
        <v>8221</v>
      </c>
      <c r="D454">
        <v>4</v>
      </c>
    </row>
    <row r="455" spans="1:4" x14ac:dyDescent="0.25">
      <c r="A455" s="15" t="s">
        <v>8219</v>
      </c>
      <c r="B455">
        <v>10</v>
      </c>
      <c r="C455" t="s">
        <v>8221</v>
      </c>
      <c r="D455">
        <v>196</v>
      </c>
    </row>
    <row r="456" spans="1:4" x14ac:dyDescent="0.25">
      <c r="A456" s="15" t="s">
        <v>8219</v>
      </c>
      <c r="B456">
        <v>499</v>
      </c>
      <c r="C456" t="s">
        <v>8221</v>
      </c>
      <c r="D456">
        <v>11</v>
      </c>
    </row>
    <row r="457" spans="1:4" x14ac:dyDescent="0.25">
      <c r="A457" s="15" t="s">
        <v>8219</v>
      </c>
      <c r="B457">
        <v>47</v>
      </c>
      <c r="C457" t="s">
        <v>8221</v>
      </c>
      <c r="D457">
        <v>9</v>
      </c>
    </row>
    <row r="458" spans="1:4" x14ac:dyDescent="0.25">
      <c r="A458" s="15" t="s">
        <v>8219</v>
      </c>
      <c r="B458">
        <v>28</v>
      </c>
      <c r="C458" t="s">
        <v>8221</v>
      </c>
      <c r="D458">
        <v>5</v>
      </c>
    </row>
    <row r="459" spans="1:4" x14ac:dyDescent="0.25">
      <c r="A459" s="15" t="s">
        <v>8219</v>
      </c>
      <c r="B459">
        <v>24</v>
      </c>
      <c r="C459" t="s">
        <v>8221</v>
      </c>
      <c r="D459">
        <v>8</v>
      </c>
    </row>
    <row r="460" spans="1:4" x14ac:dyDescent="0.25">
      <c r="A460" s="15" t="s">
        <v>8219</v>
      </c>
      <c r="B460">
        <v>76</v>
      </c>
      <c r="C460" t="s">
        <v>8221</v>
      </c>
      <c r="D460">
        <v>229</v>
      </c>
    </row>
    <row r="461" spans="1:4" x14ac:dyDescent="0.25">
      <c r="A461" s="15" t="s">
        <v>8219</v>
      </c>
      <c r="B461">
        <v>98</v>
      </c>
      <c r="C461" t="s">
        <v>8221</v>
      </c>
      <c r="D461">
        <v>40</v>
      </c>
    </row>
    <row r="462" spans="1:4" x14ac:dyDescent="0.25">
      <c r="A462" s="15" t="s">
        <v>8219</v>
      </c>
      <c r="B462">
        <v>30</v>
      </c>
      <c r="C462" t="s">
        <v>8221</v>
      </c>
      <c r="D462">
        <v>123</v>
      </c>
    </row>
    <row r="463" spans="1:4" x14ac:dyDescent="0.25">
      <c r="A463" s="15" t="s">
        <v>8219</v>
      </c>
      <c r="B463">
        <v>478</v>
      </c>
      <c r="C463" t="s">
        <v>8221</v>
      </c>
      <c r="D463">
        <v>5</v>
      </c>
    </row>
    <row r="464" spans="1:4" x14ac:dyDescent="0.25">
      <c r="A464" s="15" t="s">
        <v>8219</v>
      </c>
      <c r="B464">
        <v>74</v>
      </c>
      <c r="C464" t="s">
        <v>8221</v>
      </c>
      <c r="D464">
        <v>148</v>
      </c>
    </row>
    <row r="465" spans="1:4" x14ac:dyDescent="0.25">
      <c r="A465" s="15" t="s">
        <v>8219</v>
      </c>
      <c r="B465">
        <v>131</v>
      </c>
      <c r="C465" t="s">
        <v>8221</v>
      </c>
      <c r="D465">
        <v>10</v>
      </c>
    </row>
    <row r="466" spans="1:4" x14ac:dyDescent="0.25">
      <c r="A466" s="15" t="s">
        <v>8219</v>
      </c>
      <c r="B466">
        <v>61</v>
      </c>
      <c r="C466" t="s">
        <v>8221</v>
      </c>
      <c r="D466">
        <v>4</v>
      </c>
    </row>
    <row r="467" spans="1:4" x14ac:dyDescent="0.25">
      <c r="A467" s="15" t="s">
        <v>8219</v>
      </c>
      <c r="B467">
        <v>1071</v>
      </c>
      <c r="C467" t="s">
        <v>8221</v>
      </c>
      <c r="D467">
        <v>21</v>
      </c>
    </row>
    <row r="468" spans="1:4" x14ac:dyDescent="0.25">
      <c r="A468" s="15" t="s">
        <v>8219</v>
      </c>
      <c r="B468">
        <v>122</v>
      </c>
      <c r="C468" t="s">
        <v>8221</v>
      </c>
      <c r="D468">
        <v>2</v>
      </c>
    </row>
    <row r="469" spans="1:4" x14ac:dyDescent="0.25">
      <c r="A469" s="15" t="s">
        <v>8219</v>
      </c>
      <c r="B469">
        <v>111</v>
      </c>
      <c r="C469" t="s">
        <v>8221</v>
      </c>
      <c r="D469">
        <v>0</v>
      </c>
    </row>
    <row r="470" spans="1:4" x14ac:dyDescent="0.25">
      <c r="A470" s="15" t="s">
        <v>8219</v>
      </c>
      <c r="B470">
        <v>255</v>
      </c>
      <c r="C470" t="s">
        <v>8221</v>
      </c>
      <c r="D470">
        <v>4</v>
      </c>
    </row>
    <row r="471" spans="1:4" x14ac:dyDescent="0.25">
      <c r="A471" s="15" t="s">
        <v>8219</v>
      </c>
      <c r="B471">
        <v>141</v>
      </c>
      <c r="C471" t="s">
        <v>8221</v>
      </c>
      <c r="D471">
        <v>1</v>
      </c>
    </row>
    <row r="472" spans="1:4" x14ac:dyDescent="0.25">
      <c r="A472" s="15" t="s">
        <v>8219</v>
      </c>
      <c r="B472">
        <v>159</v>
      </c>
      <c r="C472" t="s">
        <v>8221</v>
      </c>
      <c r="D472">
        <v>30</v>
      </c>
    </row>
    <row r="473" spans="1:4" x14ac:dyDescent="0.25">
      <c r="A473" s="15" t="s">
        <v>8219</v>
      </c>
      <c r="B473">
        <v>99</v>
      </c>
      <c r="C473" t="s">
        <v>8221</v>
      </c>
      <c r="D473">
        <v>3</v>
      </c>
    </row>
    <row r="474" spans="1:4" x14ac:dyDescent="0.25">
      <c r="A474" s="15" t="s">
        <v>8219</v>
      </c>
      <c r="B474">
        <v>96</v>
      </c>
      <c r="C474" t="s">
        <v>8221</v>
      </c>
      <c r="D474">
        <v>975</v>
      </c>
    </row>
    <row r="475" spans="1:4" x14ac:dyDescent="0.25">
      <c r="A475" s="15" t="s">
        <v>8219</v>
      </c>
      <c r="B475">
        <v>27</v>
      </c>
      <c r="C475" t="s">
        <v>8221</v>
      </c>
      <c r="D475">
        <v>167</v>
      </c>
    </row>
    <row r="476" spans="1:4" x14ac:dyDescent="0.25">
      <c r="A476" s="15" t="s">
        <v>8219</v>
      </c>
      <c r="B476">
        <v>166</v>
      </c>
      <c r="C476" t="s">
        <v>8221</v>
      </c>
      <c r="D476">
        <v>5</v>
      </c>
    </row>
    <row r="477" spans="1:4" x14ac:dyDescent="0.25">
      <c r="A477" s="15" t="s">
        <v>8219</v>
      </c>
      <c r="B477">
        <v>76</v>
      </c>
      <c r="C477" t="s">
        <v>8221</v>
      </c>
      <c r="D477">
        <v>18</v>
      </c>
    </row>
    <row r="478" spans="1:4" x14ac:dyDescent="0.25">
      <c r="A478" s="15" t="s">
        <v>8219</v>
      </c>
      <c r="B478">
        <v>211</v>
      </c>
      <c r="C478" t="s">
        <v>8221</v>
      </c>
      <c r="D478">
        <v>98</v>
      </c>
    </row>
    <row r="479" spans="1:4" x14ac:dyDescent="0.25">
      <c r="A479" s="15" t="s">
        <v>8219</v>
      </c>
      <c r="B479">
        <v>21</v>
      </c>
      <c r="C479" t="s">
        <v>8221</v>
      </c>
      <c r="D479">
        <v>4</v>
      </c>
    </row>
    <row r="480" spans="1:4" x14ac:dyDescent="0.25">
      <c r="A480" s="15" t="s">
        <v>8219</v>
      </c>
      <c r="B480">
        <v>61</v>
      </c>
      <c r="C480" t="s">
        <v>8221</v>
      </c>
      <c r="D480">
        <v>3</v>
      </c>
    </row>
    <row r="481" spans="1:4" x14ac:dyDescent="0.25">
      <c r="A481" s="15" t="s">
        <v>8219</v>
      </c>
      <c r="B481">
        <v>30</v>
      </c>
      <c r="C481" t="s">
        <v>8221</v>
      </c>
      <c r="D481">
        <v>1</v>
      </c>
    </row>
    <row r="482" spans="1:4" x14ac:dyDescent="0.25">
      <c r="A482" s="15" t="s">
        <v>8219</v>
      </c>
      <c r="B482">
        <v>375</v>
      </c>
      <c r="C482" t="s">
        <v>8221</v>
      </c>
      <c r="D482">
        <v>0</v>
      </c>
    </row>
    <row r="483" spans="1:4" x14ac:dyDescent="0.25">
      <c r="A483" s="15" t="s">
        <v>8219</v>
      </c>
      <c r="B483">
        <v>111</v>
      </c>
      <c r="C483" t="s">
        <v>8221</v>
      </c>
      <c r="D483">
        <v>9</v>
      </c>
    </row>
    <row r="484" spans="1:4" x14ac:dyDescent="0.25">
      <c r="A484" s="15" t="s">
        <v>8219</v>
      </c>
      <c r="B484">
        <v>123</v>
      </c>
      <c r="C484" t="s">
        <v>8221</v>
      </c>
      <c r="D484">
        <v>2</v>
      </c>
    </row>
    <row r="485" spans="1:4" x14ac:dyDescent="0.25">
      <c r="A485" s="15" t="s">
        <v>8219</v>
      </c>
      <c r="B485">
        <v>70</v>
      </c>
      <c r="C485" t="s">
        <v>8221</v>
      </c>
      <c r="D485">
        <v>0</v>
      </c>
    </row>
    <row r="486" spans="1:4" x14ac:dyDescent="0.25">
      <c r="A486" s="15" t="s">
        <v>8219</v>
      </c>
      <c r="B486">
        <v>85</v>
      </c>
      <c r="C486" t="s">
        <v>8221</v>
      </c>
      <c r="D486">
        <v>147</v>
      </c>
    </row>
    <row r="487" spans="1:4" x14ac:dyDescent="0.25">
      <c r="A487" s="15" t="s">
        <v>8219</v>
      </c>
      <c r="B487">
        <v>86</v>
      </c>
      <c r="C487" t="s">
        <v>8221</v>
      </c>
      <c r="D487">
        <v>49</v>
      </c>
    </row>
    <row r="488" spans="1:4" x14ac:dyDescent="0.25">
      <c r="A488" s="15" t="s">
        <v>8219</v>
      </c>
      <c r="B488">
        <v>13</v>
      </c>
      <c r="C488" t="s">
        <v>8221</v>
      </c>
      <c r="D488">
        <v>1</v>
      </c>
    </row>
    <row r="489" spans="1:4" x14ac:dyDescent="0.25">
      <c r="A489" s="15" t="s">
        <v>8219</v>
      </c>
      <c r="B489">
        <v>33</v>
      </c>
      <c r="C489" t="s">
        <v>8221</v>
      </c>
      <c r="D489">
        <v>2</v>
      </c>
    </row>
    <row r="490" spans="1:4" x14ac:dyDescent="0.25">
      <c r="A490" s="15" t="s">
        <v>8219</v>
      </c>
      <c r="B490">
        <v>15</v>
      </c>
      <c r="C490" t="s">
        <v>8221</v>
      </c>
      <c r="D490">
        <v>7</v>
      </c>
    </row>
    <row r="491" spans="1:4" x14ac:dyDescent="0.25">
      <c r="A491" s="15" t="s">
        <v>8219</v>
      </c>
      <c r="B491">
        <v>273</v>
      </c>
      <c r="C491" t="s">
        <v>8221</v>
      </c>
      <c r="D491">
        <v>4</v>
      </c>
    </row>
    <row r="492" spans="1:4" x14ac:dyDescent="0.25">
      <c r="A492" s="15" t="s">
        <v>8219</v>
      </c>
      <c r="B492">
        <v>714</v>
      </c>
      <c r="C492" t="s">
        <v>8221</v>
      </c>
      <c r="D492">
        <v>27</v>
      </c>
    </row>
    <row r="493" spans="1:4" x14ac:dyDescent="0.25">
      <c r="A493" s="15" t="s">
        <v>8219</v>
      </c>
      <c r="B493">
        <v>170</v>
      </c>
      <c r="C493" t="s">
        <v>8221</v>
      </c>
      <c r="D493">
        <v>94</v>
      </c>
    </row>
    <row r="494" spans="1:4" x14ac:dyDescent="0.25">
      <c r="A494" s="15" t="s">
        <v>8219</v>
      </c>
      <c r="B494">
        <v>512</v>
      </c>
      <c r="C494" t="s">
        <v>8221</v>
      </c>
      <c r="D494">
        <v>29</v>
      </c>
    </row>
    <row r="495" spans="1:4" x14ac:dyDescent="0.25">
      <c r="A495" s="15" t="s">
        <v>8219</v>
      </c>
      <c r="B495">
        <v>314</v>
      </c>
      <c r="C495" t="s">
        <v>8221</v>
      </c>
      <c r="D495">
        <v>7</v>
      </c>
    </row>
    <row r="496" spans="1:4" x14ac:dyDescent="0.25">
      <c r="A496" s="15" t="s">
        <v>8219</v>
      </c>
      <c r="B496">
        <v>167</v>
      </c>
      <c r="C496" t="s">
        <v>8221</v>
      </c>
      <c r="D496">
        <v>22</v>
      </c>
    </row>
    <row r="497" spans="1:4" x14ac:dyDescent="0.25">
      <c r="A497" s="15" t="s">
        <v>8219</v>
      </c>
      <c r="B497">
        <v>9</v>
      </c>
      <c r="C497" t="s">
        <v>8221</v>
      </c>
      <c r="D497">
        <v>1</v>
      </c>
    </row>
    <row r="498" spans="1:4" x14ac:dyDescent="0.25">
      <c r="A498" s="15" t="s">
        <v>8219</v>
      </c>
      <c r="B498">
        <v>103</v>
      </c>
      <c r="C498" t="s">
        <v>8221</v>
      </c>
      <c r="D498">
        <v>10</v>
      </c>
    </row>
    <row r="499" spans="1:4" x14ac:dyDescent="0.25">
      <c r="A499" s="15" t="s">
        <v>8219</v>
      </c>
      <c r="B499">
        <v>111</v>
      </c>
      <c r="C499" t="s">
        <v>8221</v>
      </c>
      <c r="D499">
        <v>6</v>
      </c>
    </row>
    <row r="500" spans="1:4" x14ac:dyDescent="0.25">
      <c r="A500" s="15" t="s">
        <v>8219</v>
      </c>
      <c r="B500">
        <v>271</v>
      </c>
      <c r="C500" t="s">
        <v>8221</v>
      </c>
      <c r="D500">
        <v>24</v>
      </c>
    </row>
    <row r="501" spans="1:4" x14ac:dyDescent="0.25">
      <c r="A501" s="15" t="s">
        <v>8219</v>
      </c>
      <c r="B501">
        <v>101</v>
      </c>
      <c r="C501" t="s">
        <v>8221</v>
      </c>
      <c r="D501">
        <v>15</v>
      </c>
    </row>
    <row r="502" spans="1:4" x14ac:dyDescent="0.25">
      <c r="A502" s="15" t="s">
        <v>8219</v>
      </c>
      <c r="B502">
        <v>57</v>
      </c>
      <c r="C502" t="s">
        <v>8221</v>
      </c>
      <c r="D502">
        <v>37</v>
      </c>
    </row>
    <row r="503" spans="1:4" x14ac:dyDescent="0.25">
      <c r="A503" s="15" t="s">
        <v>8219</v>
      </c>
      <c r="B503">
        <v>62</v>
      </c>
      <c r="C503" t="s">
        <v>8221</v>
      </c>
      <c r="D503">
        <v>20</v>
      </c>
    </row>
    <row r="504" spans="1:4" x14ac:dyDescent="0.25">
      <c r="A504" s="15" t="s">
        <v>8219</v>
      </c>
      <c r="B504">
        <v>32</v>
      </c>
      <c r="C504" t="s">
        <v>8221</v>
      </c>
      <c r="D504">
        <v>7</v>
      </c>
    </row>
    <row r="505" spans="1:4" x14ac:dyDescent="0.25">
      <c r="A505" s="15" t="s">
        <v>8219</v>
      </c>
      <c r="B505">
        <v>141</v>
      </c>
      <c r="C505" t="s">
        <v>8221</v>
      </c>
      <c r="D505">
        <v>0</v>
      </c>
    </row>
    <row r="506" spans="1:4" x14ac:dyDescent="0.25">
      <c r="A506" s="15" t="s">
        <v>8219</v>
      </c>
      <c r="B506">
        <v>75</v>
      </c>
      <c r="C506" t="s">
        <v>8221</v>
      </c>
      <c r="D506">
        <v>21</v>
      </c>
    </row>
    <row r="507" spans="1:4" x14ac:dyDescent="0.25">
      <c r="A507" s="15" t="s">
        <v>8219</v>
      </c>
      <c r="B507">
        <v>46</v>
      </c>
      <c r="C507" t="s">
        <v>8221</v>
      </c>
      <c r="D507">
        <v>3</v>
      </c>
    </row>
    <row r="508" spans="1:4" x14ac:dyDescent="0.25">
      <c r="A508" s="15" t="s">
        <v>8219</v>
      </c>
      <c r="B508">
        <v>103</v>
      </c>
      <c r="C508" t="s">
        <v>8221</v>
      </c>
      <c r="D508">
        <v>11</v>
      </c>
    </row>
    <row r="509" spans="1:4" x14ac:dyDescent="0.25">
      <c r="A509" s="15" t="s">
        <v>8219</v>
      </c>
      <c r="B509">
        <v>6</v>
      </c>
      <c r="C509" t="s">
        <v>8221</v>
      </c>
      <c r="D509">
        <v>1</v>
      </c>
    </row>
    <row r="510" spans="1:4" x14ac:dyDescent="0.25">
      <c r="A510" s="15" t="s">
        <v>8219</v>
      </c>
      <c r="B510">
        <v>83</v>
      </c>
      <c r="C510" t="s">
        <v>8221</v>
      </c>
      <c r="D510">
        <v>312</v>
      </c>
    </row>
    <row r="511" spans="1:4" x14ac:dyDescent="0.25">
      <c r="A511" s="15" t="s">
        <v>8219</v>
      </c>
      <c r="B511">
        <v>108</v>
      </c>
      <c r="C511" t="s">
        <v>8221</v>
      </c>
      <c r="D511">
        <v>1</v>
      </c>
    </row>
    <row r="512" spans="1:4" x14ac:dyDescent="0.25">
      <c r="A512" s="15" t="s">
        <v>8219</v>
      </c>
      <c r="B512">
        <v>25</v>
      </c>
      <c r="C512" t="s">
        <v>8221</v>
      </c>
      <c r="D512">
        <v>3</v>
      </c>
    </row>
    <row r="513" spans="1:4" x14ac:dyDescent="0.25">
      <c r="A513" s="15" t="s">
        <v>8219</v>
      </c>
      <c r="B513">
        <v>549</v>
      </c>
      <c r="C513" t="s">
        <v>8221</v>
      </c>
      <c r="D513">
        <v>4</v>
      </c>
    </row>
    <row r="514" spans="1:4" x14ac:dyDescent="0.25">
      <c r="A514" s="15" t="s">
        <v>8219</v>
      </c>
      <c r="B514">
        <v>222</v>
      </c>
      <c r="C514" t="s">
        <v>8221</v>
      </c>
      <c r="D514">
        <v>10</v>
      </c>
    </row>
    <row r="515" spans="1:4" x14ac:dyDescent="0.25">
      <c r="A515" s="15" t="s">
        <v>8219</v>
      </c>
      <c r="B515">
        <v>183</v>
      </c>
      <c r="C515" t="s">
        <v>8221</v>
      </c>
      <c r="D515">
        <v>8</v>
      </c>
    </row>
    <row r="516" spans="1:4" x14ac:dyDescent="0.25">
      <c r="A516" s="15" t="s">
        <v>8219</v>
      </c>
      <c r="B516">
        <v>89</v>
      </c>
      <c r="C516" t="s">
        <v>8221</v>
      </c>
      <c r="D516">
        <v>3</v>
      </c>
    </row>
    <row r="517" spans="1:4" x14ac:dyDescent="0.25">
      <c r="A517" s="15" t="s">
        <v>8219</v>
      </c>
      <c r="B517">
        <v>253</v>
      </c>
      <c r="C517" t="s">
        <v>8221</v>
      </c>
      <c r="D517">
        <v>1</v>
      </c>
    </row>
    <row r="518" spans="1:4" x14ac:dyDescent="0.25">
      <c r="A518" s="15" t="s">
        <v>8219</v>
      </c>
      <c r="B518">
        <v>140</v>
      </c>
      <c r="C518" t="s">
        <v>8221</v>
      </c>
      <c r="D518">
        <v>0</v>
      </c>
    </row>
    <row r="519" spans="1:4" x14ac:dyDescent="0.25">
      <c r="A519" s="15" t="s">
        <v>8219</v>
      </c>
      <c r="B519">
        <v>103</v>
      </c>
      <c r="C519" t="s">
        <v>8221</v>
      </c>
      <c r="D519">
        <v>5</v>
      </c>
    </row>
    <row r="520" spans="1:4" x14ac:dyDescent="0.25">
      <c r="A520" s="15" t="s">
        <v>8219</v>
      </c>
      <c r="B520">
        <v>138</v>
      </c>
      <c r="C520" t="s">
        <v>8221</v>
      </c>
      <c r="D520">
        <v>0</v>
      </c>
    </row>
    <row r="521" spans="1:4" x14ac:dyDescent="0.25">
      <c r="A521" s="15" t="s">
        <v>8219</v>
      </c>
      <c r="B521">
        <v>191</v>
      </c>
      <c r="C521" t="s">
        <v>8221</v>
      </c>
      <c r="D521">
        <v>3</v>
      </c>
    </row>
    <row r="522" spans="1:4" x14ac:dyDescent="0.25">
      <c r="A522" s="15" t="s">
        <v>8219</v>
      </c>
      <c r="B522">
        <v>45</v>
      </c>
      <c r="C522" t="s">
        <v>8221</v>
      </c>
      <c r="D522">
        <v>7</v>
      </c>
    </row>
    <row r="523" spans="1:4" x14ac:dyDescent="0.25">
      <c r="A523" s="15" t="s">
        <v>8219</v>
      </c>
      <c r="B523">
        <v>17</v>
      </c>
      <c r="C523" t="s">
        <v>8221</v>
      </c>
      <c r="D523">
        <v>0</v>
      </c>
    </row>
    <row r="524" spans="1:4" x14ac:dyDescent="0.25">
      <c r="A524" s="15" t="s">
        <v>8219</v>
      </c>
      <c r="B524">
        <v>31</v>
      </c>
      <c r="C524" t="s">
        <v>8221</v>
      </c>
      <c r="D524">
        <v>2</v>
      </c>
    </row>
    <row r="525" spans="1:4" x14ac:dyDescent="0.25">
      <c r="A525" s="15" t="s">
        <v>8219</v>
      </c>
      <c r="B525">
        <v>50</v>
      </c>
      <c r="C525" t="s">
        <v>8221</v>
      </c>
      <c r="D525">
        <v>23</v>
      </c>
    </row>
    <row r="526" spans="1:4" x14ac:dyDescent="0.25">
      <c r="A526" s="15" t="s">
        <v>8219</v>
      </c>
      <c r="B526">
        <v>59</v>
      </c>
      <c r="C526" t="s">
        <v>8221</v>
      </c>
      <c r="D526">
        <v>1</v>
      </c>
    </row>
    <row r="527" spans="1:4" x14ac:dyDescent="0.25">
      <c r="A527" s="15" t="s">
        <v>8219</v>
      </c>
      <c r="B527">
        <v>81</v>
      </c>
      <c r="C527" t="s">
        <v>8221</v>
      </c>
      <c r="D527">
        <v>2</v>
      </c>
    </row>
    <row r="528" spans="1:4" x14ac:dyDescent="0.25">
      <c r="A528" s="15" t="s">
        <v>8219</v>
      </c>
      <c r="B528">
        <v>508</v>
      </c>
      <c r="C528" t="s">
        <v>8221</v>
      </c>
      <c r="D528">
        <v>3</v>
      </c>
    </row>
    <row r="529" spans="1:4" x14ac:dyDescent="0.25">
      <c r="A529" s="15" t="s">
        <v>8219</v>
      </c>
      <c r="B529">
        <v>74</v>
      </c>
      <c r="C529" t="s">
        <v>8221</v>
      </c>
      <c r="D529">
        <v>0</v>
      </c>
    </row>
    <row r="530" spans="1:4" x14ac:dyDescent="0.25">
      <c r="A530" s="15" t="s">
        <v>8219</v>
      </c>
      <c r="B530">
        <v>141</v>
      </c>
      <c r="C530" t="s">
        <v>8221</v>
      </c>
      <c r="D530">
        <v>13</v>
      </c>
    </row>
    <row r="531" spans="1:4" x14ac:dyDescent="0.25">
      <c r="A531" s="15" t="s">
        <v>8219</v>
      </c>
      <c r="B531">
        <v>711</v>
      </c>
      <c r="C531" t="s">
        <v>8221</v>
      </c>
      <c r="D531">
        <v>1</v>
      </c>
    </row>
    <row r="532" spans="1:4" x14ac:dyDescent="0.25">
      <c r="A532" s="15" t="s">
        <v>8219</v>
      </c>
      <c r="B532">
        <v>141</v>
      </c>
      <c r="C532" t="s">
        <v>8221</v>
      </c>
      <c r="D532">
        <v>1</v>
      </c>
    </row>
    <row r="533" spans="1:4" x14ac:dyDescent="0.25">
      <c r="A533" s="15" t="s">
        <v>8219</v>
      </c>
      <c r="B533">
        <v>109</v>
      </c>
      <c r="C533" t="s">
        <v>8221</v>
      </c>
      <c r="D533">
        <v>1</v>
      </c>
    </row>
    <row r="534" spans="1:4" x14ac:dyDescent="0.25">
      <c r="A534" s="15" t="s">
        <v>8219</v>
      </c>
      <c r="B534">
        <v>361</v>
      </c>
      <c r="C534" t="s">
        <v>8221</v>
      </c>
      <c r="D534">
        <v>6</v>
      </c>
    </row>
    <row r="535" spans="1:4" x14ac:dyDescent="0.25">
      <c r="A535" s="15" t="s">
        <v>8219</v>
      </c>
      <c r="B535">
        <v>176</v>
      </c>
      <c r="C535" t="s">
        <v>8221</v>
      </c>
      <c r="D535">
        <v>39</v>
      </c>
    </row>
    <row r="536" spans="1:4" x14ac:dyDescent="0.25">
      <c r="A536" s="15" t="s">
        <v>8219</v>
      </c>
      <c r="B536">
        <v>670</v>
      </c>
      <c r="C536" t="s">
        <v>8221</v>
      </c>
      <c r="D536">
        <v>4</v>
      </c>
    </row>
    <row r="537" spans="1:4" x14ac:dyDescent="0.25">
      <c r="A537" s="15" t="s">
        <v>8219</v>
      </c>
      <c r="B537">
        <v>96</v>
      </c>
      <c r="C537" t="s">
        <v>8221</v>
      </c>
      <c r="D537">
        <v>1</v>
      </c>
    </row>
    <row r="538" spans="1:4" x14ac:dyDescent="0.25">
      <c r="A538" s="15" t="s">
        <v>8219</v>
      </c>
      <c r="B538">
        <v>74</v>
      </c>
      <c r="C538" t="s">
        <v>8221</v>
      </c>
      <c r="D538">
        <v>0</v>
      </c>
    </row>
    <row r="539" spans="1:4" x14ac:dyDescent="0.25">
      <c r="A539" s="15" t="s">
        <v>8219</v>
      </c>
      <c r="B539">
        <v>52</v>
      </c>
      <c r="C539" t="s">
        <v>8221</v>
      </c>
      <c r="D539">
        <v>0</v>
      </c>
    </row>
    <row r="540" spans="1:4" x14ac:dyDescent="0.25">
      <c r="A540" s="15" t="s">
        <v>8219</v>
      </c>
      <c r="B540">
        <v>105</v>
      </c>
      <c r="C540" t="s">
        <v>8221</v>
      </c>
      <c r="D540">
        <v>0</v>
      </c>
    </row>
    <row r="541" spans="1:4" x14ac:dyDescent="0.25">
      <c r="A541" s="15" t="s">
        <v>8219</v>
      </c>
      <c r="B541">
        <v>41</v>
      </c>
      <c r="C541" t="s">
        <v>8221</v>
      </c>
      <c r="D541">
        <v>8</v>
      </c>
    </row>
    <row r="542" spans="1:4" x14ac:dyDescent="0.25">
      <c r="A542" s="15" t="s">
        <v>8219</v>
      </c>
      <c r="B542">
        <v>34</v>
      </c>
      <c r="C542" t="s">
        <v>8221</v>
      </c>
      <c r="D542">
        <v>0</v>
      </c>
    </row>
    <row r="543" spans="1:4" x14ac:dyDescent="0.25">
      <c r="A543" s="15" t="s">
        <v>8219</v>
      </c>
      <c r="B543">
        <v>66</v>
      </c>
      <c r="C543" t="s">
        <v>8221</v>
      </c>
      <c r="D543">
        <v>1</v>
      </c>
    </row>
    <row r="544" spans="1:4" x14ac:dyDescent="0.25">
      <c r="A544" s="15" t="s">
        <v>8219</v>
      </c>
      <c r="B544">
        <v>50</v>
      </c>
      <c r="C544" t="s">
        <v>8221</v>
      </c>
      <c r="D544">
        <v>12</v>
      </c>
    </row>
    <row r="545" spans="1:4" x14ac:dyDescent="0.25">
      <c r="A545" s="15" t="s">
        <v>8219</v>
      </c>
      <c r="B545">
        <v>159</v>
      </c>
      <c r="C545" t="s">
        <v>8221</v>
      </c>
      <c r="D545">
        <v>0</v>
      </c>
    </row>
    <row r="546" spans="1:4" x14ac:dyDescent="0.25">
      <c r="A546" s="15" t="s">
        <v>8219</v>
      </c>
      <c r="B546">
        <v>182</v>
      </c>
      <c r="C546" t="s">
        <v>8221</v>
      </c>
      <c r="D546">
        <v>3</v>
      </c>
    </row>
    <row r="547" spans="1:4" x14ac:dyDescent="0.25">
      <c r="A547" s="15" t="s">
        <v>8219</v>
      </c>
      <c r="B547">
        <v>206</v>
      </c>
      <c r="C547" t="s">
        <v>8221</v>
      </c>
      <c r="D547">
        <v>2</v>
      </c>
    </row>
    <row r="548" spans="1:4" x14ac:dyDescent="0.25">
      <c r="A548" s="15" t="s">
        <v>8219</v>
      </c>
      <c r="B548">
        <v>169</v>
      </c>
      <c r="C548" t="s">
        <v>8221</v>
      </c>
      <c r="D548">
        <v>6</v>
      </c>
    </row>
    <row r="549" spans="1:4" x14ac:dyDescent="0.25">
      <c r="A549" s="15" t="s">
        <v>8219</v>
      </c>
      <c r="B549">
        <v>31</v>
      </c>
      <c r="C549" t="s">
        <v>8221</v>
      </c>
      <c r="D549">
        <v>0</v>
      </c>
    </row>
    <row r="550" spans="1:4" x14ac:dyDescent="0.25">
      <c r="A550" s="15" t="s">
        <v>8219</v>
      </c>
      <c r="B550">
        <v>28</v>
      </c>
      <c r="C550" t="s">
        <v>8221</v>
      </c>
      <c r="D550">
        <v>15</v>
      </c>
    </row>
    <row r="551" spans="1:4" x14ac:dyDescent="0.25">
      <c r="A551" s="15" t="s">
        <v>8219</v>
      </c>
      <c r="B551">
        <v>54</v>
      </c>
      <c r="C551" t="s">
        <v>8221</v>
      </c>
      <c r="D551">
        <v>1</v>
      </c>
    </row>
    <row r="552" spans="1:4" x14ac:dyDescent="0.25">
      <c r="A552" s="15" t="s">
        <v>8219</v>
      </c>
      <c r="B552">
        <v>467</v>
      </c>
      <c r="C552" t="s">
        <v>8221</v>
      </c>
      <c r="D552">
        <v>3</v>
      </c>
    </row>
    <row r="553" spans="1:4" x14ac:dyDescent="0.25">
      <c r="A553" s="15" t="s">
        <v>8219</v>
      </c>
      <c r="B553">
        <v>389</v>
      </c>
      <c r="C553" t="s">
        <v>8221</v>
      </c>
      <c r="D553">
        <v>8</v>
      </c>
    </row>
    <row r="554" spans="1:4" x14ac:dyDescent="0.25">
      <c r="A554" s="15" t="s">
        <v>8219</v>
      </c>
      <c r="B554">
        <v>68</v>
      </c>
      <c r="C554" t="s">
        <v>8221</v>
      </c>
      <c r="D554">
        <v>0</v>
      </c>
    </row>
    <row r="555" spans="1:4" x14ac:dyDescent="0.25">
      <c r="A555" s="15" t="s">
        <v>8219</v>
      </c>
      <c r="B555">
        <v>413</v>
      </c>
      <c r="C555" t="s">
        <v>8221</v>
      </c>
      <c r="D555">
        <v>3</v>
      </c>
    </row>
    <row r="556" spans="1:4" x14ac:dyDescent="0.25">
      <c r="A556" s="15" t="s">
        <v>8219</v>
      </c>
      <c r="B556">
        <v>190</v>
      </c>
      <c r="C556" t="s">
        <v>8221</v>
      </c>
      <c r="D556">
        <v>3</v>
      </c>
    </row>
    <row r="557" spans="1:4" x14ac:dyDescent="0.25">
      <c r="A557" s="15" t="s">
        <v>8219</v>
      </c>
      <c r="B557">
        <v>189</v>
      </c>
      <c r="C557" t="s">
        <v>8221</v>
      </c>
      <c r="D557">
        <v>0</v>
      </c>
    </row>
    <row r="558" spans="1:4" x14ac:dyDescent="0.25">
      <c r="A558" s="15" t="s">
        <v>8219</v>
      </c>
      <c r="B558">
        <v>130</v>
      </c>
      <c r="C558" t="s">
        <v>8221</v>
      </c>
      <c r="D558">
        <v>19</v>
      </c>
    </row>
    <row r="559" spans="1:4" x14ac:dyDescent="0.25">
      <c r="A559" s="15" t="s">
        <v>8219</v>
      </c>
      <c r="B559">
        <v>74</v>
      </c>
      <c r="C559" t="s">
        <v>8221</v>
      </c>
      <c r="D559">
        <v>0</v>
      </c>
    </row>
    <row r="560" spans="1:4" x14ac:dyDescent="0.25">
      <c r="A560" s="15" t="s">
        <v>8219</v>
      </c>
      <c r="B560">
        <v>274</v>
      </c>
      <c r="C560" t="s">
        <v>8221</v>
      </c>
      <c r="D560">
        <v>2</v>
      </c>
    </row>
    <row r="561" spans="1:4" x14ac:dyDescent="0.25">
      <c r="A561" s="15" t="s">
        <v>8219</v>
      </c>
      <c r="B561">
        <v>22</v>
      </c>
      <c r="C561" t="s">
        <v>8221</v>
      </c>
      <c r="D561">
        <v>0</v>
      </c>
    </row>
    <row r="562" spans="1:4" x14ac:dyDescent="0.25">
      <c r="A562" s="15" t="s">
        <v>8219</v>
      </c>
      <c r="B562">
        <v>31</v>
      </c>
      <c r="C562" t="s">
        <v>8221</v>
      </c>
      <c r="D562">
        <v>0</v>
      </c>
    </row>
    <row r="563" spans="1:4" x14ac:dyDescent="0.25">
      <c r="A563" s="15" t="s">
        <v>8219</v>
      </c>
      <c r="B563">
        <v>63</v>
      </c>
      <c r="C563" t="s">
        <v>8221</v>
      </c>
      <c r="D563">
        <v>25</v>
      </c>
    </row>
    <row r="564" spans="1:4" x14ac:dyDescent="0.25">
      <c r="A564" s="15" t="s">
        <v>8219</v>
      </c>
      <c r="B564">
        <v>20</v>
      </c>
      <c r="C564" t="s">
        <v>8221</v>
      </c>
      <c r="D564">
        <v>8</v>
      </c>
    </row>
    <row r="565" spans="1:4" x14ac:dyDescent="0.25">
      <c r="A565" s="15" t="s">
        <v>8219</v>
      </c>
      <c r="B565">
        <v>25</v>
      </c>
      <c r="C565" t="s">
        <v>8221</v>
      </c>
      <c r="D565">
        <v>16</v>
      </c>
    </row>
    <row r="566" spans="1:4" x14ac:dyDescent="0.25">
      <c r="A566" s="15" t="s">
        <v>8219</v>
      </c>
      <c r="B566">
        <v>61</v>
      </c>
      <c r="C566" t="s">
        <v>8221</v>
      </c>
      <c r="D566">
        <v>3</v>
      </c>
    </row>
    <row r="567" spans="1:4" x14ac:dyDescent="0.25">
      <c r="A567" s="15" t="s">
        <v>8219</v>
      </c>
      <c r="B567">
        <v>52</v>
      </c>
      <c r="C567" t="s">
        <v>8221</v>
      </c>
      <c r="D567">
        <v>3</v>
      </c>
    </row>
    <row r="568" spans="1:4" x14ac:dyDescent="0.25">
      <c r="A568" s="15" t="s">
        <v>8219</v>
      </c>
      <c r="B568">
        <v>86</v>
      </c>
      <c r="C568" t="s">
        <v>8221</v>
      </c>
      <c r="D568">
        <v>2</v>
      </c>
    </row>
    <row r="569" spans="1:4" x14ac:dyDescent="0.25">
      <c r="A569" s="15" t="s">
        <v>8219</v>
      </c>
      <c r="B569">
        <v>42</v>
      </c>
      <c r="C569" t="s">
        <v>8221</v>
      </c>
      <c r="D569">
        <v>1</v>
      </c>
    </row>
    <row r="570" spans="1:4" x14ac:dyDescent="0.25">
      <c r="A570" s="15" t="s">
        <v>8219</v>
      </c>
      <c r="B570">
        <v>52</v>
      </c>
      <c r="C570" t="s">
        <v>8221</v>
      </c>
      <c r="D570">
        <v>0</v>
      </c>
    </row>
    <row r="571" spans="1:4" x14ac:dyDescent="0.25">
      <c r="A571" s="15" t="s">
        <v>8219</v>
      </c>
      <c r="B571">
        <v>120</v>
      </c>
      <c r="C571" t="s">
        <v>8221</v>
      </c>
      <c r="D571">
        <v>1</v>
      </c>
    </row>
    <row r="572" spans="1:4" x14ac:dyDescent="0.25">
      <c r="A572" s="15" t="s">
        <v>8219</v>
      </c>
      <c r="B572">
        <v>22</v>
      </c>
      <c r="C572" t="s">
        <v>8221</v>
      </c>
      <c r="D572">
        <v>19</v>
      </c>
    </row>
    <row r="573" spans="1:4" x14ac:dyDescent="0.25">
      <c r="A573" s="15" t="s">
        <v>8219</v>
      </c>
      <c r="B573">
        <v>64</v>
      </c>
      <c r="C573" t="s">
        <v>8221</v>
      </c>
      <c r="D573">
        <v>9</v>
      </c>
    </row>
    <row r="574" spans="1:4" x14ac:dyDescent="0.25">
      <c r="A574" s="15" t="s">
        <v>8219</v>
      </c>
      <c r="B574">
        <v>23</v>
      </c>
      <c r="C574" t="s">
        <v>8221</v>
      </c>
      <c r="D574">
        <v>1</v>
      </c>
    </row>
    <row r="575" spans="1:4" x14ac:dyDescent="0.25">
      <c r="A575" s="15" t="s">
        <v>8219</v>
      </c>
      <c r="B575">
        <v>238</v>
      </c>
      <c r="C575" t="s">
        <v>8221</v>
      </c>
      <c r="D575">
        <v>0</v>
      </c>
    </row>
    <row r="576" spans="1:4" x14ac:dyDescent="0.25">
      <c r="A576" s="15" t="s">
        <v>8219</v>
      </c>
      <c r="B576">
        <v>33</v>
      </c>
      <c r="C576" t="s">
        <v>8221</v>
      </c>
      <c r="D576">
        <v>1</v>
      </c>
    </row>
    <row r="577" spans="1:4" x14ac:dyDescent="0.25">
      <c r="A577" s="15" t="s">
        <v>8219</v>
      </c>
      <c r="B577">
        <v>32</v>
      </c>
      <c r="C577" t="s">
        <v>8221</v>
      </c>
      <c r="D577">
        <v>5</v>
      </c>
    </row>
    <row r="578" spans="1:4" x14ac:dyDescent="0.25">
      <c r="A578" s="15" t="s">
        <v>8219</v>
      </c>
      <c r="B578">
        <v>24</v>
      </c>
      <c r="C578" t="s">
        <v>8221</v>
      </c>
      <c r="D578">
        <v>85</v>
      </c>
    </row>
    <row r="579" spans="1:4" x14ac:dyDescent="0.25">
      <c r="A579" s="15" t="s">
        <v>8219</v>
      </c>
      <c r="B579">
        <v>29</v>
      </c>
      <c r="C579" t="s">
        <v>8221</v>
      </c>
      <c r="D579">
        <v>3</v>
      </c>
    </row>
    <row r="580" spans="1:4" x14ac:dyDescent="0.25">
      <c r="A580" s="15" t="s">
        <v>8219</v>
      </c>
      <c r="B580">
        <v>50</v>
      </c>
      <c r="C580" t="s">
        <v>8221</v>
      </c>
      <c r="D580">
        <v>4</v>
      </c>
    </row>
    <row r="581" spans="1:4" x14ac:dyDescent="0.25">
      <c r="A581" s="15" t="s">
        <v>8219</v>
      </c>
      <c r="B581">
        <v>108</v>
      </c>
      <c r="C581" t="s">
        <v>8221</v>
      </c>
      <c r="D581">
        <v>3</v>
      </c>
    </row>
    <row r="582" spans="1:4" x14ac:dyDescent="0.25">
      <c r="A582" s="15" t="s">
        <v>8219</v>
      </c>
      <c r="B582">
        <v>139</v>
      </c>
      <c r="C582" t="s">
        <v>8221</v>
      </c>
      <c r="D582">
        <v>5</v>
      </c>
    </row>
    <row r="583" spans="1:4" x14ac:dyDescent="0.25">
      <c r="A583" s="15" t="s">
        <v>8219</v>
      </c>
      <c r="B583">
        <v>7</v>
      </c>
      <c r="C583" t="s">
        <v>8221</v>
      </c>
      <c r="D583">
        <v>17</v>
      </c>
    </row>
    <row r="584" spans="1:4" x14ac:dyDescent="0.25">
      <c r="A584" s="15" t="s">
        <v>8219</v>
      </c>
      <c r="B584">
        <v>149</v>
      </c>
      <c r="C584" t="s">
        <v>8221</v>
      </c>
      <c r="D584">
        <v>3</v>
      </c>
    </row>
    <row r="585" spans="1:4" x14ac:dyDescent="0.25">
      <c r="A585" s="15" t="s">
        <v>8219</v>
      </c>
      <c r="B585">
        <v>31</v>
      </c>
      <c r="C585" t="s">
        <v>8221</v>
      </c>
      <c r="D585">
        <v>2</v>
      </c>
    </row>
    <row r="586" spans="1:4" x14ac:dyDescent="0.25">
      <c r="A586" s="15" t="s">
        <v>8219</v>
      </c>
      <c r="B586">
        <v>26</v>
      </c>
      <c r="C586" t="s">
        <v>8221</v>
      </c>
      <c r="D586">
        <v>6</v>
      </c>
    </row>
    <row r="587" spans="1:4" x14ac:dyDescent="0.25">
      <c r="A587" s="15" t="s">
        <v>8219</v>
      </c>
      <c r="B587">
        <v>172</v>
      </c>
      <c r="C587" t="s">
        <v>8221</v>
      </c>
      <c r="D587">
        <v>0</v>
      </c>
    </row>
    <row r="588" spans="1:4" x14ac:dyDescent="0.25">
      <c r="A588" s="15" t="s">
        <v>8219</v>
      </c>
      <c r="B588">
        <v>78</v>
      </c>
      <c r="C588" t="s">
        <v>8221</v>
      </c>
      <c r="D588">
        <v>1</v>
      </c>
    </row>
    <row r="589" spans="1:4" x14ac:dyDescent="0.25">
      <c r="A589" s="15" t="s">
        <v>8219</v>
      </c>
      <c r="B589">
        <v>120</v>
      </c>
      <c r="C589" t="s">
        <v>8221</v>
      </c>
      <c r="D589">
        <v>3</v>
      </c>
    </row>
    <row r="590" spans="1:4" x14ac:dyDescent="0.25">
      <c r="A590" s="15" t="s">
        <v>8219</v>
      </c>
      <c r="B590">
        <v>227</v>
      </c>
      <c r="C590" t="s">
        <v>8221</v>
      </c>
      <c r="D590">
        <v>13</v>
      </c>
    </row>
    <row r="591" spans="1:4" x14ac:dyDescent="0.25">
      <c r="A591" s="15" t="s">
        <v>8219</v>
      </c>
      <c r="B591">
        <v>42</v>
      </c>
      <c r="C591" t="s">
        <v>8221</v>
      </c>
      <c r="D591">
        <v>1</v>
      </c>
    </row>
    <row r="592" spans="1:4" x14ac:dyDescent="0.25">
      <c r="A592" s="15" t="s">
        <v>8219</v>
      </c>
      <c r="B592">
        <v>64</v>
      </c>
      <c r="C592" t="s">
        <v>8221</v>
      </c>
      <c r="D592">
        <v>1</v>
      </c>
    </row>
    <row r="593" spans="1:4" x14ac:dyDescent="0.25">
      <c r="A593" s="15" t="s">
        <v>8219</v>
      </c>
      <c r="B593">
        <v>121</v>
      </c>
      <c r="C593" t="s">
        <v>8221</v>
      </c>
      <c r="D593">
        <v>9</v>
      </c>
    </row>
    <row r="594" spans="1:4" x14ac:dyDescent="0.25">
      <c r="A594" s="15" t="s">
        <v>8219</v>
      </c>
      <c r="B594">
        <v>87</v>
      </c>
      <c r="C594" t="s">
        <v>8221</v>
      </c>
      <c r="D594">
        <v>0</v>
      </c>
    </row>
    <row r="595" spans="1:4" x14ac:dyDescent="0.25">
      <c r="A595" s="15" t="s">
        <v>8219</v>
      </c>
      <c r="B595">
        <v>65</v>
      </c>
      <c r="C595" t="s">
        <v>8221</v>
      </c>
      <c r="D595">
        <v>2</v>
      </c>
    </row>
    <row r="596" spans="1:4" x14ac:dyDescent="0.25">
      <c r="A596" s="15" t="s">
        <v>8219</v>
      </c>
      <c r="B596">
        <v>49</v>
      </c>
      <c r="C596" t="s">
        <v>8221</v>
      </c>
      <c r="D596">
        <v>1</v>
      </c>
    </row>
    <row r="597" spans="1:4" x14ac:dyDescent="0.25">
      <c r="A597" s="15" t="s">
        <v>8219</v>
      </c>
      <c r="B597">
        <v>19</v>
      </c>
      <c r="C597" t="s">
        <v>8221</v>
      </c>
      <c r="D597">
        <v>10</v>
      </c>
    </row>
    <row r="598" spans="1:4" x14ac:dyDescent="0.25">
      <c r="A598" s="15" t="s">
        <v>8219</v>
      </c>
      <c r="B598">
        <v>81</v>
      </c>
      <c r="C598" t="s">
        <v>8221</v>
      </c>
      <c r="D598">
        <v>3</v>
      </c>
    </row>
    <row r="599" spans="1:4" x14ac:dyDescent="0.25">
      <c r="A599" s="15" t="s">
        <v>8219</v>
      </c>
      <c r="B599">
        <v>264</v>
      </c>
      <c r="C599" t="s">
        <v>8221</v>
      </c>
      <c r="D599">
        <v>2</v>
      </c>
    </row>
    <row r="600" spans="1:4" x14ac:dyDescent="0.25">
      <c r="A600" s="15" t="s">
        <v>8219</v>
      </c>
      <c r="B600">
        <v>25</v>
      </c>
      <c r="C600" t="s">
        <v>8221</v>
      </c>
      <c r="D600">
        <v>2</v>
      </c>
    </row>
    <row r="601" spans="1:4" x14ac:dyDescent="0.25">
      <c r="A601" s="15" t="s">
        <v>8219</v>
      </c>
      <c r="B601">
        <v>5</v>
      </c>
      <c r="C601" t="s">
        <v>8221</v>
      </c>
      <c r="D601">
        <v>1</v>
      </c>
    </row>
    <row r="602" spans="1:4" x14ac:dyDescent="0.25">
      <c r="A602" s="15" t="s">
        <v>8219</v>
      </c>
      <c r="B602">
        <v>144</v>
      </c>
      <c r="C602" t="s">
        <v>8221</v>
      </c>
      <c r="D602">
        <v>14</v>
      </c>
    </row>
    <row r="603" spans="1:4" x14ac:dyDescent="0.25">
      <c r="A603" s="15" t="s">
        <v>8219</v>
      </c>
      <c r="B603">
        <v>92</v>
      </c>
      <c r="C603" t="s">
        <v>8221</v>
      </c>
      <c r="D603">
        <v>0</v>
      </c>
    </row>
    <row r="604" spans="1:4" x14ac:dyDescent="0.25">
      <c r="A604" s="15" t="s">
        <v>8219</v>
      </c>
      <c r="B604">
        <v>147</v>
      </c>
      <c r="C604" t="s">
        <v>8221</v>
      </c>
      <c r="D604">
        <v>0</v>
      </c>
    </row>
    <row r="605" spans="1:4" x14ac:dyDescent="0.25">
      <c r="A605" s="15" t="s">
        <v>8219</v>
      </c>
      <c r="B605">
        <v>90</v>
      </c>
      <c r="C605" t="s">
        <v>8221</v>
      </c>
      <c r="D605">
        <v>4</v>
      </c>
    </row>
    <row r="606" spans="1:4" x14ac:dyDescent="0.25">
      <c r="A606" s="15" t="s">
        <v>8219</v>
      </c>
      <c r="B606">
        <v>87</v>
      </c>
      <c r="C606" t="s">
        <v>8221</v>
      </c>
      <c r="D606">
        <v>3</v>
      </c>
    </row>
    <row r="607" spans="1:4" x14ac:dyDescent="0.25">
      <c r="A607" s="15" t="s">
        <v>8219</v>
      </c>
      <c r="B607">
        <v>406</v>
      </c>
      <c r="C607" t="s">
        <v>8221</v>
      </c>
      <c r="D607">
        <v>0</v>
      </c>
    </row>
    <row r="608" spans="1:4" x14ac:dyDescent="0.25">
      <c r="A608" s="15" t="s">
        <v>8219</v>
      </c>
      <c r="B608">
        <v>20</v>
      </c>
      <c r="C608" t="s">
        <v>8221</v>
      </c>
      <c r="D608">
        <v>5</v>
      </c>
    </row>
    <row r="609" spans="1:4" x14ac:dyDescent="0.25">
      <c r="A609" s="15" t="s">
        <v>8219</v>
      </c>
      <c r="B609">
        <v>70</v>
      </c>
      <c r="C609" t="s">
        <v>8221</v>
      </c>
      <c r="D609">
        <v>47</v>
      </c>
    </row>
    <row r="610" spans="1:4" x14ac:dyDescent="0.25">
      <c r="A610" s="15" t="s">
        <v>8219</v>
      </c>
      <c r="B610">
        <v>16</v>
      </c>
      <c r="C610" t="s">
        <v>8221</v>
      </c>
      <c r="D610">
        <v>0</v>
      </c>
    </row>
    <row r="611" spans="1:4" x14ac:dyDescent="0.25">
      <c r="A611" s="15" t="s">
        <v>8219</v>
      </c>
      <c r="B611">
        <v>52</v>
      </c>
      <c r="C611" t="s">
        <v>8221</v>
      </c>
      <c r="D611">
        <v>10</v>
      </c>
    </row>
    <row r="612" spans="1:4" x14ac:dyDescent="0.25">
      <c r="A612" s="15" t="s">
        <v>8219</v>
      </c>
      <c r="B612">
        <v>66</v>
      </c>
      <c r="C612" t="s">
        <v>8221</v>
      </c>
      <c r="D612">
        <v>11</v>
      </c>
    </row>
    <row r="613" spans="1:4" x14ac:dyDescent="0.25">
      <c r="A613" s="15" t="s">
        <v>8219</v>
      </c>
      <c r="B613">
        <v>109</v>
      </c>
      <c r="C613" t="s">
        <v>8221</v>
      </c>
      <c r="D613">
        <v>2</v>
      </c>
    </row>
    <row r="614" spans="1:4" x14ac:dyDescent="0.25">
      <c r="A614" s="15" t="s">
        <v>8219</v>
      </c>
      <c r="B614">
        <v>168</v>
      </c>
      <c r="C614" t="s">
        <v>8221</v>
      </c>
      <c r="D614">
        <v>2</v>
      </c>
    </row>
    <row r="615" spans="1:4" x14ac:dyDescent="0.25">
      <c r="A615" s="15" t="s">
        <v>8219</v>
      </c>
      <c r="B615">
        <v>31</v>
      </c>
      <c r="C615" t="s">
        <v>8221</v>
      </c>
      <c r="D615">
        <v>22</v>
      </c>
    </row>
    <row r="616" spans="1:4" x14ac:dyDescent="0.25">
      <c r="A616" s="15" t="s">
        <v>8219</v>
      </c>
      <c r="B616">
        <v>133</v>
      </c>
      <c r="C616" t="s">
        <v>8221</v>
      </c>
      <c r="D616">
        <v>8</v>
      </c>
    </row>
    <row r="617" spans="1:4" x14ac:dyDescent="0.25">
      <c r="A617" s="15" t="s">
        <v>8219</v>
      </c>
      <c r="B617">
        <v>151</v>
      </c>
      <c r="C617" t="s">
        <v>8221</v>
      </c>
      <c r="D617">
        <v>6</v>
      </c>
    </row>
    <row r="618" spans="1:4" x14ac:dyDescent="0.25">
      <c r="A618" s="15" t="s">
        <v>8219</v>
      </c>
      <c r="B618">
        <v>5</v>
      </c>
      <c r="C618" t="s">
        <v>8221</v>
      </c>
      <c r="D618">
        <v>1</v>
      </c>
    </row>
    <row r="619" spans="1:4" x14ac:dyDescent="0.25">
      <c r="A619" s="15" t="s">
        <v>8219</v>
      </c>
      <c r="B619">
        <v>73</v>
      </c>
      <c r="C619" t="s">
        <v>8221</v>
      </c>
      <c r="D619">
        <v>3</v>
      </c>
    </row>
    <row r="620" spans="1:4" x14ac:dyDescent="0.25">
      <c r="A620" s="15" t="s">
        <v>8219</v>
      </c>
      <c r="B620">
        <v>148</v>
      </c>
      <c r="C620" t="s">
        <v>8221</v>
      </c>
      <c r="D620">
        <v>0</v>
      </c>
    </row>
    <row r="621" spans="1:4" x14ac:dyDescent="0.25">
      <c r="A621" s="15" t="s">
        <v>8219</v>
      </c>
      <c r="B621">
        <v>93</v>
      </c>
      <c r="C621" t="s">
        <v>8221</v>
      </c>
      <c r="D621">
        <v>0</v>
      </c>
    </row>
    <row r="622" spans="1:4" x14ac:dyDescent="0.25">
      <c r="A622" s="15" t="s">
        <v>8219</v>
      </c>
      <c r="B622">
        <v>63</v>
      </c>
      <c r="C622" t="s">
        <v>8221</v>
      </c>
      <c r="D622">
        <v>0</v>
      </c>
    </row>
    <row r="623" spans="1:4" x14ac:dyDescent="0.25">
      <c r="A623" s="15" t="s">
        <v>8219</v>
      </c>
      <c r="B623">
        <v>134</v>
      </c>
      <c r="C623" t="s">
        <v>8221</v>
      </c>
      <c r="D623">
        <v>0</v>
      </c>
    </row>
    <row r="624" spans="1:4" x14ac:dyDescent="0.25">
      <c r="A624" s="15" t="s">
        <v>8219</v>
      </c>
      <c r="B624">
        <v>14</v>
      </c>
      <c r="C624" t="s">
        <v>8221</v>
      </c>
      <c r="D624">
        <v>0</v>
      </c>
    </row>
    <row r="625" spans="1:4" x14ac:dyDescent="0.25">
      <c r="A625" s="15" t="s">
        <v>8219</v>
      </c>
      <c r="B625">
        <v>78</v>
      </c>
      <c r="C625" t="s">
        <v>8221</v>
      </c>
      <c r="D625">
        <v>3</v>
      </c>
    </row>
    <row r="626" spans="1:4" x14ac:dyDescent="0.25">
      <c r="A626" s="15" t="s">
        <v>8219</v>
      </c>
      <c r="B626">
        <v>112</v>
      </c>
      <c r="C626" t="s">
        <v>8221</v>
      </c>
      <c r="D626">
        <v>0</v>
      </c>
    </row>
    <row r="627" spans="1:4" x14ac:dyDescent="0.25">
      <c r="A627" s="15" t="s">
        <v>8219</v>
      </c>
      <c r="B627">
        <v>34</v>
      </c>
      <c r="C627" t="s">
        <v>8221</v>
      </c>
      <c r="D627">
        <v>0</v>
      </c>
    </row>
    <row r="628" spans="1:4" x14ac:dyDescent="0.25">
      <c r="A628" s="15" t="s">
        <v>8219</v>
      </c>
      <c r="B628">
        <v>19</v>
      </c>
      <c r="C628" t="s">
        <v>8221</v>
      </c>
      <c r="D628">
        <v>1</v>
      </c>
    </row>
    <row r="629" spans="1:4" x14ac:dyDescent="0.25">
      <c r="A629" s="15" t="s">
        <v>8219</v>
      </c>
      <c r="B629">
        <v>13</v>
      </c>
      <c r="C629" t="s">
        <v>8221</v>
      </c>
      <c r="D629">
        <v>6</v>
      </c>
    </row>
    <row r="630" spans="1:4" x14ac:dyDescent="0.25">
      <c r="A630" s="15" t="s">
        <v>8219</v>
      </c>
      <c r="B630">
        <v>104</v>
      </c>
      <c r="C630" t="s">
        <v>8221</v>
      </c>
      <c r="D630">
        <v>1</v>
      </c>
    </row>
    <row r="631" spans="1:4" x14ac:dyDescent="0.25">
      <c r="A631" s="15" t="s">
        <v>8219</v>
      </c>
      <c r="B631">
        <v>52</v>
      </c>
      <c r="C631" t="s">
        <v>8221</v>
      </c>
      <c r="D631">
        <v>2</v>
      </c>
    </row>
    <row r="632" spans="1:4" x14ac:dyDescent="0.25">
      <c r="A632" s="15" t="s">
        <v>8219</v>
      </c>
      <c r="B632">
        <v>17</v>
      </c>
      <c r="C632" t="s">
        <v>8221</v>
      </c>
      <c r="D632">
        <v>0</v>
      </c>
    </row>
    <row r="633" spans="1:4" x14ac:dyDescent="0.25">
      <c r="A633" s="15" t="s">
        <v>8219</v>
      </c>
      <c r="B633">
        <v>82</v>
      </c>
      <c r="C633" t="s">
        <v>8221</v>
      </c>
      <c r="D633">
        <v>3</v>
      </c>
    </row>
    <row r="634" spans="1:4" x14ac:dyDescent="0.25">
      <c r="A634" s="15" t="s">
        <v>8219</v>
      </c>
      <c r="B634">
        <v>73</v>
      </c>
      <c r="C634" t="s">
        <v>8221</v>
      </c>
      <c r="D634">
        <v>3</v>
      </c>
    </row>
    <row r="635" spans="1:4" x14ac:dyDescent="0.25">
      <c r="A635" s="15" t="s">
        <v>8219</v>
      </c>
      <c r="B635">
        <v>158</v>
      </c>
      <c r="C635" t="s">
        <v>8221</v>
      </c>
      <c r="D635">
        <v>0</v>
      </c>
    </row>
    <row r="636" spans="1:4" x14ac:dyDescent="0.25">
      <c r="A636" s="15" t="s">
        <v>8219</v>
      </c>
      <c r="B636">
        <v>65</v>
      </c>
      <c r="C636" t="s">
        <v>8221</v>
      </c>
      <c r="D636">
        <v>6</v>
      </c>
    </row>
    <row r="637" spans="1:4" x14ac:dyDescent="0.25">
      <c r="A637" s="15" t="s">
        <v>8219</v>
      </c>
      <c r="B637">
        <v>184</v>
      </c>
      <c r="C637" t="s">
        <v>8221</v>
      </c>
      <c r="D637">
        <v>0</v>
      </c>
    </row>
    <row r="638" spans="1:4" x14ac:dyDescent="0.25">
      <c r="A638" s="15" t="s">
        <v>8219</v>
      </c>
      <c r="B638">
        <v>34</v>
      </c>
      <c r="C638" t="s">
        <v>8221</v>
      </c>
      <c r="D638">
        <v>19</v>
      </c>
    </row>
    <row r="639" spans="1:4" x14ac:dyDescent="0.25">
      <c r="A639" s="15" t="s">
        <v>8219</v>
      </c>
      <c r="B639">
        <v>240</v>
      </c>
      <c r="C639" t="s">
        <v>8221</v>
      </c>
      <c r="D639">
        <v>1</v>
      </c>
    </row>
    <row r="640" spans="1:4" x14ac:dyDescent="0.25">
      <c r="A640" s="15" t="s">
        <v>8219</v>
      </c>
      <c r="B640">
        <v>113</v>
      </c>
      <c r="C640" t="s">
        <v>8221</v>
      </c>
      <c r="D640">
        <v>2</v>
      </c>
    </row>
    <row r="641" spans="1:4" x14ac:dyDescent="0.25">
      <c r="A641" s="15" t="s">
        <v>8219</v>
      </c>
      <c r="B641">
        <v>66</v>
      </c>
      <c r="C641" t="s">
        <v>8221</v>
      </c>
      <c r="D641">
        <v>0</v>
      </c>
    </row>
    <row r="642" spans="1:4" x14ac:dyDescent="0.25">
      <c r="A642" s="15" t="s">
        <v>8219</v>
      </c>
      <c r="B642">
        <v>340</v>
      </c>
      <c r="C642" t="s">
        <v>8221</v>
      </c>
      <c r="D642">
        <v>11</v>
      </c>
    </row>
    <row r="643" spans="1:4" x14ac:dyDescent="0.25">
      <c r="A643" s="15" t="s">
        <v>8219</v>
      </c>
      <c r="B643">
        <v>150</v>
      </c>
      <c r="C643" t="s">
        <v>8221</v>
      </c>
      <c r="D643">
        <v>0</v>
      </c>
    </row>
    <row r="644" spans="1:4" x14ac:dyDescent="0.25">
      <c r="A644" s="15" t="s">
        <v>8219</v>
      </c>
      <c r="B644">
        <v>25</v>
      </c>
      <c r="C644" t="s">
        <v>8221</v>
      </c>
      <c r="D644">
        <v>0</v>
      </c>
    </row>
    <row r="645" spans="1:4" x14ac:dyDescent="0.25">
      <c r="A645" s="15" t="s">
        <v>8219</v>
      </c>
      <c r="B645">
        <v>234</v>
      </c>
      <c r="C645" t="s">
        <v>8221</v>
      </c>
      <c r="D645">
        <v>1</v>
      </c>
    </row>
    <row r="646" spans="1:4" x14ac:dyDescent="0.25">
      <c r="A646" s="15" t="s">
        <v>8219</v>
      </c>
      <c r="B646">
        <v>2602</v>
      </c>
      <c r="C646" t="s">
        <v>8221</v>
      </c>
      <c r="D646">
        <v>3</v>
      </c>
    </row>
    <row r="647" spans="1:4" x14ac:dyDescent="0.25">
      <c r="A647" s="15" t="s">
        <v>8219</v>
      </c>
      <c r="B647">
        <v>248</v>
      </c>
      <c r="C647" t="s">
        <v>8221</v>
      </c>
      <c r="D647">
        <v>1</v>
      </c>
    </row>
    <row r="648" spans="1:4" x14ac:dyDescent="0.25">
      <c r="A648" s="15" t="s">
        <v>8219</v>
      </c>
      <c r="B648">
        <v>600</v>
      </c>
      <c r="C648" t="s">
        <v>8221</v>
      </c>
      <c r="D648">
        <v>15</v>
      </c>
    </row>
    <row r="649" spans="1:4" x14ac:dyDescent="0.25">
      <c r="A649" s="15" t="s">
        <v>8219</v>
      </c>
      <c r="B649">
        <v>293</v>
      </c>
      <c r="C649" t="s">
        <v>8221</v>
      </c>
      <c r="D649">
        <v>2</v>
      </c>
    </row>
    <row r="650" spans="1:4" x14ac:dyDescent="0.25">
      <c r="A650" s="15" t="s">
        <v>8219</v>
      </c>
      <c r="B650">
        <v>321</v>
      </c>
      <c r="C650" t="s">
        <v>8221</v>
      </c>
      <c r="D650">
        <v>1</v>
      </c>
    </row>
    <row r="651" spans="1:4" x14ac:dyDescent="0.25">
      <c r="A651" s="15" t="s">
        <v>8219</v>
      </c>
      <c r="B651">
        <v>81</v>
      </c>
      <c r="C651" t="s">
        <v>8221</v>
      </c>
      <c r="D651">
        <v>1</v>
      </c>
    </row>
    <row r="652" spans="1:4" x14ac:dyDescent="0.25">
      <c r="A652" s="15" t="s">
        <v>8219</v>
      </c>
      <c r="B652">
        <v>343</v>
      </c>
      <c r="C652" t="s">
        <v>8221</v>
      </c>
      <c r="D652">
        <v>0</v>
      </c>
    </row>
    <row r="653" spans="1:4" x14ac:dyDescent="0.25">
      <c r="A653" s="15" t="s">
        <v>8219</v>
      </c>
      <c r="B653">
        <v>336</v>
      </c>
      <c r="C653" t="s">
        <v>8221</v>
      </c>
      <c r="D653">
        <v>1</v>
      </c>
    </row>
    <row r="654" spans="1:4" x14ac:dyDescent="0.25">
      <c r="A654" s="15" t="s">
        <v>8219</v>
      </c>
      <c r="B654">
        <v>47</v>
      </c>
      <c r="C654" t="s">
        <v>8221</v>
      </c>
      <c r="D654">
        <v>11</v>
      </c>
    </row>
    <row r="655" spans="1:4" x14ac:dyDescent="0.25">
      <c r="A655" s="15" t="s">
        <v>8219</v>
      </c>
      <c r="B655">
        <v>76</v>
      </c>
      <c r="C655" t="s">
        <v>8221</v>
      </c>
      <c r="D655">
        <v>0</v>
      </c>
    </row>
    <row r="656" spans="1:4" x14ac:dyDescent="0.25">
      <c r="A656" s="15" t="s">
        <v>8219</v>
      </c>
      <c r="B656">
        <v>441</v>
      </c>
      <c r="C656" t="s">
        <v>8221</v>
      </c>
      <c r="D656">
        <v>1</v>
      </c>
    </row>
    <row r="657" spans="1:4" x14ac:dyDescent="0.25">
      <c r="A657" s="15" t="s">
        <v>8219</v>
      </c>
      <c r="B657">
        <v>916</v>
      </c>
      <c r="C657" t="s">
        <v>8221</v>
      </c>
      <c r="D657">
        <v>6</v>
      </c>
    </row>
    <row r="658" spans="1:4" x14ac:dyDescent="0.25">
      <c r="A658" s="15" t="s">
        <v>8219</v>
      </c>
      <c r="B658">
        <v>369</v>
      </c>
      <c r="C658" t="s">
        <v>8221</v>
      </c>
      <c r="D658">
        <v>7</v>
      </c>
    </row>
    <row r="659" spans="1:4" x14ac:dyDescent="0.25">
      <c r="A659" s="15" t="s">
        <v>8219</v>
      </c>
      <c r="B659">
        <v>20242</v>
      </c>
      <c r="C659" t="s">
        <v>8221</v>
      </c>
      <c r="D659">
        <v>0</v>
      </c>
    </row>
    <row r="660" spans="1:4" x14ac:dyDescent="0.25">
      <c r="A660" s="15" t="s">
        <v>8219</v>
      </c>
      <c r="B660">
        <v>71</v>
      </c>
      <c r="C660" t="s">
        <v>8221</v>
      </c>
      <c r="D660">
        <v>16</v>
      </c>
    </row>
    <row r="661" spans="1:4" x14ac:dyDescent="0.25">
      <c r="A661" s="15" t="s">
        <v>8219</v>
      </c>
      <c r="B661">
        <v>635</v>
      </c>
      <c r="C661" t="s">
        <v>8221</v>
      </c>
      <c r="D661">
        <v>0</v>
      </c>
    </row>
    <row r="662" spans="1:4" x14ac:dyDescent="0.25">
      <c r="A662" s="15" t="s">
        <v>8219</v>
      </c>
      <c r="B662">
        <v>885</v>
      </c>
      <c r="C662" t="s">
        <v>8221</v>
      </c>
      <c r="D662">
        <v>0</v>
      </c>
    </row>
    <row r="663" spans="1:4" x14ac:dyDescent="0.25">
      <c r="A663" s="15" t="s">
        <v>8219</v>
      </c>
      <c r="B663">
        <v>329</v>
      </c>
      <c r="C663" t="s">
        <v>8221</v>
      </c>
      <c r="D663">
        <v>0</v>
      </c>
    </row>
    <row r="664" spans="1:4" x14ac:dyDescent="0.25">
      <c r="A664" s="15" t="s">
        <v>8219</v>
      </c>
      <c r="B664">
        <v>71</v>
      </c>
      <c r="C664" t="s">
        <v>8221</v>
      </c>
      <c r="D664">
        <v>12</v>
      </c>
    </row>
    <row r="665" spans="1:4" x14ac:dyDescent="0.25">
      <c r="A665" s="15" t="s">
        <v>8219</v>
      </c>
      <c r="B665">
        <v>269</v>
      </c>
      <c r="C665" t="s">
        <v>8221</v>
      </c>
      <c r="D665">
        <v>1</v>
      </c>
    </row>
    <row r="666" spans="1:4" x14ac:dyDescent="0.25">
      <c r="A666" s="15" t="s">
        <v>8219</v>
      </c>
      <c r="B666">
        <v>345</v>
      </c>
      <c r="C666" t="s">
        <v>8221</v>
      </c>
      <c r="D666">
        <v>3</v>
      </c>
    </row>
    <row r="667" spans="1:4" x14ac:dyDescent="0.25">
      <c r="A667" s="15" t="s">
        <v>8219</v>
      </c>
      <c r="B667">
        <v>43</v>
      </c>
      <c r="C667" t="s">
        <v>8221</v>
      </c>
      <c r="D667">
        <v>1</v>
      </c>
    </row>
    <row r="668" spans="1:4" x14ac:dyDescent="0.25">
      <c r="A668" s="15" t="s">
        <v>8219</v>
      </c>
      <c r="B668">
        <v>33</v>
      </c>
      <c r="C668" t="s">
        <v>8221</v>
      </c>
      <c r="D668">
        <v>4</v>
      </c>
    </row>
    <row r="669" spans="1:4" x14ac:dyDescent="0.25">
      <c r="A669" s="15" t="s">
        <v>8219</v>
      </c>
      <c r="B669">
        <v>211</v>
      </c>
      <c r="C669" t="s">
        <v>8221</v>
      </c>
      <c r="D669">
        <v>1</v>
      </c>
    </row>
    <row r="670" spans="1:4" x14ac:dyDescent="0.25">
      <c r="A670" s="15" t="s">
        <v>8219</v>
      </c>
      <c r="B670">
        <v>196</v>
      </c>
      <c r="C670" t="s">
        <v>8221</v>
      </c>
      <c r="D670">
        <v>3</v>
      </c>
    </row>
    <row r="671" spans="1:4" x14ac:dyDescent="0.25">
      <c r="A671" s="15" t="s">
        <v>8219</v>
      </c>
      <c r="B671">
        <v>405</v>
      </c>
      <c r="C671" t="s">
        <v>8221</v>
      </c>
      <c r="D671">
        <v>1</v>
      </c>
    </row>
    <row r="672" spans="1:4" x14ac:dyDescent="0.25">
      <c r="A672" s="15" t="s">
        <v>8219</v>
      </c>
      <c r="B672">
        <v>206</v>
      </c>
      <c r="C672" t="s">
        <v>8221</v>
      </c>
      <c r="D672">
        <v>0</v>
      </c>
    </row>
    <row r="673" spans="1:4" x14ac:dyDescent="0.25">
      <c r="A673" s="15" t="s">
        <v>8219</v>
      </c>
      <c r="B673">
        <v>335</v>
      </c>
      <c r="C673" t="s">
        <v>8221</v>
      </c>
      <c r="D673">
        <v>12</v>
      </c>
    </row>
    <row r="674" spans="1:4" x14ac:dyDescent="0.25">
      <c r="A674" s="15" t="s">
        <v>8219</v>
      </c>
      <c r="B674">
        <v>215</v>
      </c>
      <c r="C674" t="s">
        <v>8221</v>
      </c>
      <c r="D674">
        <v>0</v>
      </c>
    </row>
    <row r="675" spans="1:4" x14ac:dyDescent="0.25">
      <c r="A675" s="15" t="s">
        <v>8219</v>
      </c>
      <c r="B675">
        <v>176</v>
      </c>
      <c r="C675" t="s">
        <v>8221</v>
      </c>
      <c r="D675">
        <v>1</v>
      </c>
    </row>
    <row r="676" spans="1:4" x14ac:dyDescent="0.25">
      <c r="A676" s="15" t="s">
        <v>8219</v>
      </c>
      <c r="B676">
        <v>555</v>
      </c>
      <c r="C676" t="s">
        <v>8221</v>
      </c>
      <c r="D676">
        <v>0</v>
      </c>
    </row>
    <row r="677" spans="1:4" x14ac:dyDescent="0.25">
      <c r="A677" s="15" t="s">
        <v>8219</v>
      </c>
      <c r="B677">
        <v>116</v>
      </c>
      <c r="C677" t="s">
        <v>8221</v>
      </c>
      <c r="D677">
        <v>0</v>
      </c>
    </row>
    <row r="678" spans="1:4" x14ac:dyDescent="0.25">
      <c r="A678" s="15" t="s">
        <v>8219</v>
      </c>
      <c r="B678">
        <v>615</v>
      </c>
      <c r="C678" t="s">
        <v>8221</v>
      </c>
      <c r="D678">
        <v>2</v>
      </c>
    </row>
    <row r="679" spans="1:4" x14ac:dyDescent="0.25">
      <c r="A679" s="15" t="s">
        <v>8219</v>
      </c>
      <c r="B679">
        <v>236</v>
      </c>
      <c r="C679" t="s">
        <v>8221</v>
      </c>
      <c r="D679">
        <v>92</v>
      </c>
    </row>
    <row r="680" spans="1:4" x14ac:dyDescent="0.25">
      <c r="A680" s="15" t="s">
        <v>8219</v>
      </c>
      <c r="B680">
        <v>145</v>
      </c>
      <c r="C680" t="s">
        <v>8221</v>
      </c>
      <c r="D680">
        <v>0</v>
      </c>
    </row>
    <row r="681" spans="1:4" x14ac:dyDescent="0.25">
      <c r="A681" s="15" t="s">
        <v>8219</v>
      </c>
      <c r="B681">
        <v>167</v>
      </c>
      <c r="C681" t="s">
        <v>8221</v>
      </c>
      <c r="D681">
        <v>3</v>
      </c>
    </row>
    <row r="682" spans="1:4" x14ac:dyDescent="0.25">
      <c r="A682" s="15" t="s">
        <v>8219</v>
      </c>
      <c r="B682">
        <v>235</v>
      </c>
      <c r="C682" t="s">
        <v>8221</v>
      </c>
      <c r="D682">
        <v>10</v>
      </c>
    </row>
    <row r="683" spans="1:4" x14ac:dyDescent="0.25">
      <c r="A683" s="15" t="s">
        <v>8219</v>
      </c>
      <c r="B683">
        <v>452</v>
      </c>
      <c r="C683" t="s">
        <v>8221</v>
      </c>
      <c r="D683">
        <v>7</v>
      </c>
    </row>
    <row r="684" spans="1:4" x14ac:dyDescent="0.25">
      <c r="A684" s="15" t="s">
        <v>8219</v>
      </c>
      <c r="B684">
        <v>241</v>
      </c>
      <c r="C684" t="s">
        <v>8221</v>
      </c>
      <c r="D684">
        <v>3</v>
      </c>
    </row>
    <row r="685" spans="1:4" x14ac:dyDescent="0.25">
      <c r="A685" s="15" t="s">
        <v>8219</v>
      </c>
      <c r="B685">
        <v>28</v>
      </c>
      <c r="C685" t="s">
        <v>8221</v>
      </c>
      <c r="D685">
        <v>0</v>
      </c>
    </row>
    <row r="686" spans="1:4" x14ac:dyDescent="0.25">
      <c r="A686" s="15" t="s">
        <v>8219</v>
      </c>
      <c r="B686">
        <v>140</v>
      </c>
      <c r="C686" t="s">
        <v>8221</v>
      </c>
      <c r="D686">
        <v>1</v>
      </c>
    </row>
    <row r="687" spans="1:4" x14ac:dyDescent="0.25">
      <c r="A687" s="15" t="s">
        <v>8219</v>
      </c>
      <c r="B687">
        <v>280</v>
      </c>
      <c r="C687" t="s">
        <v>8221</v>
      </c>
      <c r="D687">
        <v>0</v>
      </c>
    </row>
    <row r="688" spans="1:4" x14ac:dyDescent="0.25">
      <c r="A688" s="15" t="s">
        <v>8219</v>
      </c>
      <c r="B688">
        <v>70</v>
      </c>
      <c r="C688" t="s">
        <v>8221</v>
      </c>
      <c r="D688">
        <v>9</v>
      </c>
    </row>
    <row r="689" spans="1:4" x14ac:dyDescent="0.25">
      <c r="A689" s="15" t="s">
        <v>8219</v>
      </c>
      <c r="B689">
        <v>160</v>
      </c>
      <c r="C689" t="s">
        <v>8221</v>
      </c>
      <c r="D689">
        <v>2</v>
      </c>
    </row>
    <row r="690" spans="1:4" x14ac:dyDescent="0.25">
      <c r="A690" s="15" t="s">
        <v>8219</v>
      </c>
      <c r="B690">
        <v>141</v>
      </c>
      <c r="C690" t="s">
        <v>8221</v>
      </c>
      <c r="D690">
        <v>1</v>
      </c>
    </row>
    <row r="691" spans="1:4" x14ac:dyDescent="0.25">
      <c r="A691" s="15" t="s">
        <v>8219</v>
      </c>
      <c r="B691">
        <v>874</v>
      </c>
      <c r="C691" t="s">
        <v>8221</v>
      </c>
      <c r="D691">
        <v>2</v>
      </c>
    </row>
    <row r="692" spans="1:4" x14ac:dyDescent="0.25">
      <c r="A692" s="15" t="s">
        <v>8219</v>
      </c>
      <c r="B692">
        <v>73</v>
      </c>
      <c r="C692" t="s">
        <v>8221</v>
      </c>
      <c r="D692">
        <v>11</v>
      </c>
    </row>
    <row r="693" spans="1:4" x14ac:dyDescent="0.25">
      <c r="A693" s="15" t="s">
        <v>8219</v>
      </c>
      <c r="B693">
        <v>294</v>
      </c>
      <c r="C693" t="s">
        <v>8221</v>
      </c>
      <c r="D693">
        <v>0</v>
      </c>
    </row>
    <row r="694" spans="1:4" x14ac:dyDescent="0.25">
      <c r="A694" s="15" t="s">
        <v>8219</v>
      </c>
      <c r="B694">
        <v>740</v>
      </c>
      <c r="C694" t="s">
        <v>8221</v>
      </c>
      <c r="D694">
        <v>0</v>
      </c>
    </row>
    <row r="695" spans="1:4" x14ac:dyDescent="0.25">
      <c r="A695" s="15" t="s">
        <v>8219</v>
      </c>
      <c r="B695">
        <v>369</v>
      </c>
      <c r="C695" t="s">
        <v>8221</v>
      </c>
      <c r="D695">
        <v>9</v>
      </c>
    </row>
    <row r="696" spans="1:4" x14ac:dyDescent="0.25">
      <c r="A696" s="15" t="s">
        <v>8219</v>
      </c>
      <c r="B696">
        <v>110</v>
      </c>
      <c r="C696" t="s">
        <v>8221</v>
      </c>
      <c r="D696">
        <v>0</v>
      </c>
    </row>
    <row r="697" spans="1:4" x14ac:dyDescent="0.25">
      <c r="A697" s="15" t="s">
        <v>8219</v>
      </c>
      <c r="B697">
        <v>455</v>
      </c>
      <c r="C697" t="s">
        <v>8221</v>
      </c>
      <c r="D697">
        <v>4</v>
      </c>
    </row>
    <row r="698" spans="1:4" x14ac:dyDescent="0.25">
      <c r="A698" s="15" t="s">
        <v>8219</v>
      </c>
      <c r="B698">
        <v>224</v>
      </c>
      <c r="C698" t="s">
        <v>8221</v>
      </c>
      <c r="D698">
        <v>1</v>
      </c>
    </row>
    <row r="699" spans="1:4" x14ac:dyDescent="0.25">
      <c r="A699" s="15" t="s">
        <v>8219</v>
      </c>
      <c r="B699">
        <v>46</v>
      </c>
      <c r="C699" t="s">
        <v>8221</v>
      </c>
      <c r="D699">
        <v>2</v>
      </c>
    </row>
    <row r="700" spans="1:4" x14ac:dyDescent="0.25">
      <c r="A700" s="15" t="s">
        <v>8219</v>
      </c>
      <c r="B700">
        <v>284</v>
      </c>
      <c r="C700" t="s">
        <v>8221</v>
      </c>
      <c r="D700">
        <v>0</v>
      </c>
    </row>
    <row r="701" spans="1:4" x14ac:dyDescent="0.25">
      <c r="A701" s="15" t="s">
        <v>8219</v>
      </c>
      <c r="B701">
        <v>98</v>
      </c>
      <c r="C701" t="s">
        <v>8221</v>
      </c>
      <c r="D701">
        <v>1</v>
      </c>
    </row>
    <row r="702" spans="1:4" x14ac:dyDescent="0.25">
      <c r="A702" s="15" t="s">
        <v>8219</v>
      </c>
      <c r="B702">
        <v>56</v>
      </c>
      <c r="C702" t="s">
        <v>8221</v>
      </c>
      <c r="D702">
        <v>17</v>
      </c>
    </row>
    <row r="703" spans="1:4" x14ac:dyDescent="0.25">
      <c r="A703" s="15" t="s">
        <v>8219</v>
      </c>
      <c r="B703">
        <v>32</v>
      </c>
      <c r="C703" t="s">
        <v>8221</v>
      </c>
      <c r="D703">
        <v>2</v>
      </c>
    </row>
    <row r="704" spans="1:4" x14ac:dyDescent="0.25">
      <c r="A704" s="15" t="s">
        <v>8219</v>
      </c>
      <c r="B704">
        <v>30</v>
      </c>
      <c r="C704" t="s">
        <v>8221</v>
      </c>
      <c r="D704">
        <v>3</v>
      </c>
    </row>
    <row r="705" spans="1:4" x14ac:dyDescent="0.25">
      <c r="A705" s="15" t="s">
        <v>8219</v>
      </c>
      <c r="B705">
        <v>70</v>
      </c>
      <c r="C705" t="s">
        <v>8221</v>
      </c>
      <c r="D705">
        <v>41</v>
      </c>
    </row>
    <row r="706" spans="1:4" x14ac:dyDescent="0.25">
      <c r="A706" s="15" t="s">
        <v>8219</v>
      </c>
      <c r="B706">
        <v>44</v>
      </c>
      <c r="C706" t="s">
        <v>8221</v>
      </c>
      <c r="D706">
        <v>2</v>
      </c>
    </row>
    <row r="707" spans="1:4" x14ac:dyDescent="0.25">
      <c r="A707" s="15" t="s">
        <v>8219</v>
      </c>
      <c r="B707">
        <v>92</v>
      </c>
      <c r="C707" t="s">
        <v>8221</v>
      </c>
      <c r="D707">
        <v>3</v>
      </c>
    </row>
    <row r="708" spans="1:4" x14ac:dyDescent="0.25">
      <c r="A708" s="15" t="s">
        <v>8219</v>
      </c>
      <c r="B708">
        <v>205</v>
      </c>
      <c r="C708" t="s">
        <v>8221</v>
      </c>
      <c r="D708">
        <v>8</v>
      </c>
    </row>
    <row r="709" spans="1:4" x14ac:dyDescent="0.25">
      <c r="A709" s="15" t="s">
        <v>8219</v>
      </c>
      <c r="B709">
        <v>23</v>
      </c>
      <c r="C709" t="s">
        <v>8221</v>
      </c>
      <c r="D709">
        <v>0</v>
      </c>
    </row>
    <row r="710" spans="1:4" x14ac:dyDescent="0.25">
      <c r="A710" s="15" t="s">
        <v>8219</v>
      </c>
      <c r="B710">
        <v>4</v>
      </c>
      <c r="C710" t="s">
        <v>8221</v>
      </c>
      <c r="D710">
        <v>1</v>
      </c>
    </row>
    <row r="711" spans="1:4" x14ac:dyDescent="0.25">
      <c r="A711" s="15" t="s">
        <v>8219</v>
      </c>
      <c r="B711">
        <v>112</v>
      </c>
      <c r="C711" t="s">
        <v>8221</v>
      </c>
      <c r="D711">
        <v>3</v>
      </c>
    </row>
    <row r="712" spans="1:4" x14ac:dyDescent="0.25">
      <c r="A712" s="15" t="s">
        <v>8219</v>
      </c>
      <c r="B712">
        <v>27</v>
      </c>
      <c r="C712" t="s">
        <v>8221</v>
      </c>
      <c r="D712">
        <v>4</v>
      </c>
    </row>
    <row r="713" spans="1:4" x14ac:dyDescent="0.25">
      <c r="A713" s="15" t="s">
        <v>8219</v>
      </c>
      <c r="B713">
        <v>11</v>
      </c>
      <c r="C713" t="s">
        <v>8221</v>
      </c>
      <c r="D713">
        <v>9</v>
      </c>
    </row>
    <row r="714" spans="1:4" x14ac:dyDescent="0.25">
      <c r="A714" s="15" t="s">
        <v>8219</v>
      </c>
      <c r="B714">
        <v>26</v>
      </c>
      <c r="C714" t="s">
        <v>8221</v>
      </c>
      <c r="D714">
        <v>16</v>
      </c>
    </row>
    <row r="715" spans="1:4" x14ac:dyDescent="0.25">
      <c r="A715" s="15" t="s">
        <v>8219</v>
      </c>
      <c r="B715">
        <v>77</v>
      </c>
      <c r="C715" t="s">
        <v>8221</v>
      </c>
      <c r="D715">
        <v>1</v>
      </c>
    </row>
    <row r="716" spans="1:4" x14ac:dyDescent="0.25">
      <c r="A716" s="15" t="s">
        <v>8219</v>
      </c>
      <c r="B716">
        <v>136</v>
      </c>
      <c r="C716" t="s">
        <v>8221</v>
      </c>
      <c r="D716">
        <v>7</v>
      </c>
    </row>
    <row r="717" spans="1:4" x14ac:dyDescent="0.25">
      <c r="A717" s="15" t="s">
        <v>8219</v>
      </c>
      <c r="B717">
        <v>157</v>
      </c>
      <c r="C717" t="s">
        <v>8221</v>
      </c>
      <c r="D717">
        <v>0</v>
      </c>
    </row>
    <row r="718" spans="1:4" x14ac:dyDescent="0.25">
      <c r="A718" s="15" t="s">
        <v>8219</v>
      </c>
      <c r="B718">
        <v>158</v>
      </c>
      <c r="C718" t="s">
        <v>8221</v>
      </c>
      <c r="D718">
        <v>0</v>
      </c>
    </row>
    <row r="719" spans="1:4" x14ac:dyDescent="0.25">
      <c r="A719" s="15" t="s">
        <v>8219</v>
      </c>
      <c r="B719">
        <v>27</v>
      </c>
      <c r="C719" t="s">
        <v>8221</v>
      </c>
      <c r="D719">
        <v>0</v>
      </c>
    </row>
    <row r="720" spans="1:4" x14ac:dyDescent="0.25">
      <c r="A720" s="15" t="s">
        <v>8219</v>
      </c>
      <c r="B720">
        <v>23</v>
      </c>
      <c r="C720" t="s">
        <v>8221</v>
      </c>
      <c r="D720">
        <v>0</v>
      </c>
    </row>
    <row r="721" spans="1:4" x14ac:dyDescent="0.25">
      <c r="A721" s="15" t="s">
        <v>8219</v>
      </c>
      <c r="B721">
        <v>17</v>
      </c>
      <c r="C721" t="s">
        <v>8221</v>
      </c>
      <c r="D721">
        <v>0</v>
      </c>
    </row>
    <row r="722" spans="1:4" x14ac:dyDescent="0.25">
      <c r="A722" s="15" t="s">
        <v>8219</v>
      </c>
      <c r="B722">
        <v>37</v>
      </c>
      <c r="C722" t="s">
        <v>8221</v>
      </c>
      <c r="D722">
        <v>1</v>
      </c>
    </row>
    <row r="723" spans="1:4" x14ac:dyDescent="0.25">
      <c r="A723" s="15" t="s">
        <v>8219</v>
      </c>
      <c r="B723">
        <v>65</v>
      </c>
      <c r="C723" t="s">
        <v>8221</v>
      </c>
      <c r="D723">
        <v>2</v>
      </c>
    </row>
    <row r="724" spans="1:4" x14ac:dyDescent="0.25">
      <c r="A724" s="15" t="s">
        <v>8219</v>
      </c>
      <c r="B724">
        <v>18</v>
      </c>
      <c r="C724" t="s">
        <v>8221</v>
      </c>
      <c r="D724">
        <v>1</v>
      </c>
    </row>
    <row r="725" spans="1:4" x14ac:dyDescent="0.25">
      <c r="A725" s="15" t="s">
        <v>8219</v>
      </c>
      <c r="B725">
        <v>25</v>
      </c>
      <c r="C725" t="s">
        <v>8221</v>
      </c>
      <c r="D725">
        <v>15</v>
      </c>
    </row>
    <row r="726" spans="1:4" x14ac:dyDescent="0.25">
      <c r="A726" s="15" t="s">
        <v>8219</v>
      </c>
      <c r="B726">
        <v>104</v>
      </c>
      <c r="C726" t="s">
        <v>8221</v>
      </c>
      <c r="D726">
        <v>1</v>
      </c>
    </row>
    <row r="727" spans="1:4" x14ac:dyDescent="0.25">
      <c r="A727" s="15" t="s">
        <v>8219</v>
      </c>
      <c r="B727">
        <v>108</v>
      </c>
      <c r="C727" t="s">
        <v>8221</v>
      </c>
      <c r="D727">
        <v>1</v>
      </c>
    </row>
    <row r="728" spans="1:4" x14ac:dyDescent="0.25">
      <c r="A728" s="15" t="s">
        <v>8219</v>
      </c>
      <c r="B728">
        <v>38</v>
      </c>
      <c r="C728" t="s">
        <v>8221</v>
      </c>
      <c r="D728">
        <v>0</v>
      </c>
    </row>
    <row r="729" spans="1:4" x14ac:dyDescent="0.25">
      <c r="A729" s="15" t="s">
        <v>8219</v>
      </c>
      <c r="B729">
        <v>88</v>
      </c>
      <c r="C729" t="s">
        <v>8221</v>
      </c>
      <c r="D729">
        <v>39</v>
      </c>
    </row>
    <row r="730" spans="1:4" x14ac:dyDescent="0.25">
      <c r="A730" s="15" t="s">
        <v>8219</v>
      </c>
      <c r="B730">
        <v>82</v>
      </c>
      <c r="C730" t="s">
        <v>8221</v>
      </c>
      <c r="D730">
        <v>103</v>
      </c>
    </row>
    <row r="731" spans="1:4" x14ac:dyDescent="0.25">
      <c r="A731" s="15" t="s">
        <v>8219</v>
      </c>
      <c r="B731">
        <v>126</v>
      </c>
      <c r="C731" t="s">
        <v>8221</v>
      </c>
      <c r="D731">
        <v>0</v>
      </c>
    </row>
    <row r="732" spans="1:4" x14ac:dyDescent="0.25">
      <c r="A732" s="15" t="s">
        <v>8219</v>
      </c>
      <c r="B732">
        <v>133</v>
      </c>
      <c r="C732" t="s">
        <v>8221</v>
      </c>
      <c r="D732">
        <v>39</v>
      </c>
    </row>
    <row r="733" spans="1:4" x14ac:dyDescent="0.25">
      <c r="A733" s="15" t="s">
        <v>8219</v>
      </c>
      <c r="B733">
        <v>47</v>
      </c>
      <c r="C733" t="s">
        <v>8221</v>
      </c>
      <c r="D733">
        <v>15</v>
      </c>
    </row>
    <row r="734" spans="1:4" x14ac:dyDescent="0.25">
      <c r="A734" s="15" t="s">
        <v>8219</v>
      </c>
      <c r="B734">
        <v>58</v>
      </c>
      <c r="C734" t="s">
        <v>8221</v>
      </c>
      <c r="D734">
        <v>22</v>
      </c>
    </row>
    <row r="735" spans="1:4" x14ac:dyDescent="0.25">
      <c r="A735" s="15" t="s">
        <v>8219</v>
      </c>
      <c r="B735">
        <v>32</v>
      </c>
      <c r="C735" t="s">
        <v>8221</v>
      </c>
      <c r="D735">
        <v>92</v>
      </c>
    </row>
    <row r="736" spans="1:4" x14ac:dyDescent="0.25">
      <c r="A736" s="15" t="s">
        <v>8219</v>
      </c>
      <c r="B736">
        <v>37</v>
      </c>
      <c r="C736" t="s">
        <v>8221</v>
      </c>
      <c r="D736">
        <v>25</v>
      </c>
    </row>
    <row r="737" spans="1:4" x14ac:dyDescent="0.25">
      <c r="A737" s="15" t="s">
        <v>8219</v>
      </c>
      <c r="B737">
        <v>87</v>
      </c>
      <c r="C737" t="s">
        <v>8221</v>
      </c>
      <c r="D737">
        <v>19</v>
      </c>
    </row>
    <row r="738" spans="1:4" x14ac:dyDescent="0.25">
      <c r="A738" s="15" t="s">
        <v>8219</v>
      </c>
      <c r="B738">
        <v>15</v>
      </c>
      <c r="C738" t="s">
        <v>8221</v>
      </c>
      <c r="D738">
        <v>19</v>
      </c>
    </row>
    <row r="739" spans="1:4" x14ac:dyDescent="0.25">
      <c r="A739" s="15" t="s">
        <v>8219</v>
      </c>
      <c r="B739">
        <v>27</v>
      </c>
      <c r="C739" t="s">
        <v>8221</v>
      </c>
      <c r="D739">
        <v>13</v>
      </c>
    </row>
    <row r="740" spans="1:4" x14ac:dyDescent="0.25">
      <c r="A740" s="15" t="s">
        <v>8219</v>
      </c>
      <c r="B740">
        <v>19</v>
      </c>
      <c r="C740" t="s">
        <v>8221</v>
      </c>
      <c r="D740">
        <v>124</v>
      </c>
    </row>
    <row r="741" spans="1:4" x14ac:dyDescent="0.25">
      <c r="A741" s="15" t="s">
        <v>8219</v>
      </c>
      <c r="B741">
        <v>17</v>
      </c>
      <c r="C741" t="s">
        <v>8221</v>
      </c>
      <c r="D741">
        <v>4</v>
      </c>
    </row>
    <row r="742" spans="1:4" x14ac:dyDescent="0.25">
      <c r="A742" s="15" t="s">
        <v>8219</v>
      </c>
      <c r="B742">
        <v>26</v>
      </c>
      <c r="C742" t="s">
        <v>8221</v>
      </c>
      <c r="D742">
        <v>10</v>
      </c>
    </row>
    <row r="743" spans="1:4" x14ac:dyDescent="0.25">
      <c r="A743" s="15" t="s">
        <v>8219</v>
      </c>
      <c r="B743">
        <v>28</v>
      </c>
      <c r="C743" t="s">
        <v>8221</v>
      </c>
      <c r="D743">
        <v>15</v>
      </c>
    </row>
    <row r="744" spans="1:4" x14ac:dyDescent="0.25">
      <c r="A744" s="15" t="s">
        <v>8219</v>
      </c>
      <c r="B744">
        <v>37</v>
      </c>
      <c r="C744" t="s">
        <v>8221</v>
      </c>
      <c r="D744">
        <v>38</v>
      </c>
    </row>
    <row r="745" spans="1:4" x14ac:dyDescent="0.25">
      <c r="A745" s="15" t="s">
        <v>8219</v>
      </c>
      <c r="B745">
        <v>128</v>
      </c>
      <c r="C745" t="s">
        <v>8221</v>
      </c>
      <c r="D745">
        <v>152</v>
      </c>
    </row>
    <row r="746" spans="1:4" x14ac:dyDescent="0.25">
      <c r="A746" s="15" t="s">
        <v>8219</v>
      </c>
      <c r="B746">
        <v>10</v>
      </c>
      <c r="C746" t="s">
        <v>8221</v>
      </c>
      <c r="D746">
        <v>24</v>
      </c>
    </row>
    <row r="747" spans="1:4" x14ac:dyDescent="0.25">
      <c r="A747" s="15" t="s">
        <v>8219</v>
      </c>
      <c r="B747">
        <v>83</v>
      </c>
      <c r="C747" t="s">
        <v>8221</v>
      </c>
      <c r="D747">
        <v>76</v>
      </c>
    </row>
    <row r="748" spans="1:4" x14ac:dyDescent="0.25">
      <c r="A748" s="15" t="s">
        <v>8219</v>
      </c>
      <c r="B748">
        <v>46</v>
      </c>
      <c r="C748" t="s">
        <v>8221</v>
      </c>
      <c r="D748">
        <v>185</v>
      </c>
    </row>
    <row r="749" spans="1:4" x14ac:dyDescent="0.25">
      <c r="A749" s="15" t="s">
        <v>8219</v>
      </c>
      <c r="B749">
        <v>90</v>
      </c>
      <c r="C749" t="s">
        <v>8221</v>
      </c>
      <c r="D749">
        <v>33</v>
      </c>
    </row>
    <row r="750" spans="1:4" x14ac:dyDescent="0.25">
      <c r="A750" s="15" t="s">
        <v>8219</v>
      </c>
      <c r="B750">
        <v>81</v>
      </c>
      <c r="C750" t="s">
        <v>8221</v>
      </c>
      <c r="D750">
        <v>108</v>
      </c>
    </row>
    <row r="751" spans="1:4" x14ac:dyDescent="0.25">
      <c r="A751" s="15" t="s">
        <v>8219</v>
      </c>
      <c r="B751">
        <v>32</v>
      </c>
      <c r="C751" t="s">
        <v>8221</v>
      </c>
      <c r="D751">
        <v>29</v>
      </c>
    </row>
    <row r="752" spans="1:4" x14ac:dyDescent="0.25">
      <c r="A752" s="15" t="s">
        <v>8219</v>
      </c>
      <c r="B752">
        <v>20</v>
      </c>
      <c r="C752" t="s">
        <v>8221</v>
      </c>
      <c r="D752">
        <v>24</v>
      </c>
    </row>
    <row r="753" spans="1:4" x14ac:dyDescent="0.25">
      <c r="A753" s="15" t="s">
        <v>8219</v>
      </c>
      <c r="B753">
        <v>70</v>
      </c>
      <c r="C753" t="s">
        <v>8221</v>
      </c>
      <c r="D753">
        <v>4</v>
      </c>
    </row>
    <row r="754" spans="1:4" x14ac:dyDescent="0.25">
      <c r="A754" s="15" t="s">
        <v>8219</v>
      </c>
      <c r="B754">
        <v>168</v>
      </c>
      <c r="C754" t="s">
        <v>8221</v>
      </c>
      <c r="D754">
        <v>4</v>
      </c>
    </row>
    <row r="755" spans="1:4" x14ac:dyDescent="0.25">
      <c r="A755" s="15" t="s">
        <v>8219</v>
      </c>
      <c r="B755">
        <v>34</v>
      </c>
      <c r="C755" t="s">
        <v>8221</v>
      </c>
      <c r="D755">
        <v>15</v>
      </c>
    </row>
    <row r="756" spans="1:4" x14ac:dyDescent="0.25">
      <c r="A756" s="15" t="s">
        <v>8219</v>
      </c>
      <c r="B756">
        <v>48</v>
      </c>
      <c r="C756" t="s">
        <v>8221</v>
      </c>
      <c r="D756">
        <v>4</v>
      </c>
    </row>
    <row r="757" spans="1:4" x14ac:dyDescent="0.25">
      <c r="A757" s="15" t="s">
        <v>8219</v>
      </c>
      <c r="B757">
        <v>48</v>
      </c>
      <c r="C757" t="s">
        <v>8221</v>
      </c>
      <c r="D757">
        <v>139</v>
      </c>
    </row>
    <row r="758" spans="1:4" x14ac:dyDescent="0.25">
      <c r="A758" s="15" t="s">
        <v>8219</v>
      </c>
      <c r="B758">
        <v>221</v>
      </c>
      <c r="C758" t="s">
        <v>8221</v>
      </c>
      <c r="D758">
        <v>2</v>
      </c>
    </row>
    <row r="759" spans="1:4" x14ac:dyDescent="0.25">
      <c r="A759" s="15" t="s">
        <v>8219</v>
      </c>
      <c r="B759">
        <v>107</v>
      </c>
      <c r="C759" t="s">
        <v>8221</v>
      </c>
      <c r="D759">
        <v>18</v>
      </c>
    </row>
    <row r="760" spans="1:4" x14ac:dyDescent="0.25">
      <c r="A760" s="15" t="s">
        <v>8219</v>
      </c>
      <c r="B760">
        <v>45</v>
      </c>
      <c r="C760" t="s">
        <v>8221</v>
      </c>
      <c r="D760">
        <v>81</v>
      </c>
    </row>
    <row r="761" spans="1:4" x14ac:dyDescent="0.25">
      <c r="A761" s="15" t="s">
        <v>8219</v>
      </c>
      <c r="B761">
        <v>36</v>
      </c>
      <c r="C761" t="s">
        <v>8221</v>
      </c>
      <c r="D761">
        <v>86</v>
      </c>
    </row>
    <row r="762" spans="1:4" x14ac:dyDescent="0.25">
      <c r="A762" s="15" t="s">
        <v>8219</v>
      </c>
      <c r="B762">
        <v>101</v>
      </c>
      <c r="C762" t="s">
        <v>8221</v>
      </c>
      <c r="D762">
        <v>140</v>
      </c>
    </row>
    <row r="763" spans="1:4" x14ac:dyDescent="0.25">
      <c r="A763" s="15" t="s">
        <v>8219</v>
      </c>
      <c r="B763">
        <v>62</v>
      </c>
      <c r="C763" t="s">
        <v>8221</v>
      </c>
      <c r="D763">
        <v>37</v>
      </c>
    </row>
    <row r="764" spans="1:4" x14ac:dyDescent="0.25">
      <c r="A764" s="15" t="s">
        <v>8219</v>
      </c>
      <c r="B764">
        <v>32</v>
      </c>
      <c r="C764" t="s">
        <v>8221</v>
      </c>
      <c r="D764">
        <v>6</v>
      </c>
    </row>
    <row r="765" spans="1:4" x14ac:dyDescent="0.25">
      <c r="A765" s="15" t="s">
        <v>8219</v>
      </c>
      <c r="B765">
        <v>89</v>
      </c>
      <c r="C765" t="s">
        <v>8221</v>
      </c>
      <c r="D765">
        <v>113</v>
      </c>
    </row>
    <row r="766" spans="1:4" x14ac:dyDescent="0.25">
      <c r="A766" s="15" t="s">
        <v>8219</v>
      </c>
      <c r="B766">
        <v>93</v>
      </c>
      <c r="C766" t="s">
        <v>8221</v>
      </c>
      <c r="D766">
        <v>37</v>
      </c>
    </row>
    <row r="767" spans="1:4" x14ac:dyDescent="0.25">
      <c r="A767" s="15" t="s">
        <v>8219</v>
      </c>
      <c r="B767">
        <v>98</v>
      </c>
      <c r="C767" t="s">
        <v>8221</v>
      </c>
      <c r="D767">
        <v>18</v>
      </c>
    </row>
    <row r="768" spans="1:4" x14ac:dyDescent="0.25">
      <c r="A768" s="15" t="s">
        <v>8219</v>
      </c>
      <c r="B768">
        <v>82</v>
      </c>
      <c r="C768" t="s">
        <v>8221</v>
      </c>
      <c r="D768">
        <v>75</v>
      </c>
    </row>
    <row r="769" spans="1:4" x14ac:dyDescent="0.25">
      <c r="A769" s="15" t="s">
        <v>8219</v>
      </c>
      <c r="B769">
        <v>116</v>
      </c>
      <c r="C769" t="s">
        <v>8221</v>
      </c>
      <c r="D769">
        <v>52</v>
      </c>
    </row>
    <row r="770" spans="1:4" x14ac:dyDescent="0.25">
      <c r="A770" s="15" t="s">
        <v>8219</v>
      </c>
      <c r="B770">
        <v>52</v>
      </c>
      <c r="C770" t="s">
        <v>8221</v>
      </c>
      <c r="D770">
        <v>122</v>
      </c>
    </row>
    <row r="771" spans="1:4" x14ac:dyDescent="0.25">
      <c r="A771" s="15" t="s">
        <v>8219</v>
      </c>
      <c r="B771">
        <v>23</v>
      </c>
      <c r="C771" t="s">
        <v>8221</v>
      </c>
      <c r="D771">
        <v>8</v>
      </c>
    </row>
    <row r="772" spans="1:4" x14ac:dyDescent="0.25">
      <c r="A772" s="15" t="s">
        <v>8219</v>
      </c>
      <c r="B772">
        <v>77</v>
      </c>
      <c r="C772" t="s">
        <v>8221</v>
      </c>
      <c r="D772">
        <v>8</v>
      </c>
    </row>
    <row r="773" spans="1:4" x14ac:dyDescent="0.25">
      <c r="A773" s="15" t="s">
        <v>8219</v>
      </c>
      <c r="B773">
        <v>49</v>
      </c>
      <c r="C773" t="s">
        <v>8221</v>
      </c>
      <c r="D773">
        <v>96</v>
      </c>
    </row>
    <row r="774" spans="1:4" x14ac:dyDescent="0.25">
      <c r="A774" s="15" t="s">
        <v>8219</v>
      </c>
      <c r="B774">
        <v>59</v>
      </c>
      <c r="C774" t="s">
        <v>8221</v>
      </c>
      <c r="D774">
        <v>9</v>
      </c>
    </row>
    <row r="775" spans="1:4" x14ac:dyDescent="0.25">
      <c r="A775" s="15" t="s">
        <v>8219</v>
      </c>
      <c r="B775">
        <v>113</v>
      </c>
      <c r="C775" t="s">
        <v>8221</v>
      </c>
      <c r="D775">
        <v>2</v>
      </c>
    </row>
    <row r="776" spans="1:4" x14ac:dyDescent="0.25">
      <c r="A776" s="15" t="s">
        <v>8219</v>
      </c>
      <c r="B776">
        <v>34</v>
      </c>
      <c r="C776" t="s">
        <v>8221</v>
      </c>
      <c r="D776">
        <v>26</v>
      </c>
    </row>
    <row r="777" spans="1:4" x14ac:dyDescent="0.25">
      <c r="A777" s="15" t="s">
        <v>8219</v>
      </c>
      <c r="B777">
        <v>42</v>
      </c>
      <c r="C777" t="s">
        <v>8221</v>
      </c>
      <c r="D777">
        <v>23</v>
      </c>
    </row>
    <row r="778" spans="1:4" x14ac:dyDescent="0.25">
      <c r="A778" s="15" t="s">
        <v>8219</v>
      </c>
      <c r="B778">
        <v>42</v>
      </c>
      <c r="C778" t="s">
        <v>8221</v>
      </c>
      <c r="D778">
        <v>0</v>
      </c>
    </row>
    <row r="779" spans="1:4" x14ac:dyDescent="0.25">
      <c r="A779" s="15" t="s">
        <v>8219</v>
      </c>
      <c r="B779">
        <v>49</v>
      </c>
      <c r="C779" t="s">
        <v>8221</v>
      </c>
      <c r="D779">
        <v>140</v>
      </c>
    </row>
    <row r="780" spans="1:4" x14ac:dyDescent="0.25">
      <c r="A780" s="15" t="s">
        <v>8219</v>
      </c>
      <c r="B780">
        <v>56</v>
      </c>
      <c r="C780" t="s">
        <v>8221</v>
      </c>
      <c r="D780">
        <v>0</v>
      </c>
    </row>
    <row r="781" spans="1:4" x14ac:dyDescent="0.25">
      <c r="A781" s="15" t="s">
        <v>8219</v>
      </c>
      <c r="B781">
        <v>25</v>
      </c>
      <c r="C781" t="s">
        <v>8221</v>
      </c>
      <c r="D781">
        <v>6</v>
      </c>
    </row>
    <row r="782" spans="1:4" x14ac:dyDescent="0.25">
      <c r="A782" s="15" t="s">
        <v>8219</v>
      </c>
      <c r="B782">
        <v>52</v>
      </c>
      <c r="C782" t="s">
        <v>8221</v>
      </c>
      <c r="D782">
        <v>100</v>
      </c>
    </row>
    <row r="783" spans="1:4" x14ac:dyDescent="0.25">
      <c r="A783" s="15" t="s">
        <v>8219</v>
      </c>
      <c r="B783">
        <v>34</v>
      </c>
      <c r="C783" t="s">
        <v>8221</v>
      </c>
      <c r="D783">
        <v>0</v>
      </c>
    </row>
    <row r="784" spans="1:4" x14ac:dyDescent="0.25">
      <c r="A784" s="15" t="s">
        <v>8219</v>
      </c>
      <c r="B784">
        <v>67</v>
      </c>
      <c r="C784" t="s">
        <v>8221</v>
      </c>
      <c r="D784">
        <v>4</v>
      </c>
    </row>
    <row r="785" spans="1:4" x14ac:dyDescent="0.25">
      <c r="A785" s="15" t="s">
        <v>8219</v>
      </c>
      <c r="B785">
        <v>70</v>
      </c>
      <c r="C785" t="s">
        <v>8221</v>
      </c>
      <c r="D785">
        <v>8</v>
      </c>
    </row>
    <row r="786" spans="1:4" x14ac:dyDescent="0.25">
      <c r="A786" s="15" t="s">
        <v>8219</v>
      </c>
      <c r="B786">
        <v>89</v>
      </c>
      <c r="C786" t="s">
        <v>8221</v>
      </c>
      <c r="D786">
        <v>0</v>
      </c>
    </row>
    <row r="787" spans="1:4" x14ac:dyDescent="0.25">
      <c r="A787" s="15" t="s">
        <v>8219</v>
      </c>
      <c r="B787">
        <v>107</v>
      </c>
      <c r="C787" t="s">
        <v>8221</v>
      </c>
      <c r="D787">
        <v>16</v>
      </c>
    </row>
    <row r="788" spans="1:4" x14ac:dyDescent="0.25">
      <c r="A788" s="15" t="s">
        <v>8219</v>
      </c>
      <c r="B788">
        <v>159</v>
      </c>
      <c r="C788" t="s">
        <v>8221</v>
      </c>
      <c r="D788">
        <v>2</v>
      </c>
    </row>
    <row r="789" spans="1:4" x14ac:dyDescent="0.25">
      <c r="A789" s="15" t="s">
        <v>8219</v>
      </c>
      <c r="B789">
        <v>181</v>
      </c>
      <c r="C789" t="s">
        <v>8221</v>
      </c>
      <c r="D789">
        <v>48</v>
      </c>
    </row>
    <row r="790" spans="1:4" x14ac:dyDescent="0.25">
      <c r="A790" s="15" t="s">
        <v>8219</v>
      </c>
      <c r="B790">
        <v>131</v>
      </c>
      <c r="C790" t="s">
        <v>8221</v>
      </c>
      <c r="D790">
        <v>2</v>
      </c>
    </row>
    <row r="791" spans="1:4" x14ac:dyDescent="0.25">
      <c r="A791" s="15" t="s">
        <v>8219</v>
      </c>
      <c r="B791">
        <v>125</v>
      </c>
      <c r="C791" t="s">
        <v>8221</v>
      </c>
      <c r="D791">
        <v>2</v>
      </c>
    </row>
    <row r="792" spans="1:4" x14ac:dyDescent="0.25">
      <c r="A792" s="15" t="s">
        <v>8219</v>
      </c>
      <c r="B792">
        <v>61</v>
      </c>
      <c r="C792" t="s">
        <v>8221</v>
      </c>
      <c r="D792">
        <v>1</v>
      </c>
    </row>
    <row r="793" spans="1:4" x14ac:dyDescent="0.25">
      <c r="A793" s="15" t="s">
        <v>8219</v>
      </c>
      <c r="B793">
        <v>90</v>
      </c>
      <c r="C793" t="s">
        <v>8221</v>
      </c>
      <c r="D793">
        <v>17</v>
      </c>
    </row>
    <row r="794" spans="1:4" x14ac:dyDescent="0.25">
      <c r="A794" s="15" t="s">
        <v>8219</v>
      </c>
      <c r="B794">
        <v>35</v>
      </c>
      <c r="C794" t="s">
        <v>8221</v>
      </c>
      <c r="D794">
        <v>0</v>
      </c>
    </row>
    <row r="795" spans="1:4" x14ac:dyDescent="0.25">
      <c r="A795" s="15" t="s">
        <v>8219</v>
      </c>
      <c r="B795">
        <v>90</v>
      </c>
      <c r="C795" t="s">
        <v>8221</v>
      </c>
      <c r="D795">
        <v>11</v>
      </c>
    </row>
    <row r="796" spans="1:4" x14ac:dyDescent="0.25">
      <c r="A796" s="15" t="s">
        <v>8219</v>
      </c>
      <c r="B796">
        <v>4</v>
      </c>
      <c r="C796" t="s">
        <v>8221</v>
      </c>
      <c r="D796">
        <v>95</v>
      </c>
    </row>
    <row r="797" spans="1:4" x14ac:dyDescent="0.25">
      <c r="A797" s="15" t="s">
        <v>8219</v>
      </c>
      <c r="B797">
        <v>120</v>
      </c>
      <c r="C797" t="s">
        <v>8221</v>
      </c>
      <c r="D797">
        <v>13</v>
      </c>
    </row>
    <row r="798" spans="1:4" x14ac:dyDescent="0.25">
      <c r="A798" s="15" t="s">
        <v>8219</v>
      </c>
      <c r="B798">
        <v>14</v>
      </c>
      <c r="C798" t="s">
        <v>8221</v>
      </c>
      <c r="D798">
        <v>2</v>
      </c>
    </row>
    <row r="799" spans="1:4" x14ac:dyDescent="0.25">
      <c r="A799" s="15" t="s">
        <v>8219</v>
      </c>
      <c r="B799">
        <v>27</v>
      </c>
      <c r="C799" t="s">
        <v>8221</v>
      </c>
      <c r="D799">
        <v>2</v>
      </c>
    </row>
    <row r="800" spans="1:4" x14ac:dyDescent="0.25">
      <c r="A800" s="15" t="s">
        <v>8219</v>
      </c>
      <c r="B800">
        <v>49</v>
      </c>
      <c r="C800" t="s">
        <v>8221</v>
      </c>
      <c r="D800">
        <v>3</v>
      </c>
    </row>
    <row r="801" spans="1:4" x14ac:dyDescent="0.25">
      <c r="A801" s="15" t="s">
        <v>8219</v>
      </c>
      <c r="B801">
        <v>102</v>
      </c>
      <c r="C801" t="s">
        <v>8221</v>
      </c>
      <c r="D801">
        <v>0</v>
      </c>
    </row>
    <row r="802" spans="1:4" x14ac:dyDescent="0.25">
      <c r="A802" s="15" t="s">
        <v>8219</v>
      </c>
      <c r="B802">
        <v>3</v>
      </c>
      <c r="C802" t="s">
        <v>8221</v>
      </c>
      <c r="D802">
        <v>0</v>
      </c>
    </row>
    <row r="803" spans="1:4" x14ac:dyDescent="0.25">
      <c r="A803" s="15" t="s">
        <v>8219</v>
      </c>
      <c r="B803">
        <v>25</v>
      </c>
      <c r="C803" t="s">
        <v>8221</v>
      </c>
      <c r="D803">
        <v>0</v>
      </c>
    </row>
    <row r="804" spans="1:4" x14ac:dyDescent="0.25">
      <c r="A804" s="15" t="s">
        <v>8219</v>
      </c>
      <c r="B804">
        <v>118</v>
      </c>
      <c r="C804" t="s">
        <v>8221</v>
      </c>
      <c r="D804">
        <v>2</v>
      </c>
    </row>
    <row r="805" spans="1:4" x14ac:dyDescent="0.25">
      <c r="A805" s="15" t="s">
        <v>8219</v>
      </c>
      <c r="B805">
        <v>57</v>
      </c>
      <c r="C805" t="s">
        <v>8221</v>
      </c>
      <c r="D805">
        <v>24</v>
      </c>
    </row>
    <row r="806" spans="1:4" x14ac:dyDescent="0.25">
      <c r="A806" s="15" t="s">
        <v>8219</v>
      </c>
      <c r="B806">
        <v>11</v>
      </c>
      <c r="C806" t="s">
        <v>8221</v>
      </c>
      <c r="D806">
        <v>25</v>
      </c>
    </row>
    <row r="807" spans="1:4" x14ac:dyDescent="0.25">
      <c r="A807" s="15" t="s">
        <v>8219</v>
      </c>
      <c r="B807">
        <v>33</v>
      </c>
      <c r="C807" t="s">
        <v>8221</v>
      </c>
      <c r="D807">
        <v>3</v>
      </c>
    </row>
    <row r="808" spans="1:4" x14ac:dyDescent="0.25">
      <c r="A808" s="15" t="s">
        <v>8219</v>
      </c>
      <c r="B808">
        <v>40</v>
      </c>
      <c r="C808" t="s">
        <v>8221</v>
      </c>
      <c r="D808">
        <v>41</v>
      </c>
    </row>
    <row r="809" spans="1:4" x14ac:dyDescent="0.25">
      <c r="A809" s="15" t="s">
        <v>8219</v>
      </c>
      <c r="B809">
        <v>50</v>
      </c>
      <c r="C809" t="s">
        <v>8221</v>
      </c>
      <c r="D809">
        <v>2</v>
      </c>
    </row>
    <row r="810" spans="1:4" x14ac:dyDescent="0.25">
      <c r="A810" s="15" t="s">
        <v>8219</v>
      </c>
      <c r="B810">
        <v>38</v>
      </c>
      <c r="C810" t="s">
        <v>8221</v>
      </c>
      <c r="D810">
        <v>4</v>
      </c>
    </row>
    <row r="811" spans="1:4" x14ac:dyDescent="0.25">
      <c r="A811" s="15" t="s">
        <v>8219</v>
      </c>
      <c r="B811">
        <v>96</v>
      </c>
      <c r="C811" t="s">
        <v>8221</v>
      </c>
      <c r="D811">
        <v>99</v>
      </c>
    </row>
    <row r="812" spans="1:4" x14ac:dyDescent="0.25">
      <c r="A812" s="15" t="s">
        <v>8219</v>
      </c>
      <c r="B812">
        <v>48</v>
      </c>
      <c r="C812" t="s">
        <v>8221</v>
      </c>
      <c r="D812">
        <v>4</v>
      </c>
    </row>
    <row r="813" spans="1:4" x14ac:dyDescent="0.25">
      <c r="A813" s="15" t="s">
        <v>8219</v>
      </c>
      <c r="B813">
        <v>33</v>
      </c>
      <c r="C813" t="s">
        <v>8221</v>
      </c>
      <c r="D813">
        <v>4</v>
      </c>
    </row>
    <row r="814" spans="1:4" x14ac:dyDescent="0.25">
      <c r="A814" s="15" t="s">
        <v>8219</v>
      </c>
      <c r="B814">
        <v>226</v>
      </c>
      <c r="C814" t="s">
        <v>8221</v>
      </c>
      <c r="D814">
        <v>38</v>
      </c>
    </row>
    <row r="815" spans="1:4" x14ac:dyDescent="0.25">
      <c r="A815" s="15" t="s">
        <v>8219</v>
      </c>
      <c r="B815">
        <v>14</v>
      </c>
      <c r="C815" t="s">
        <v>8221</v>
      </c>
      <c r="D815">
        <v>285</v>
      </c>
    </row>
    <row r="816" spans="1:4" x14ac:dyDescent="0.25">
      <c r="A816" s="15" t="s">
        <v>8219</v>
      </c>
      <c r="B816">
        <v>20</v>
      </c>
      <c r="C816" t="s">
        <v>8221</v>
      </c>
      <c r="D816">
        <v>1</v>
      </c>
    </row>
    <row r="817" spans="1:4" x14ac:dyDescent="0.25">
      <c r="A817" s="15" t="s">
        <v>8219</v>
      </c>
      <c r="B817">
        <v>25</v>
      </c>
      <c r="C817" t="s">
        <v>8221</v>
      </c>
      <c r="D817">
        <v>42</v>
      </c>
    </row>
    <row r="818" spans="1:4" x14ac:dyDescent="0.25">
      <c r="A818" s="15" t="s">
        <v>8219</v>
      </c>
      <c r="B818">
        <v>90</v>
      </c>
      <c r="C818" t="s">
        <v>8221</v>
      </c>
      <c r="D818">
        <v>26</v>
      </c>
    </row>
    <row r="819" spans="1:4" x14ac:dyDescent="0.25">
      <c r="A819" s="15" t="s">
        <v>8219</v>
      </c>
      <c r="B819">
        <v>11</v>
      </c>
      <c r="C819" t="s">
        <v>8221</v>
      </c>
      <c r="D819">
        <v>2</v>
      </c>
    </row>
    <row r="820" spans="1:4" x14ac:dyDescent="0.25">
      <c r="A820" s="15" t="s">
        <v>8219</v>
      </c>
      <c r="B820">
        <v>55</v>
      </c>
      <c r="C820" t="s">
        <v>8221</v>
      </c>
      <c r="D820">
        <v>4</v>
      </c>
    </row>
    <row r="821" spans="1:4" x14ac:dyDescent="0.25">
      <c r="A821" s="15" t="s">
        <v>8219</v>
      </c>
      <c r="B821">
        <v>30</v>
      </c>
      <c r="C821" t="s">
        <v>8221</v>
      </c>
      <c r="D821">
        <v>6</v>
      </c>
    </row>
    <row r="822" spans="1:4" x14ac:dyDescent="0.25">
      <c r="A822" s="15" t="s">
        <v>8219</v>
      </c>
      <c r="B822">
        <v>28</v>
      </c>
      <c r="C822" t="s">
        <v>8221</v>
      </c>
      <c r="D822">
        <v>70</v>
      </c>
    </row>
    <row r="823" spans="1:4" x14ac:dyDescent="0.25">
      <c r="A823" s="15" t="s">
        <v>8219</v>
      </c>
      <c r="B823">
        <v>45</v>
      </c>
      <c r="C823" t="s">
        <v>8221</v>
      </c>
      <c r="D823">
        <v>9</v>
      </c>
    </row>
    <row r="824" spans="1:4" x14ac:dyDescent="0.25">
      <c r="A824" s="15" t="s">
        <v>8219</v>
      </c>
      <c r="B824">
        <v>13</v>
      </c>
      <c r="C824" t="s">
        <v>8221</v>
      </c>
      <c r="D824">
        <v>8</v>
      </c>
    </row>
    <row r="825" spans="1:4" x14ac:dyDescent="0.25">
      <c r="A825" s="15" t="s">
        <v>8219</v>
      </c>
      <c r="B825">
        <v>40</v>
      </c>
      <c r="C825" t="s">
        <v>8221</v>
      </c>
      <c r="D825">
        <v>105</v>
      </c>
    </row>
    <row r="826" spans="1:4" x14ac:dyDescent="0.25">
      <c r="A826" s="15" t="s">
        <v>8219</v>
      </c>
      <c r="B826">
        <v>21</v>
      </c>
      <c r="C826" t="s">
        <v>8221</v>
      </c>
      <c r="D826">
        <v>12</v>
      </c>
    </row>
    <row r="827" spans="1:4" x14ac:dyDescent="0.25">
      <c r="A827" s="15" t="s">
        <v>8219</v>
      </c>
      <c r="B827">
        <v>134</v>
      </c>
      <c r="C827" t="s">
        <v>8221</v>
      </c>
      <c r="D827">
        <v>0</v>
      </c>
    </row>
    <row r="828" spans="1:4" x14ac:dyDescent="0.25">
      <c r="A828" s="15" t="s">
        <v>8219</v>
      </c>
      <c r="B828">
        <v>20</v>
      </c>
      <c r="C828" t="s">
        <v>8221</v>
      </c>
      <c r="D828">
        <v>16</v>
      </c>
    </row>
    <row r="829" spans="1:4" x14ac:dyDescent="0.25">
      <c r="A829" s="15" t="s">
        <v>8219</v>
      </c>
      <c r="B829">
        <v>19</v>
      </c>
      <c r="C829" t="s">
        <v>8221</v>
      </c>
      <c r="D829">
        <v>7</v>
      </c>
    </row>
    <row r="830" spans="1:4" x14ac:dyDescent="0.25">
      <c r="A830" s="15" t="s">
        <v>8219</v>
      </c>
      <c r="B830">
        <v>209</v>
      </c>
      <c r="C830" t="s">
        <v>8221</v>
      </c>
      <c r="D830">
        <v>4</v>
      </c>
    </row>
    <row r="831" spans="1:4" x14ac:dyDescent="0.25">
      <c r="A831" s="15" t="s">
        <v>8219</v>
      </c>
      <c r="B831">
        <v>38</v>
      </c>
      <c r="C831" t="s">
        <v>8221</v>
      </c>
      <c r="D831">
        <v>1</v>
      </c>
    </row>
    <row r="832" spans="1:4" x14ac:dyDescent="0.25">
      <c r="A832" s="15" t="s">
        <v>8219</v>
      </c>
      <c r="B832">
        <v>24</v>
      </c>
      <c r="C832" t="s">
        <v>8221</v>
      </c>
      <c r="D832">
        <v>28</v>
      </c>
    </row>
    <row r="833" spans="1:4" x14ac:dyDescent="0.25">
      <c r="A833" s="15" t="s">
        <v>8219</v>
      </c>
      <c r="B833">
        <v>8</v>
      </c>
      <c r="C833" t="s">
        <v>8221</v>
      </c>
      <c r="D833">
        <v>1</v>
      </c>
    </row>
    <row r="834" spans="1:4" x14ac:dyDescent="0.25">
      <c r="A834" s="15" t="s">
        <v>8219</v>
      </c>
      <c r="B834">
        <v>179</v>
      </c>
      <c r="C834" t="s">
        <v>8221</v>
      </c>
      <c r="D834">
        <v>1</v>
      </c>
    </row>
    <row r="835" spans="1:4" x14ac:dyDescent="0.25">
      <c r="A835" s="15" t="s">
        <v>8219</v>
      </c>
      <c r="B835">
        <v>26</v>
      </c>
      <c r="C835" t="s">
        <v>8221</v>
      </c>
      <c r="D835">
        <v>5</v>
      </c>
    </row>
    <row r="836" spans="1:4" x14ac:dyDescent="0.25">
      <c r="A836" s="15" t="s">
        <v>8219</v>
      </c>
      <c r="B836">
        <v>131</v>
      </c>
      <c r="C836" t="s">
        <v>8221</v>
      </c>
      <c r="D836">
        <v>3</v>
      </c>
    </row>
    <row r="837" spans="1:4" x14ac:dyDescent="0.25">
      <c r="A837" s="15" t="s">
        <v>8219</v>
      </c>
      <c r="B837">
        <v>14</v>
      </c>
      <c r="C837" t="s">
        <v>8221</v>
      </c>
      <c r="D837">
        <v>2</v>
      </c>
    </row>
    <row r="838" spans="1:4" x14ac:dyDescent="0.25">
      <c r="A838" s="15" t="s">
        <v>8219</v>
      </c>
      <c r="B838">
        <v>174</v>
      </c>
      <c r="C838" t="s">
        <v>8221</v>
      </c>
      <c r="D838">
        <v>0</v>
      </c>
    </row>
    <row r="839" spans="1:4" x14ac:dyDescent="0.25">
      <c r="A839" s="15" t="s">
        <v>8219</v>
      </c>
      <c r="B839">
        <v>191</v>
      </c>
      <c r="C839" t="s">
        <v>8221</v>
      </c>
      <c r="D839">
        <v>0</v>
      </c>
    </row>
    <row r="840" spans="1:4" x14ac:dyDescent="0.25">
      <c r="A840" s="15" t="s">
        <v>8219</v>
      </c>
      <c r="B840">
        <v>38</v>
      </c>
      <c r="C840" t="s">
        <v>8221</v>
      </c>
      <c r="D840">
        <v>3</v>
      </c>
    </row>
    <row r="841" spans="1:4" x14ac:dyDescent="0.25">
      <c r="A841" s="15" t="s">
        <v>8219</v>
      </c>
      <c r="B841">
        <v>22</v>
      </c>
      <c r="C841" t="s">
        <v>8221</v>
      </c>
      <c r="D841">
        <v>0</v>
      </c>
    </row>
    <row r="842" spans="1:4" x14ac:dyDescent="0.25">
      <c r="A842" s="15" t="s">
        <v>8219</v>
      </c>
      <c r="B842">
        <v>149</v>
      </c>
      <c r="C842" t="s">
        <v>8221</v>
      </c>
      <c r="D842">
        <v>0</v>
      </c>
    </row>
    <row r="843" spans="1:4" x14ac:dyDescent="0.25">
      <c r="A843" s="15" t="s">
        <v>8219</v>
      </c>
      <c r="B843">
        <v>56</v>
      </c>
      <c r="C843" t="s">
        <v>8221</v>
      </c>
      <c r="D843">
        <v>3</v>
      </c>
    </row>
    <row r="844" spans="1:4" x14ac:dyDescent="0.25">
      <c r="A844" s="15" t="s">
        <v>8219</v>
      </c>
      <c r="B844">
        <v>19</v>
      </c>
      <c r="C844" t="s">
        <v>8221</v>
      </c>
      <c r="D844">
        <v>7</v>
      </c>
    </row>
    <row r="845" spans="1:4" x14ac:dyDescent="0.25">
      <c r="A845" s="15" t="s">
        <v>8219</v>
      </c>
      <c r="B845">
        <v>70</v>
      </c>
      <c r="C845" t="s">
        <v>8221</v>
      </c>
      <c r="D845">
        <v>25</v>
      </c>
    </row>
    <row r="846" spans="1:4" x14ac:dyDescent="0.25">
      <c r="A846" s="15" t="s">
        <v>8219</v>
      </c>
      <c r="B846">
        <v>81</v>
      </c>
      <c r="C846" t="s">
        <v>8221</v>
      </c>
      <c r="D846">
        <v>10</v>
      </c>
    </row>
    <row r="847" spans="1:4" x14ac:dyDescent="0.25">
      <c r="A847" s="15" t="s">
        <v>8219</v>
      </c>
      <c r="B847">
        <v>32</v>
      </c>
      <c r="C847" t="s">
        <v>8221</v>
      </c>
      <c r="D847">
        <v>3</v>
      </c>
    </row>
    <row r="848" spans="1:4" x14ac:dyDescent="0.25">
      <c r="A848" s="15" t="s">
        <v>8219</v>
      </c>
      <c r="B848">
        <v>26</v>
      </c>
      <c r="C848" t="s">
        <v>8221</v>
      </c>
      <c r="D848">
        <v>5</v>
      </c>
    </row>
    <row r="849" spans="1:4" x14ac:dyDescent="0.25">
      <c r="A849" s="15" t="s">
        <v>8219</v>
      </c>
      <c r="B849">
        <v>105</v>
      </c>
      <c r="C849" t="s">
        <v>8221</v>
      </c>
      <c r="D849">
        <v>5</v>
      </c>
    </row>
    <row r="850" spans="1:4" x14ac:dyDescent="0.25">
      <c r="A850" s="15" t="s">
        <v>8219</v>
      </c>
      <c r="B850">
        <v>29</v>
      </c>
      <c r="C850" t="s">
        <v>8221</v>
      </c>
      <c r="D850">
        <v>27</v>
      </c>
    </row>
    <row r="851" spans="1:4" x14ac:dyDescent="0.25">
      <c r="A851" s="15" t="s">
        <v>8219</v>
      </c>
      <c r="B851">
        <v>8</v>
      </c>
      <c r="C851" t="s">
        <v>8221</v>
      </c>
      <c r="D851">
        <v>2</v>
      </c>
    </row>
    <row r="852" spans="1:4" x14ac:dyDescent="0.25">
      <c r="A852" s="15" t="s">
        <v>8219</v>
      </c>
      <c r="B852">
        <v>89</v>
      </c>
      <c r="C852" t="s">
        <v>8221</v>
      </c>
      <c r="D852">
        <v>236</v>
      </c>
    </row>
    <row r="853" spans="1:4" x14ac:dyDescent="0.25">
      <c r="A853" s="15" t="s">
        <v>8219</v>
      </c>
      <c r="B853">
        <v>44</v>
      </c>
      <c r="C853" t="s">
        <v>8221</v>
      </c>
      <c r="D853">
        <v>1</v>
      </c>
    </row>
    <row r="854" spans="1:4" x14ac:dyDescent="0.25">
      <c r="A854" s="15" t="s">
        <v>8219</v>
      </c>
      <c r="B854">
        <v>246</v>
      </c>
      <c r="C854" t="s">
        <v>8221</v>
      </c>
      <c r="D854">
        <v>12</v>
      </c>
    </row>
    <row r="855" spans="1:4" x14ac:dyDescent="0.25">
      <c r="A855" s="15" t="s">
        <v>8219</v>
      </c>
      <c r="B855">
        <v>120</v>
      </c>
      <c r="C855" t="s">
        <v>8221</v>
      </c>
      <c r="D855">
        <v>4</v>
      </c>
    </row>
    <row r="856" spans="1:4" x14ac:dyDescent="0.25">
      <c r="A856" s="15" t="s">
        <v>8219</v>
      </c>
      <c r="B856">
        <v>26</v>
      </c>
      <c r="C856" t="s">
        <v>8221</v>
      </c>
      <c r="D856">
        <v>3</v>
      </c>
    </row>
    <row r="857" spans="1:4" x14ac:dyDescent="0.25">
      <c r="A857" s="15" t="s">
        <v>8219</v>
      </c>
      <c r="B857">
        <v>45</v>
      </c>
      <c r="C857" t="s">
        <v>8221</v>
      </c>
      <c r="D857">
        <v>99</v>
      </c>
    </row>
    <row r="858" spans="1:4" x14ac:dyDescent="0.25">
      <c r="A858" s="15" t="s">
        <v>8219</v>
      </c>
      <c r="B858">
        <v>20</v>
      </c>
      <c r="C858" t="s">
        <v>8221</v>
      </c>
      <c r="D858">
        <v>3</v>
      </c>
    </row>
    <row r="859" spans="1:4" x14ac:dyDescent="0.25">
      <c r="A859" s="15" t="s">
        <v>8219</v>
      </c>
      <c r="B859">
        <v>47</v>
      </c>
      <c r="C859" t="s">
        <v>8221</v>
      </c>
      <c r="D859">
        <v>3</v>
      </c>
    </row>
    <row r="860" spans="1:4" x14ac:dyDescent="0.25">
      <c r="A860" s="15" t="s">
        <v>8219</v>
      </c>
      <c r="B860">
        <v>13</v>
      </c>
      <c r="C860" t="s">
        <v>8221</v>
      </c>
      <c r="D860">
        <v>22</v>
      </c>
    </row>
    <row r="861" spans="1:4" x14ac:dyDescent="0.25">
      <c r="A861" s="15" t="s">
        <v>8219</v>
      </c>
      <c r="B861">
        <v>183</v>
      </c>
      <c r="C861" t="s">
        <v>8221</v>
      </c>
      <c r="D861">
        <v>4</v>
      </c>
    </row>
    <row r="862" spans="1:4" x14ac:dyDescent="0.25">
      <c r="A862" s="15" t="s">
        <v>8219</v>
      </c>
      <c r="B862">
        <v>21</v>
      </c>
      <c r="C862" t="s">
        <v>8221</v>
      </c>
      <c r="D862">
        <v>534</v>
      </c>
    </row>
    <row r="863" spans="1:4" x14ac:dyDescent="0.25">
      <c r="A863" s="15" t="s">
        <v>8219</v>
      </c>
      <c r="B863">
        <v>42</v>
      </c>
      <c r="C863" t="s">
        <v>8221</v>
      </c>
      <c r="D863">
        <v>12</v>
      </c>
    </row>
    <row r="864" spans="1:4" x14ac:dyDescent="0.25">
      <c r="A864" s="15" t="s">
        <v>8219</v>
      </c>
      <c r="B864">
        <v>54</v>
      </c>
      <c r="C864" t="s">
        <v>8221</v>
      </c>
      <c r="D864">
        <v>56</v>
      </c>
    </row>
    <row r="865" spans="1:4" x14ac:dyDescent="0.25">
      <c r="A865" s="15" t="s">
        <v>8219</v>
      </c>
      <c r="B865">
        <v>38</v>
      </c>
      <c r="C865" t="s">
        <v>8221</v>
      </c>
      <c r="D865">
        <v>11</v>
      </c>
    </row>
    <row r="866" spans="1:4" x14ac:dyDescent="0.25">
      <c r="A866" s="15" t="s">
        <v>8219</v>
      </c>
      <c r="B866">
        <v>64</v>
      </c>
      <c r="C866" t="s">
        <v>8221</v>
      </c>
      <c r="D866">
        <v>0</v>
      </c>
    </row>
    <row r="867" spans="1:4" x14ac:dyDescent="0.25">
      <c r="A867" s="15" t="s">
        <v>8219</v>
      </c>
      <c r="B867">
        <v>13</v>
      </c>
      <c r="C867" t="s">
        <v>8221</v>
      </c>
      <c r="D867">
        <v>12</v>
      </c>
    </row>
    <row r="868" spans="1:4" x14ac:dyDescent="0.25">
      <c r="A868" s="15" t="s">
        <v>8219</v>
      </c>
      <c r="B868">
        <v>33</v>
      </c>
      <c r="C868" t="s">
        <v>8221</v>
      </c>
      <c r="D868">
        <v>5</v>
      </c>
    </row>
    <row r="869" spans="1:4" x14ac:dyDescent="0.25">
      <c r="A869" s="15" t="s">
        <v>8219</v>
      </c>
      <c r="B869">
        <v>52</v>
      </c>
      <c r="C869" t="s">
        <v>8221</v>
      </c>
      <c r="D869">
        <v>24</v>
      </c>
    </row>
    <row r="870" spans="1:4" x14ac:dyDescent="0.25">
      <c r="A870" s="15" t="s">
        <v>8219</v>
      </c>
      <c r="B870">
        <v>107</v>
      </c>
      <c r="C870" t="s">
        <v>8221</v>
      </c>
      <c r="D870">
        <v>89</v>
      </c>
    </row>
    <row r="871" spans="1:4" x14ac:dyDescent="0.25">
      <c r="A871" s="15" t="s">
        <v>8219</v>
      </c>
      <c r="B871">
        <v>11</v>
      </c>
      <c r="C871" t="s">
        <v>8221</v>
      </c>
      <c r="D871">
        <v>1</v>
      </c>
    </row>
    <row r="872" spans="1:4" x14ac:dyDescent="0.25">
      <c r="A872" s="15" t="s">
        <v>8219</v>
      </c>
      <c r="B872">
        <v>34</v>
      </c>
      <c r="C872" t="s">
        <v>8221</v>
      </c>
      <c r="D872">
        <v>55</v>
      </c>
    </row>
    <row r="873" spans="1:4" x14ac:dyDescent="0.25">
      <c r="A873" s="15" t="s">
        <v>8219</v>
      </c>
      <c r="B873">
        <v>75</v>
      </c>
      <c r="C873" t="s">
        <v>8221</v>
      </c>
      <c r="D873">
        <v>2</v>
      </c>
    </row>
    <row r="874" spans="1:4" x14ac:dyDescent="0.25">
      <c r="A874" s="15" t="s">
        <v>8219</v>
      </c>
      <c r="B874">
        <v>26</v>
      </c>
      <c r="C874" t="s">
        <v>8221</v>
      </c>
      <c r="D874">
        <v>0</v>
      </c>
    </row>
    <row r="875" spans="1:4" x14ac:dyDescent="0.25">
      <c r="A875" s="15" t="s">
        <v>8219</v>
      </c>
      <c r="B875">
        <v>50</v>
      </c>
      <c r="C875" t="s">
        <v>8221</v>
      </c>
      <c r="D875">
        <v>4</v>
      </c>
    </row>
    <row r="876" spans="1:4" x14ac:dyDescent="0.25">
      <c r="A876" s="15" t="s">
        <v>8219</v>
      </c>
      <c r="B876">
        <v>80</v>
      </c>
      <c r="C876" t="s">
        <v>8221</v>
      </c>
      <c r="D876">
        <v>6</v>
      </c>
    </row>
    <row r="877" spans="1:4" x14ac:dyDescent="0.25">
      <c r="A877" s="15" t="s">
        <v>8219</v>
      </c>
      <c r="B877">
        <v>110</v>
      </c>
      <c r="C877" t="s">
        <v>8221</v>
      </c>
      <c r="D877">
        <v>4</v>
      </c>
    </row>
    <row r="878" spans="1:4" x14ac:dyDescent="0.25">
      <c r="A878" s="15" t="s">
        <v>8219</v>
      </c>
      <c r="B878">
        <v>77</v>
      </c>
      <c r="C878" t="s">
        <v>8221</v>
      </c>
      <c r="D878">
        <v>4</v>
      </c>
    </row>
    <row r="879" spans="1:4" x14ac:dyDescent="0.25">
      <c r="A879" s="15" t="s">
        <v>8219</v>
      </c>
      <c r="B879">
        <v>50</v>
      </c>
      <c r="C879" t="s">
        <v>8221</v>
      </c>
      <c r="D879">
        <v>2</v>
      </c>
    </row>
    <row r="880" spans="1:4" x14ac:dyDescent="0.25">
      <c r="A880" s="15" t="s">
        <v>8219</v>
      </c>
      <c r="B880">
        <v>145</v>
      </c>
      <c r="C880" t="s">
        <v>8221</v>
      </c>
      <c r="D880">
        <v>5</v>
      </c>
    </row>
    <row r="881" spans="1:4" x14ac:dyDescent="0.25">
      <c r="A881" s="15" t="s">
        <v>8219</v>
      </c>
      <c r="B881">
        <v>29</v>
      </c>
      <c r="C881" t="s">
        <v>8221</v>
      </c>
      <c r="D881">
        <v>83</v>
      </c>
    </row>
    <row r="882" spans="1:4" x14ac:dyDescent="0.25">
      <c r="A882" s="15" t="s">
        <v>8219</v>
      </c>
      <c r="B882">
        <v>114</v>
      </c>
      <c r="C882" t="s">
        <v>8221</v>
      </c>
      <c r="D882">
        <v>57</v>
      </c>
    </row>
    <row r="883" spans="1:4" x14ac:dyDescent="0.25">
      <c r="A883" s="15" t="s">
        <v>8219</v>
      </c>
      <c r="B883">
        <v>96</v>
      </c>
      <c r="C883" t="s">
        <v>8221</v>
      </c>
      <c r="D883">
        <v>311</v>
      </c>
    </row>
    <row r="884" spans="1:4" x14ac:dyDescent="0.25">
      <c r="A884" s="15" t="s">
        <v>8219</v>
      </c>
      <c r="B884">
        <v>31</v>
      </c>
      <c r="C884" t="s">
        <v>8221</v>
      </c>
      <c r="D884">
        <v>2</v>
      </c>
    </row>
    <row r="885" spans="1:4" x14ac:dyDescent="0.25">
      <c r="A885" s="15" t="s">
        <v>8219</v>
      </c>
      <c r="B885">
        <v>4883</v>
      </c>
      <c r="C885" t="s">
        <v>8221</v>
      </c>
      <c r="D885">
        <v>16</v>
      </c>
    </row>
    <row r="886" spans="1:4" x14ac:dyDescent="0.25">
      <c r="A886" s="15" t="s">
        <v>8219</v>
      </c>
      <c r="B886">
        <v>95</v>
      </c>
      <c r="C886" t="s">
        <v>8221</v>
      </c>
      <c r="D886">
        <v>9</v>
      </c>
    </row>
    <row r="887" spans="1:4" x14ac:dyDescent="0.25">
      <c r="A887" s="15" t="s">
        <v>8219</v>
      </c>
      <c r="B887">
        <v>2478</v>
      </c>
      <c r="C887" t="s">
        <v>8221</v>
      </c>
      <c r="D887">
        <v>1</v>
      </c>
    </row>
    <row r="888" spans="1:4" x14ac:dyDescent="0.25">
      <c r="A888" s="15" t="s">
        <v>8219</v>
      </c>
      <c r="B888">
        <v>1789</v>
      </c>
      <c r="C888" t="s">
        <v>8221</v>
      </c>
      <c r="D888">
        <v>12</v>
      </c>
    </row>
    <row r="889" spans="1:4" x14ac:dyDescent="0.25">
      <c r="A889" s="15" t="s">
        <v>8219</v>
      </c>
      <c r="B889">
        <v>680</v>
      </c>
      <c r="C889" t="s">
        <v>8221</v>
      </c>
      <c r="D889">
        <v>0</v>
      </c>
    </row>
    <row r="890" spans="1:4" x14ac:dyDescent="0.25">
      <c r="A890" s="15" t="s">
        <v>8219</v>
      </c>
      <c r="B890">
        <v>70</v>
      </c>
      <c r="C890" t="s">
        <v>8221</v>
      </c>
      <c r="D890">
        <v>20</v>
      </c>
    </row>
    <row r="891" spans="1:4" x14ac:dyDescent="0.25">
      <c r="A891" s="15" t="s">
        <v>8219</v>
      </c>
      <c r="B891">
        <v>23</v>
      </c>
      <c r="C891" t="s">
        <v>8221</v>
      </c>
      <c r="D891">
        <v>16</v>
      </c>
    </row>
    <row r="892" spans="1:4" x14ac:dyDescent="0.25">
      <c r="A892" s="15" t="s">
        <v>8219</v>
      </c>
      <c r="B892">
        <v>4245</v>
      </c>
      <c r="C892" t="s">
        <v>8221</v>
      </c>
      <c r="D892">
        <v>33</v>
      </c>
    </row>
    <row r="893" spans="1:4" x14ac:dyDescent="0.25">
      <c r="A893" s="15" t="s">
        <v>8219</v>
      </c>
      <c r="B893">
        <v>943</v>
      </c>
      <c r="C893" t="s">
        <v>8221</v>
      </c>
      <c r="D893">
        <v>2</v>
      </c>
    </row>
    <row r="894" spans="1:4" x14ac:dyDescent="0.25">
      <c r="A894" s="15" t="s">
        <v>8219</v>
      </c>
      <c r="B894">
        <v>1876</v>
      </c>
      <c r="C894" t="s">
        <v>8221</v>
      </c>
      <c r="D894">
        <v>6</v>
      </c>
    </row>
    <row r="895" spans="1:4" x14ac:dyDescent="0.25">
      <c r="A895" s="15" t="s">
        <v>8219</v>
      </c>
      <c r="B895">
        <v>834</v>
      </c>
      <c r="C895" t="s">
        <v>8221</v>
      </c>
      <c r="D895">
        <v>0</v>
      </c>
    </row>
    <row r="896" spans="1:4" x14ac:dyDescent="0.25">
      <c r="A896" s="15" t="s">
        <v>8219</v>
      </c>
      <c r="B896">
        <v>682</v>
      </c>
      <c r="C896" t="s">
        <v>8221</v>
      </c>
      <c r="D896">
        <v>3</v>
      </c>
    </row>
    <row r="897" spans="1:4" x14ac:dyDescent="0.25">
      <c r="A897" s="15" t="s">
        <v>8219</v>
      </c>
      <c r="B897">
        <v>147</v>
      </c>
      <c r="C897" t="s">
        <v>8221</v>
      </c>
      <c r="D897">
        <v>0</v>
      </c>
    </row>
    <row r="898" spans="1:4" x14ac:dyDescent="0.25">
      <c r="A898" s="15" t="s">
        <v>8219</v>
      </c>
      <c r="B898">
        <v>415</v>
      </c>
      <c r="C898" t="s">
        <v>8221</v>
      </c>
      <c r="D898">
        <v>3</v>
      </c>
    </row>
    <row r="899" spans="1:4" x14ac:dyDescent="0.25">
      <c r="A899" s="15" t="s">
        <v>8219</v>
      </c>
      <c r="B899">
        <v>290</v>
      </c>
      <c r="C899" t="s">
        <v>8221</v>
      </c>
      <c r="D899">
        <v>13</v>
      </c>
    </row>
    <row r="900" spans="1:4" x14ac:dyDescent="0.25">
      <c r="A900" s="15" t="s">
        <v>8219</v>
      </c>
      <c r="B900">
        <v>365</v>
      </c>
      <c r="C900" t="s">
        <v>8221</v>
      </c>
      <c r="D900">
        <v>6</v>
      </c>
    </row>
    <row r="901" spans="1:4" x14ac:dyDescent="0.25">
      <c r="A901" s="15" t="s">
        <v>8219</v>
      </c>
      <c r="B901">
        <v>660</v>
      </c>
      <c r="C901" t="s">
        <v>8221</v>
      </c>
      <c r="D901">
        <v>1</v>
      </c>
    </row>
    <row r="902" spans="1:4" x14ac:dyDescent="0.25">
      <c r="A902" s="15" t="s">
        <v>8219</v>
      </c>
      <c r="B902">
        <v>1356</v>
      </c>
      <c r="C902" t="s">
        <v>8221</v>
      </c>
      <c r="D902">
        <v>0</v>
      </c>
    </row>
    <row r="903" spans="1:4" x14ac:dyDescent="0.25">
      <c r="A903" s="15" t="s">
        <v>8219</v>
      </c>
      <c r="B903">
        <v>424</v>
      </c>
      <c r="C903" t="s">
        <v>8221</v>
      </c>
      <c r="D903">
        <v>5</v>
      </c>
    </row>
    <row r="904" spans="1:4" x14ac:dyDescent="0.25">
      <c r="A904" s="15" t="s">
        <v>8219</v>
      </c>
      <c r="B904">
        <v>33</v>
      </c>
      <c r="C904" t="s">
        <v>8221</v>
      </c>
      <c r="D904">
        <v>0</v>
      </c>
    </row>
    <row r="905" spans="1:4" x14ac:dyDescent="0.25">
      <c r="A905" s="15" t="s">
        <v>8219</v>
      </c>
      <c r="B905">
        <v>1633</v>
      </c>
      <c r="C905" t="s">
        <v>8221</v>
      </c>
      <c r="D905">
        <v>36</v>
      </c>
    </row>
    <row r="906" spans="1:4" x14ac:dyDescent="0.25">
      <c r="A906" s="15" t="s">
        <v>8219</v>
      </c>
      <c r="B906">
        <v>306</v>
      </c>
      <c r="C906" t="s">
        <v>8221</v>
      </c>
      <c r="D906">
        <v>1</v>
      </c>
    </row>
    <row r="907" spans="1:4" x14ac:dyDescent="0.25">
      <c r="A907" s="15" t="s">
        <v>8219</v>
      </c>
      <c r="B907">
        <v>205</v>
      </c>
      <c r="C907" t="s">
        <v>8221</v>
      </c>
      <c r="D907">
        <v>1</v>
      </c>
    </row>
    <row r="908" spans="1:4" x14ac:dyDescent="0.25">
      <c r="A908" s="15" t="s">
        <v>8219</v>
      </c>
      <c r="B908">
        <v>1281</v>
      </c>
      <c r="C908" t="s">
        <v>8221</v>
      </c>
      <c r="D908">
        <v>1</v>
      </c>
    </row>
    <row r="909" spans="1:4" x14ac:dyDescent="0.25">
      <c r="A909" s="15" t="s">
        <v>8219</v>
      </c>
      <c r="B909">
        <v>103</v>
      </c>
      <c r="C909" t="s">
        <v>8221</v>
      </c>
      <c r="D909">
        <v>9</v>
      </c>
    </row>
    <row r="910" spans="1:4" x14ac:dyDescent="0.25">
      <c r="A910" s="15" t="s">
        <v>8219</v>
      </c>
      <c r="B910">
        <v>1513</v>
      </c>
      <c r="C910" t="s">
        <v>8221</v>
      </c>
      <c r="D910">
        <v>1</v>
      </c>
    </row>
    <row r="911" spans="1:4" x14ac:dyDescent="0.25">
      <c r="A911" s="15" t="s">
        <v>8219</v>
      </c>
      <c r="B911">
        <v>405</v>
      </c>
      <c r="C911" t="s">
        <v>8221</v>
      </c>
      <c r="D911">
        <v>0</v>
      </c>
    </row>
    <row r="912" spans="1:4" x14ac:dyDescent="0.25">
      <c r="A912" s="15" t="s">
        <v>8219</v>
      </c>
      <c r="B912">
        <v>510</v>
      </c>
      <c r="C912" t="s">
        <v>8221</v>
      </c>
      <c r="D912">
        <v>1</v>
      </c>
    </row>
    <row r="913" spans="1:4" x14ac:dyDescent="0.25">
      <c r="A913" s="15" t="s">
        <v>8219</v>
      </c>
      <c r="B913">
        <v>1887</v>
      </c>
      <c r="C913" t="s">
        <v>8221</v>
      </c>
      <c r="D913">
        <v>1</v>
      </c>
    </row>
    <row r="914" spans="1:4" x14ac:dyDescent="0.25">
      <c r="A914" s="15" t="s">
        <v>8219</v>
      </c>
      <c r="B914">
        <v>701</v>
      </c>
      <c r="C914" t="s">
        <v>8221</v>
      </c>
      <c r="D914">
        <v>4</v>
      </c>
    </row>
    <row r="915" spans="1:4" x14ac:dyDescent="0.25">
      <c r="A915" s="15" t="s">
        <v>8219</v>
      </c>
      <c r="B915">
        <v>3863</v>
      </c>
      <c r="C915" t="s">
        <v>8221</v>
      </c>
      <c r="D915">
        <v>2</v>
      </c>
    </row>
    <row r="916" spans="1:4" x14ac:dyDescent="0.25">
      <c r="A916" s="15" t="s">
        <v>8219</v>
      </c>
      <c r="B916">
        <v>238</v>
      </c>
      <c r="C916" t="s">
        <v>8221</v>
      </c>
      <c r="D916">
        <v>2</v>
      </c>
    </row>
    <row r="917" spans="1:4" x14ac:dyDescent="0.25">
      <c r="A917" s="15" t="s">
        <v>8219</v>
      </c>
      <c r="B917">
        <v>2051</v>
      </c>
      <c r="C917" t="s">
        <v>8221</v>
      </c>
      <c r="D917">
        <v>2</v>
      </c>
    </row>
    <row r="918" spans="1:4" x14ac:dyDescent="0.25">
      <c r="A918" s="15" t="s">
        <v>8219</v>
      </c>
      <c r="B918">
        <v>402</v>
      </c>
      <c r="C918" t="s">
        <v>8221</v>
      </c>
      <c r="D918">
        <v>0</v>
      </c>
    </row>
    <row r="919" spans="1:4" x14ac:dyDescent="0.25">
      <c r="A919" s="15" t="s">
        <v>8219</v>
      </c>
      <c r="B919">
        <v>253</v>
      </c>
      <c r="C919" t="s">
        <v>8221</v>
      </c>
      <c r="D919">
        <v>2</v>
      </c>
    </row>
    <row r="920" spans="1:4" x14ac:dyDescent="0.25">
      <c r="A920" s="15" t="s">
        <v>8219</v>
      </c>
      <c r="B920">
        <v>473</v>
      </c>
      <c r="C920" t="s">
        <v>8221</v>
      </c>
      <c r="D920">
        <v>4</v>
      </c>
    </row>
    <row r="921" spans="1:4" x14ac:dyDescent="0.25">
      <c r="A921" s="15" t="s">
        <v>8219</v>
      </c>
      <c r="B921">
        <v>821</v>
      </c>
      <c r="C921" t="s">
        <v>8221</v>
      </c>
      <c r="D921">
        <v>2</v>
      </c>
    </row>
    <row r="922" spans="1:4" x14ac:dyDescent="0.25">
      <c r="A922" s="15" t="s">
        <v>8219</v>
      </c>
      <c r="B922">
        <v>388</v>
      </c>
      <c r="C922" t="s">
        <v>8221</v>
      </c>
      <c r="D922">
        <v>0</v>
      </c>
    </row>
    <row r="923" spans="1:4" x14ac:dyDescent="0.25">
      <c r="A923" s="15" t="s">
        <v>8219</v>
      </c>
      <c r="B923">
        <v>813</v>
      </c>
      <c r="C923" t="s">
        <v>8221</v>
      </c>
      <c r="D923">
        <v>1</v>
      </c>
    </row>
    <row r="924" spans="1:4" x14ac:dyDescent="0.25">
      <c r="A924" s="15" t="s">
        <v>8219</v>
      </c>
      <c r="B924">
        <v>1945</v>
      </c>
      <c r="C924" t="s">
        <v>8221</v>
      </c>
      <c r="D924">
        <v>0</v>
      </c>
    </row>
    <row r="925" spans="1:4" x14ac:dyDescent="0.25">
      <c r="A925" s="15" t="s">
        <v>8219</v>
      </c>
      <c r="B925">
        <v>1637</v>
      </c>
      <c r="C925" t="s">
        <v>8221</v>
      </c>
      <c r="D925">
        <v>2</v>
      </c>
    </row>
    <row r="926" spans="1:4" x14ac:dyDescent="0.25">
      <c r="A926" s="15" t="s">
        <v>8219</v>
      </c>
      <c r="B926">
        <v>1375</v>
      </c>
      <c r="C926" t="s">
        <v>8221</v>
      </c>
      <c r="D926">
        <v>7</v>
      </c>
    </row>
    <row r="927" spans="1:4" x14ac:dyDescent="0.25">
      <c r="A927" s="15" t="s">
        <v>8219</v>
      </c>
      <c r="B927">
        <v>17</v>
      </c>
      <c r="C927" t="s">
        <v>8221</v>
      </c>
      <c r="D927">
        <v>5</v>
      </c>
    </row>
    <row r="928" spans="1:4" x14ac:dyDescent="0.25">
      <c r="A928" s="15" t="s">
        <v>8219</v>
      </c>
      <c r="B928">
        <v>354</v>
      </c>
      <c r="C928" t="s">
        <v>8221</v>
      </c>
      <c r="D928">
        <v>0</v>
      </c>
    </row>
    <row r="929" spans="1:4" x14ac:dyDescent="0.25">
      <c r="A929" s="15" t="s">
        <v>8219</v>
      </c>
      <c r="B929">
        <v>191</v>
      </c>
      <c r="C929" t="s">
        <v>8221</v>
      </c>
      <c r="D929">
        <v>0</v>
      </c>
    </row>
    <row r="930" spans="1:4" x14ac:dyDescent="0.25">
      <c r="A930" s="15" t="s">
        <v>8219</v>
      </c>
      <c r="B930">
        <v>303</v>
      </c>
      <c r="C930" t="s">
        <v>8221</v>
      </c>
      <c r="D930">
        <v>0</v>
      </c>
    </row>
    <row r="931" spans="1:4" x14ac:dyDescent="0.25">
      <c r="A931" s="15" t="s">
        <v>8219</v>
      </c>
      <c r="B931">
        <v>137</v>
      </c>
      <c r="C931" t="s">
        <v>8221</v>
      </c>
      <c r="D931">
        <v>2</v>
      </c>
    </row>
    <row r="932" spans="1:4" x14ac:dyDescent="0.25">
      <c r="A932" s="15" t="s">
        <v>8219</v>
      </c>
      <c r="B932">
        <v>41</v>
      </c>
      <c r="C932" t="s">
        <v>8221</v>
      </c>
      <c r="D932">
        <v>0</v>
      </c>
    </row>
    <row r="933" spans="1:4" x14ac:dyDescent="0.25">
      <c r="A933" s="15" t="s">
        <v>8219</v>
      </c>
      <c r="B933">
        <v>398</v>
      </c>
      <c r="C933" t="s">
        <v>8221</v>
      </c>
      <c r="D933">
        <v>0</v>
      </c>
    </row>
    <row r="934" spans="1:4" x14ac:dyDescent="0.25">
      <c r="A934" s="15" t="s">
        <v>8219</v>
      </c>
      <c r="B934">
        <v>1737</v>
      </c>
      <c r="C934" t="s">
        <v>8221</v>
      </c>
      <c r="D934">
        <v>28</v>
      </c>
    </row>
    <row r="935" spans="1:4" x14ac:dyDescent="0.25">
      <c r="A935" s="15" t="s">
        <v>8219</v>
      </c>
      <c r="B935">
        <v>971</v>
      </c>
      <c r="C935" t="s">
        <v>8221</v>
      </c>
      <c r="D935">
        <v>2</v>
      </c>
    </row>
    <row r="936" spans="1:4" x14ac:dyDescent="0.25">
      <c r="A936" s="15" t="s">
        <v>8219</v>
      </c>
      <c r="B936">
        <v>183</v>
      </c>
      <c r="C936" t="s">
        <v>8221</v>
      </c>
      <c r="D936">
        <v>0</v>
      </c>
    </row>
    <row r="937" spans="1:4" x14ac:dyDescent="0.25">
      <c r="A937" s="15" t="s">
        <v>8219</v>
      </c>
      <c r="B937">
        <v>4562</v>
      </c>
      <c r="C937" t="s">
        <v>8221</v>
      </c>
      <c r="D937">
        <v>0</v>
      </c>
    </row>
    <row r="938" spans="1:4" x14ac:dyDescent="0.25">
      <c r="A938" s="15" t="s">
        <v>8219</v>
      </c>
      <c r="B938">
        <v>26457</v>
      </c>
      <c r="C938" t="s">
        <v>8221</v>
      </c>
      <c r="D938">
        <v>0</v>
      </c>
    </row>
    <row r="939" spans="1:4" x14ac:dyDescent="0.25">
      <c r="A939" s="15" t="s">
        <v>8219</v>
      </c>
      <c r="B939">
        <v>162</v>
      </c>
      <c r="C939" t="s">
        <v>8221</v>
      </c>
      <c r="D939">
        <v>4</v>
      </c>
    </row>
    <row r="940" spans="1:4" x14ac:dyDescent="0.25">
      <c r="A940" s="15" t="s">
        <v>8219</v>
      </c>
      <c r="B940">
        <v>479</v>
      </c>
      <c r="C940" t="s">
        <v>8221</v>
      </c>
      <c r="D940">
        <v>12</v>
      </c>
    </row>
    <row r="941" spans="1:4" x14ac:dyDescent="0.25">
      <c r="A941" s="15" t="s">
        <v>8219</v>
      </c>
      <c r="B941">
        <v>426</v>
      </c>
      <c r="C941" t="s">
        <v>8221</v>
      </c>
      <c r="D941">
        <v>0</v>
      </c>
    </row>
    <row r="942" spans="1:4" x14ac:dyDescent="0.25">
      <c r="A942" s="15" t="s">
        <v>8219</v>
      </c>
      <c r="B942">
        <v>450</v>
      </c>
      <c r="C942" t="s">
        <v>8221</v>
      </c>
      <c r="D942">
        <v>33</v>
      </c>
    </row>
    <row r="943" spans="1:4" x14ac:dyDescent="0.25">
      <c r="A943" s="15" t="s">
        <v>8219</v>
      </c>
      <c r="B943">
        <v>1780</v>
      </c>
      <c r="C943" t="s">
        <v>8221</v>
      </c>
      <c r="D943">
        <v>0</v>
      </c>
    </row>
    <row r="944" spans="1:4" x14ac:dyDescent="0.25">
      <c r="A944" s="15" t="s">
        <v>8219</v>
      </c>
      <c r="B944">
        <v>122</v>
      </c>
      <c r="C944" t="s">
        <v>8221</v>
      </c>
      <c r="D944">
        <v>4</v>
      </c>
    </row>
    <row r="945" spans="1:4" x14ac:dyDescent="0.25">
      <c r="A945" s="15" t="s">
        <v>8219</v>
      </c>
      <c r="B945">
        <v>95</v>
      </c>
      <c r="C945" t="s">
        <v>8221</v>
      </c>
      <c r="D945">
        <v>0</v>
      </c>
    </row>
    <row r="946" spans="1:4" x14ac:dyDescent="0.25">
      <c r="A946" s="15" t="s">
        <v>8219</v>
      </c>
      <c r="B946">
        <v>325</v>
      </c>
      <c r="C946" t="s">
        <v>8221</v>
      </c>
      <c r="D946">
        <v>11</v>
      </c>
    </row>
    <row r="947" spans="1:4" x14ac:dyDescent="0.25">
      <c r="A947" s="15" t="s">
        <v>8219</v>
      </c>
      <c r="B947">
        <v>353</v>
      </c>
      <c r="C947" t="s">
        <v>8221</v>
      </c>
      <c r="D947">
        <v>1</v>
      </c>
    </row>
    <row r="948" spans="1:4" x14ac:dyDescent="0.25">
      <c r="A948" s="15" t="s">
        <v>8219</v>
      </c>
      <c r="B948">
        <v>105</v>
      </c>
      <c r="C948" t="s">
        <v>8221</v>
      </c>
      <c r="D948">
        <v>5</v>
      </c>
    </row>
    <row r="949" spans="1:4" x14ac:dyDescent="0.25">
      <c r="A949" s="15" t="s">
        <v>8219</v>
      </c>
      <c r="B949">
        <v>729</v>
      </c>
      <c r="C949" t="s">
        <v>8221</v>
      </c>
      <c r="D949">
        <v>0</v>
      </c>
    </row>
    <row r="950" spans="1:4" x14ac:dyDescent="0.25">
      <c r="A950" s="15" t="s">
        <v>8219</v>
      </c>
      <c r="B950">
        <v>454</v>
      </c>
      <c r="C950" t="s">
        <v>8221</v>
      </c>
      <c r="D950">
        <v>1</v>
      </c>
    </row>
    <row r="951" spans="1:4" x14ac:dyDescent="0.25">
      <c r="A951" s="15" t="s">
        <v>8219</v>
      </c>
      <c r="B951">
        <v>539</v>
      </c>
      <c r="C951" t="s">
        <v>8221</v>
      </c>
      <c r="D951">
        <v>1</v>
      </c>
    </row>
    <row r="952" spans="1:4" x14ac:dyDescent="0.25">
      <c r="A952" s="15" t="s">
        <v>8219</v>
      </c>
      <c r="B952">
        <v>79</v>
      </c>
      <c r="C952" t="s">
        <v>8221</v>
      </c>
      <c r="D952">
        <v>6</v>
      </c>
    </row>
    <row r="953" spans="1:4" x14ac:dyDescent="0.25">
      <c r="A953" s="15" t="s">
        <v>8219</v>
      </c>
      <c r="B953">
        <v>94</v>
      </c>
      <c r="C953" t="s">
        <v>8221</v>
      </c>
      <c r="D953">
        <v>8</v>
      </c>
    </row>
    <row r="954" spans="1:4" x14ac:dyDescent="0.25">
      <c r="A954" s="15" t="s">
        <v>8219</v>
      </c>
      <c r="B954">
        <v>625</v>
      </c>
      <c r="C954" t="s">
        <v>8221</v>
      </c>
      <c r="D954">
        <v>1</v>
      </c>
    </row>
    <row r="955" spans="1:4" x14ac:dyDescent="0.25">
      <c r="A955" s="15" t="s">
        <v>8219</v>
      </c>
      <c r="B955">
        <v>508</v>
      </c>
      <c r="C955" t="s">
        <v>8221</v>
      </c>
      <c r="D955">
        <v>0</v>
      </c>
    </row>
    <row r="956" spans="1:4" x14ac:dyDescent="0.25">
      <c r="A956" s="15" t="s">
        <v>8219</v>
      </c>
      <c r="B956">
        <v>531</v>
      </c>
      <c r="C956" t="s">
        <v>8221</v>
      </c>
      <c r="D956">
        <v>2</v>
      </c>
    </row>
    <row r="957" spans="1:4" x14ac:dyDescent="0.25">
      <c r="A957" s="15" t="s">
        <v>8219</v>
      </c>
      <c r="B957">
        <v>158</v>
      </c>
      <c r="C957" t="s">
        <v>8221</v>
      </c>
      <c r="D957">
        <v>1</v>
      </c>
    </row>
    <row r="958" spans="1:4" x14ac:dyDescent="0.25">
      <c r="A958" s="15" t="s">
        <v>8219</v>
      </c>
      <c r="B958">
        <v>508</v>
      </c>
      <c r="C958" t="s">
        <v>8221</v>
      </c>
      <c r="D958">
        <v>0</v>
      </c>
    </row>
    <row r="959" spans="1:4" x14ac:dyDescent="0.25">
      <c r="A959" s="15" t="s">
        <v>8219</v>
      </c>
      <c r="B959">
        <v>644</v>
      </c>
      <c r="C959" t="s">
        <v>8221</v>
      </c>
      <c r="D959">
        <v>1</v>
      </c>
    </row>
    <row r="960" spans="1:4" x14ac:dyDescent="0.25">
      <c r="A960" s="15" t="s">
        <v>8219</v>
      </c>
      <c r="B960">
        <v>848</v>
      </c>
      <c r="C960" t="s">
        <v>8221</v>
      </c>
      <c r="D960">
        <v>19</v>
      </c>
    </row>
    <row r="961" spans="1:4" x14ac:dyDescent="0.25">
      <c r="A961" s="15" t="s">
        <v>8219</v>
      </c>
      <c r="B961">
        <v>429</v>
      </c>
      <c r="C961" t="s">
        <v>8221</v>
      </c>
      <c r="D961">
        <v>27</v>
      </c>
    </row>
    <row r="962" spans="1:4" x14ac:dyDescent="0.25">
      <c r="A962" s="15" t="s">
        <v>8219</v>
      </c>
      <c r="B962">
        <v>204</v>
      </c>
      <c r="C962" t="s">
        <v>8221</v>
      </c>
      <c r="D962">
        <v>7</v>
      </c>
    </row>
    <row r="963" spans="1:4" x14ac:dyDescent="0.25">
      <c r="A963" s="15" t="s">
        <v>8219</v>
      </c>
      <c r="B963">
        <v>379</v>
      </c>
      <c r="C963" t="s">
        <v>8221</v>
      </c>
      <c r="D963">
        <v>14</v>
      </c>
    </row>
    <row r="964" spans="1:4" x14ac:dyDescent="0.25">
      <c r="A964" s="15" t="s">
        <v>8219</v>
      </c>
      <c r="B964">
        <v>271</v>
      </c>
      <c r="C964" t="s">
        <v>8221</v>
      </c>
      <c r="D964">
        <v>5</v>
      </c>
    </row>
    <row r="965" spans="1:4" x14ac:dyDescent="0.25">
      <c r="A965" s="15" t="s">
        <v>8219</v>
      </c>
      <c r="B965">
        <v>120</v>
      </c>
      <c r="C965" t="s">
        <v>8221</v>
      </c>
      <c r="D965">
        <v>30</v>
      </c>
    </row>
    <row r="966" spans="1:4" x14ac:dyDescent="0.25">
      <c r="A966" s="15" t="s">
        <v>8219</v>
      </c>
      <c r="B966">
        <v>140</v>
      </c>
      <c r="C966" t="s">
        <v>8221</v>
      </c>
      <c r="D966">
        <v>1</v>
      </c>
    </row>
    <row r="967" spans="1:4" x14ac:dyDescent="0.25">
      <c r="A967" s="15" t="s">
        <v>8219</v>
      </c>
      <c r="B967">
        <v>193</v>
      </c>
      <c r="C967" t="s">
        <v>8221</v>
      </c>
      <c r="D967">
        <v>0</v>
      </c>
    </row>
    <row r="968" spans="1:4" x14ac:dyDescent="0.25">
      <c r="A968" s="15" t="s">
        <v>8219</v>
      </c>
      <c r="B968">
        <v>180</v>
      </c>
      <c r="C968" t="s">
        <v>8221</v>
      </c>
      <c r="D968">
        <v>60</v>
      </c>
    </row>
    <row r="969" spans="1:4" x14ac:dyDescent="0.25">
      <c r="A969" s="15" t="s">
        <v>8219</v>
      </c>
      <c r="B969">
        <v>263</v>
      </c>
      <c r="C969" t="s">
        <v>8221</v>
      </c>
      <c r="D969">
        <v>84</v>
      </c>
    </row>
    <row r="970" spans="1:4" x14ac:dyDescent="0.25">
      <c r="A970" s="15" t="s">
        <v>8219</v>
      </c>
      <c r="B970">
        <v>217</v>
      </c>
      <c r="C970" t="s">
        <v>8221</v>
      </c>
      <c r="D970">
        <v>47</v>
      </c>
    </row>
    <row r="971" spans="1:4" x14ac:dyDescent="0.25">
      <c r="A971" s="15" t="s">
        <v>8219</v>
      </c>
      <c r="B971">
        <v>443</v>
      </c>
      <c r="C971" t="s">
        <v>8221</v>
      </c>
      <c r="D971">
        <v>66</v>
      </c>
    </row>
    <row r="972" spans="1:4" x14ac:dyDescent="0.25">
      <c r="A972" s="15" t="s">
        <v>8219</v>
      </c>
      <c r="B972">
        <v>1373</v>
      </c>
      <c r="C972" t="s">
        <v>8221</v>
      </c>
      <c r="D972">
        <v>171</v>
      </c>
    </row>
    <row r="973" spans="1:4" x14ac:dyDescent="0.25">
      <c r="A973" s="15" t="s">
        <v>8219</v>
      </c>
      <c r="B973">
        <v>742</v>
      </c>
      <c r="C973" t="s">
        <v>8221</v>
      </c>
      <c r="D973">
        <v>29</v>
      </c>
    </row>
    <row r="974" spans="1:4" x14ac:dyDescent="0.25">
      <c r="A974" s="15" t="s">
        <v>8219</v>
      </c>
      <c r="B974">
        <v>170</v>
      </c>
      <c r="C974" t="s">
        <v>8221</v>
      </c>
      <c r="D974">
        <v>9</v>
      </c>
    </row>
    <row r="975" spans="1:4" x14ac:dyDescent="0.25">
      <c r="A975" s="15" t="s">
        <v>8219</v>
      </c>
      <c r="B975">
        <v>242</v>
      </c>
      <c r="C975" t="s">
        <v>8221</v>
      </c>
      <c r="D975">
        <v>27</v>
      </c>
    </row>
    <row r="976" spans="1:4" x14ac:dyDescent="0.25">
      <c r="A976" s="15" t="s">
        <v>8219</v>
      </c>
      <c r="B976">
        <v>541</v>
      </c>
      <c r="C976" t="s">
        <v>8221</v>
      </c>
      <c r="D976">
        <v>2</v>
      </c>
    </row>
    <row r="977" spans="1:4" x14ac:dyDescent="0.25">
      <c r="A977" s="15" t="s">
        <v>8219</v>
      </c>
      <c r="B977">
        <v>121</v>
      </c>
      <c r="C977" t="s">
        <v>8221</v>
      </c>
      <c r="D977">
        <v>3</v>
      </c>
    </row>
    <row r="978" spans="1:4" x14ac:dyDescent="0.25">
      <c r="A978" s="15" t="s">
        <v>8219</v>
      </c>
      <c r="B978">
        <v>621</v>
      </c>
      <c r="C978" t="s">
        <v>8221</v>
      </c>
      <c r="D978">
        <v>4</v>
      </c>
    </row>
    <row r="979" spans="1:4" x14ac:dyDescent="0.25">
      <c r="A979" s="15" t="s">
        <v>8219</v>
      </c>
      <c r="B979">
        <v>101</v>
      </c>
      <c r="C979" t="s">
        <v>8221</v>
      </c>
      <c r="D979">
        <v>2</v>
      </c>
    </row>
    <row r="980" spans="1:4" x14ac:dyDescent="0.25">
      <c r="A980" s="15" t="s">
        <v>8219</v>
      </c>
      <c r="B980">
        <v>554</v>
      </c>
      <c r="C980" t="s">
        <v>8221</v>
      </c>
      <c r="D980">
        <v>20</v>
      </c>
    </row>
    <row r="981" spans="1:4" x14ac:dyDescent="0.25">
      <c r="A981" s="15" t="s">
        <v>8219</v>
      </c>
      <c r="B981">
        <v>666</v>
      </c>
      <c r="C981" t="s">
        <v>8221</v>
      </c>
      <c r="D981">
        <v>3</v>
      </c>
    </row>
    <row r="982" spans="1:4" x14ac:dyDescent="0.25">
      <c r="A982" s="15" t="s">
        <v>8219</v>
      </c>
      <c r="B982">
        <v>410</v>
      </c>
      <c r="C982" t="s">
        <v>8221</v>
      </c>
      <c r="D982">
        <v>4</v>
      </c>
    </row>
    <row r="983" spans="1:4" x14ac:dyDescent="0.25">
      <c r="A983" s="15" t="s">
        <v>8219</v>
      </c>
      <c r="B983">
        <v>375</v>
      </c>
      <c r="C983" t="s">
        <v>8221</v>
      </c>
      <c r="D983">
        <v>1</v>
      </c>
    </row>
    <row r="984" spans="1:4" x14ac:dyDescent="0.25">
      <c r="A984" s="15" t="s">
        <v>8219</v>
      </c>
      <c r="B984">
        <v>1364</v>
      </c>
      <c r="C984" t="s">
        <v>8221</v>
      </c>
      <c r="D984">
        <v>0</v>
      </c>
    </row>
    <row r="985" spans="1:4" x14ac:dyDescent="0.25">
      <c r="A985" s="15" t="s">
        <v>8219</v>
      </c>
      <c r="B985">
        <v>35</v>
      </c>
      <c r="C985" t="s">
        <v>8221</v>
      </c>
      <c r="D985">
        <v>0</v>
      </c>
    </row>
    <row r="986" spans="1:4" x14ac:dyDescent="0.25">
      <c r="A986" s="15" t="s">
        <v>8219</v>
      </c>
      <c r="B986">
        <v>203</v>
      </c>
      <c r="C986" t="s">
        <v>8221</v>
      </c>
      <c r="D986">
        <v>14</v>
      </c>
    </row>
    <row r="987" spans="1:4" x14ac:dyDescent="0.25">
      <c r="A987" s="15" t="s">
        <v>8219</v>
      </c>
      <c r="B987">
        <v>49</v>
      </c>
      <c r="C987" t="s">
        <v>8221</v>
      </c>
      <c r="D987">
        <v>1</v>
      </c>
    </row>
    <row r="988" spans="1:4" x14ac:dyDescent="0.25">
      <c r="A988" s="15" t="s">
        <v>8219</v>
      </c>
      <c r="B988">
        <v>5812</v>
      </c>
      <c r="C988" t="s">
        <v>8221</v>
      </c>
      <c r="D988">
        <v>118</v>
      </c>
    </row>
    <row r="989" spans="1:4" x14ac:dyDescent="0.25">
      <c r="A989" s="15" t="s">
        <v>8219</v>
      </c>
      <c r="B989">
        <v>1556</v>
      </c>
      <c r="C989" t="s">
        <v>8221</v>
      </c>
      <c r="D989">
        <v>2</v>
      </c>
    </row>
    <row r="990" spans="1:4" x14ac:dyDescent="0.25">
      <c r="A990" s="15" t="s">
        <v>8219</v>
      </c>
      <c r="B990">
        <v>65</v>
      </c>
      <c r="C990" t="s">
        <v>8221</v>
      </c>
      <c r="D990">
        <v>1</v>
      </c>
    </row>
    <row r="991" spans="1:4" x14ac:dyDescent="0.25">
      <c r="A991" s="15" t="s">
        <v>8219</v>
      </c>
      <c r="B991">
        <v>10</v>
      </c>
      <c r="C991" t="s">
        <v>8221</v>
      </c>
      <c r="D991">
        <v>3</v>
      </c>
    </row>
    <row r="992" spans="1:4" x14ac:dyDescent="0.25">
      <c r="A992" s="15" t="s">
        <v>8219</v>
      </c>
      <c r="B992">
        <v>76</v>
      </c>
      <c r="C992" t="s">
        <v>8221</v>
      </c>
      <c r="D992">
        <v>1</v>
      </c>
    </row>
    <row r="993" spans="1:4" x14ac:dyDescent="0.25">
      <c r="A993" s="15" t="s">
        <v>8219</v>
      </c>
      <c r="B993">
        <v>263</v>
      </c>
      <c r="C993" t="s">
        <v>8221</v>
      </c>
      <c r="D993">
        <v>3</v>
      </c>
    </row>
    <row r="994" spans="1:4" x14ac:dyDescent="0.25">
      <c r="A994" s="15" t="s">
        <v>8219</v>
      </c>
      <c r="B994">
        <v>1530</v>
      </c>
      <c r="C994" t="s">
        <v>8221</v>
      </c>
      <c r="D994">
        <v>38</v>
      </c>
    </row>
    <row r="995" spans="1:4" x14ac:dyDescent="0.25">
      <c r="A995" s="15" t="s">
        <v>8219</v>
      </c>
      <c r="B995">
        <v>278</v>
      </c>
      <c r="C995" t="s">
        <v>8221</v>
      </c>
      <c r="D995">
        <v>52</v>
      </c>
    </row>
    <row r="996" spans="1:4" x14ac:dyDescent="0.25">
      <c r="A996" s="15" t="s">
        <v>8219</v>
      </c>
      <c r="B996">
        <v>350</v>
      </c>
      <c r="C996" t="s">
        <v>8221</v>
      </c>
      <c r="D996">
        <v>2</v>
      </c>
    </row>
    <row r="997" spans="1:4" x14ac:dyDescent="0.25">
      <c r="A997" s="15" t="s">
        <v>8219</v>
      </c>
      <c r="B997">
        <v>470</v>
      </c>
      <c r="C997" t="s">
        <v>8221</v>
      </c>
      <c r="D997">
        <v>0</v>
      </c>
    </row>
    <row r="998" spans="1:4" x14ac:dyDescent="0.25">
      <c r="A998" s="15" t="s">
        <v>8219</v>
      </c>
      <c r="B998">
        <v>3</v>
      </c>
      <c r="C998" t="s">
        <v>8221</v>
      </c>
      <c r="D998">
        <v>4</v>
      </c>
    </row>
    <row r="999" spans="1:4" x14ac:dyDescent="0.25">
      <c r="A999" s="15" t="s">
        <v>8219</v>
      </c>
      <c r="B999">
        <v>8200</v>
      </c>
      <c r="C999" t="s">
        <v>8221</v>
      </c>
      <c r="D999">
        <v>4</v>
      </c>
    </row>
    <row r="1000" spans="1:4" x14ac:dyDescent="0.25">
      <c r="A1000" s="15" t="s">
        <v>8219</v>
      </c>
      <c r="B1000">
        <v>8359</v>
      </c>
      <c r="C1000" t="s">
        <v>8221</v>
      </c>
      <c r="D1000">
        <v>18</v>
      </c>
    </row>
    <row r="1001" spans="1:4" x14ac:dyDescent="0.25">
      <c r="A1001" s="15" t="s">
        <v>8219</v>
      </c>
      <c r="B1001">
        <v>188</v>
      </c>
      <c r="C1001" t="s">
        <v>8221</v>
      </c>
      <c r="D1001">
        <v>0</v>
      </c>
    </row>
    <row r="1002" spans="1:4" x14ac:dyDescent="0.25">
      <c r="A1002" s="15" t="s">
        <v>8219</v>
      </c>
      <c r="B1002">
        <v>48</v>
      </c>
      <c r="C1002" t="s">
        <v>8221</v>
      </c>
      <c r="D1002">
        <v>22</v>
      </c>
    </row>
    <row r="1003" spans="1:4" x14ac:dyDescent="0.25">
      <c r="A1003" s="15" t="s">
        <v>8219</v>
      </c>
      <c r="B1003">
        <v>607</v>
      </c>
      <c r="C1003" t="s">
        <v>8221</v>
      </c>
      <c r="D1003">
        <v>49</v>
      </c>
    </row>
    <row r="1004" spans="1:4" x14ac:dyDescent="0.25">
      <c r="A1004" s="15" t="s">
        <v>8219</v>
      </c>
      <c r="B1004">
        <v>50</v>
      </c>
      <c r="C1004" t="s">
        <v>8221</v>
      </c>
      <c r="D1004">
        <v>19</v>
      </c>
    </row>
    <row r="1005" spans="1:4" x14ac:dyDescent="0.25">
      <c r="A1005" s="15" t="s">
        <v>8219</v>
      </c>
      <c r="B1005">
        <v>55</v>
      </c>
      <c r="C1005" t="s">
        <v>8221</v>
      </c>
      <c r="D1005">
        <v>4</v>
      </c>
    </row>
    <row r="1006" spans="1:4" x14ac:dyDescent="0.25">
      <c r="A1006" s="15" t="s">
        <v>8219</v>
      </c>
      <c r="B1006">
        <v>38</v>
      </c>
      <c r="C1006" t="s">
        <v>8221</v>
      </c>
      <c r="D1006">
        <v>4</v>
      </c>
    </row>
    <row r="1007" spans="1:4" x14ac:dyDescent="0.25">
      <c r="A1007" s="15" t="s">
        <v>8219</v>
      </c>
      <c r="B1007">
        <v>25</v>
      </c>
      <c r="C1007" t="s">
        <v>8221</v>
      </c>
      <c r="D1007">
        <v>2</v>
      </c>
    </row>
    <row r="1008" spans="1:4" x14ac:dyDescent="0.25">
      <c r="A1008" s="15" t="s">
        <v>8219</v>
      </c>
      <c r="B1008">
        <v>46</v>
      </c>
      <c r="C1008" t="s">
        <v>8221</v>
      </c>
      <c r="D1008">
        <v>0</v>
      </c>
    </row>
    <row r="1009" spans="1:4" x14ac:dyDescent="0.25">
      <c r="A1009" s="15" t="s">
        <v>8219</v>
      </c>
      <c r="B1009">
        <v>83</v>
      </c>
      <c r="C1009" t="s">
        <v>8221</v>
      </c>
      <c r="D1009">
        <v>0</v>
      </c>
    </row>
    <row r="1010" spans="1:4" x14ac:dyDescent="0.25">
      <c r="A1010" s="15" t="s">
        <v>8219</v>
      </c>
      <c r="B1010">
        <v>35</v>
      </c>
      <c r="C1010" t="s">
        <v>8221</v>
      </c>
      <c r="D1010">
        <v>14</v>
      </c>
    </row>
    <row r="1011" spans="1:4" x14ac:dyDescent="0.25">
      <c r="A1011" s="15" t="s">
        <v>8219</v>
      </c>
      <c r="B1011">
        <v>25</v>
      </c>
      <c r="C1011" t="s">
        <v>8221</v>
      </c>
      <c r="D1011">
        <v>8</v>
      </c>
    </row>
    <row r="1012" spans="1:4" x14ac:dyDescent="0.25">
      <c r="A1012" s="15" t="s">
        <v>8219</v>
      </c>
      <c r="B1012">
        <v>75</v>
      </c>
      <c r="C1012" t="s">
        <v>8221</v>
      </c>
      <c r="D1012">
        <v>0</v>
      </c>
    </row>
    <row r="1013" spans="1:4" x14ac:dyDescent="0.25">
      <c r="A1013" s="15" t="s">
        <v>8219</v>
      </c>
      <c r="B1013">
        <v>62</v>
      </c>
      <c r="C1013" t="s">
        <v>8221</v>
      </c>
      <c r="D1013">
        <v>15</v>
      </c>
    </row>
    <row r="1014" spans="1:4" x14ac:dyDescent="0.25">
      <c r="A1014" s="15" t="s">
        <v>8219</v>
      </c>
      <c r="B1014">
        <v>160</v>
      </c>
      <c r="C1014" t="s">
        <v>8221</v>
      </c>
      <c r="D1014">
        <v>33</v>
      </c>
    </row>
    <row r="1015" spans="1:4" x14ac:dyDescent="0.25">
      <c r="A1015" s="15" t="s">
        <v>8219</v>
      </c>
      <c r="B1015">
        <v>246</v>
      </c>
      <c r="C1015" t="s">
        <v>8221</v>
      </c>
      <c r="D1015">
        <v>2</v>
      </c>
    </row>
    <row r="1016" spans="1:4" x14ac:dyDescent="0.25">
      <c r="A1016" s="15" t="s">
        <v>8219</v>
      </c>
      <c r="B1016">
        <v>55</v>
      </c>
      <c r="C1016" t="s">
        <v>8221</v>
      </c>
      <c r="D1016">
        <v>6</v>
      </c>
    </row>
    <row r="1017" spans="1:4" x14ac:dyDescent="0.25">
      <c r="A1017" s="15" t="s">
        <v>8219</v>
      </c>
      <c r="B1017">
        <v>23</v>
      </c>
      <c r="C1017" t="s">
        <v>8221</v>
      </c>
      <c r="D1017">
        <v>2</v>
      </c>
    </row>
    <row r="1018" spans="1:4" x14ac:dyDescent="0.25">
      <c r="A1018" s="15" t="s">
        <v>8219</v>
      </c>
      <c r="B1018">
        <v>72</v>
      </c>
      <c r="C1018" t="s">
        <v>8221</v>
      </c>
      <c r="D1018">
        <v>0</v>
      </c>
    </row>
    <row r="1019" spans="1:4" x14ac:dyDescent="0.25">
      <c r="A1019" s="15" t="s">
        <v>8219</v>
      </c>
      <c r="B1019">
        <v>22</v>
      </c>
      <c r="C1019" t="s">
        <v>8221</v>
      </c>
      <c r="D1019">
        <v>4</v>
      </c>
    </row>
    <row r="1020" spans="1:4" x14ac:dyDescent="0.25">
      <c r="A1020" s="15" t="s">
        <v>8219</v>
      </c>
      <c r="B1020">
        <v>14</v>
      </c>
      <c r="C1020" t="s">
        <v>8221</v>
      </c>
      <c r="D1020">
        <v>1</v>
      </c>
    </row>
    <row r="1021" spans="1:4" x14ac:dyDescent="0.25">
      <c r="A1021" s="15" t="s">
        <v>8219</v>
      </c>
      <c r="B1021">
        <v>38</v>
      </c>
      <c r="C1021" t="s">
        <v>8221</v>
      </c>
      <c r="D1021">
        <v>3</v>
      </c>
    </row>
    <row r="1022" spans="1:4" x14ac:dyDescent="0.25">
      <c r="A1022" s="15" t="s">
        <v>8219</v>
      </c>
      <c r="B1022">
        <v>32</v>
      </c>
      <c r="C1022" t="s">
        <v>8221</v>
      </c>
      <c r="D1022">
        <v>4</v>
      </c>
    </row>
    <row r="1023" spans="1:4" x14ac:dyDescent="0.25">
      <c r="A1023" s="15" t="s">
        <v>8219</v>
      </c>
      <c r="B1023">
        <v>63</v>
      </c>
      <c r="C1023" t="s">
        <v>8221</v>
      </c>
      <c r="D1023">
        <v>0</v>
      </c>
    </row>
    <row r="1024" spans="1:4" x14ac:dyDescent="0.25">
      <c r="A1024" s="15" t="s">
        <v>8219</v>
      </c>
      <c r="B1024">
        <v>27</v>
      </c>
      <c r="C1024" t="s">
        <v>8221</v>
      </c>
      <c r="D1024">
        <v>4</v>
      </c>
    </row>
    <row r="1025" spans="1:4" x14ac:dyDescent="0.25">
      <c r="A1025" s="15" t="s">
        <v>8219</v>
      </c>
      <c r="B1025">
        <v>44</v>
      </c>
      <c r="C1025" t="s">
        <v>8221</v>
      </c>
      <c r="D1025">
        <v>3</v>
      </c>
    </row>
    <row r="1026" spans="1:4" x14ac:dyDescent="0.25">
      <c r="A1026" s="15" t="s">
        <v>8219</v>
      </c>
      <c r="B1026">
        <v>38</v>
      </c>
      <c r="C1026" t="s">
        <v>8221</v>
      </c>
      <c r="D1026">
        <v>34</v>
      </c>
    </row>
    <row r="1027" spans="1:4" x14ac:dyDescent="0.25">
      <c r="A1027" s="15" t="s">
        <v>8219</v>
      </c>
      <c r="B1027">
        <v>115</v>
      </c>
      <c r="C1027" t="s">
        <v>8221</v>
      </c>
      <c r="D1027">
        <v>2</v>
      </c>
    </row>
    <row r="1028" spans="1:4" x14ac:dyDescent="0.25">
      <c r="A1028" s="15" t="s">
        <v>8219</v>
      </c>
      <c r="B1028">
        <v>37</v>
      </c>
      <c r="C1028" t="s">
        <v>8221</v>
      </c>
      <c r="D1028">
        <v>33</v>
      </c>
    </row>
    <row r="1029" spans="1:4" x14ac:dyDescent="0.25">
      <c r="A1029" s="15" t="s">
        <v>8219</v>
      </c>
      <c r="B1029">
        <v>99</v>
      </c>
      <c r="C1029" t="s">
        <v>8221</v>
      </c>
      <c r="D1029">
        <v>0</v>
      </c>
    </row>
    <row r="1030" spans="1:4" x14ac:dyDescent="0.25">
      <c r="A1030" s="15" t="s">
        <v>8219</v>
      </c>
      <c r="B1030">
        <v>44</v>
      </c>
      <c r="C1030" t="s">
        <v>8221</v>
      </c>
      <c r="D1030">
        <v>0</v>
      </c>
    </row>
    <row r="1031" spans="1:4" x14ac:dyDescent="0.25">
      <c r="A1031" s="15" t="s">
        <v>8219</v>
      </c>
      <c r="B1031">
        <v>58</v>
      </c>
      <c r="C1031" t="s">
        <v>8221</v>
      </c>
      <c r="D1031">
        <v>1</v>
      </c>
    </row>
    <row r="1032" spans="1:4" x14ac:dyDescent="0.25">
      <c r="A1032" s="15" t="s">
        <v>8219</v>
      </c>
      <c r="B1032">
        <v>191</v>
      </c>
      <c r="C1032" t="s">
        <v>8221</v>
      </c>
      <c r="D1032">
        <v>13</v>
      </c>
    </row>
    <row r="1033" spans="1:4" x14ac:dyDescent="0.25">
      <c r="A1033" s="15" t="s">
        <v>8219</v>
      </c>
      <c r="B1033">
        <v>40</v>
      </c>
      <c r="C1033" t="s">
        <v>8221</v>
      </c>
      <c r="D1033">
        <v>2</v>
      </c>
    </row>
    <row r="1034" spans="1:4" x14ac:dyDescent="0.25">
      <c r="A1034" s="15" t="s">
        <v>8219</v>
      </c>
      <c r="B1034">
        <v>38</v>
      </c>
      <c r="C1034" t="s">
        <v>8221</v>
      </c>
      <c r="D1034">
        <v>36</v>
      </c>
    </row>
    <row r="1035" spans="1:4" x14ac:dyDescent="0.25">
      <c r="A1035" s="15" t="s">
        <v>8219</v>
      </c>
      <c r="B1035">
        <v>39</v>
      </c>
      <c r="C1035" t="s">
        <v>8221</v>
      </c>
      <c r="D1035">
        <v>1</v>
      </c>
    </row>
    <row r="1036" spans="1:4" x14ac:dyDescent="0.25">
      <c r="A1036" s="15" t="s">
        <v>8219</v>
      </c>
      <c r="B1036">
        <v>11</v>
      </c>
      <c r="C1036" t="s">
        <v>8221</v>
      </c>
      <c r="D1036">
        <v>15</v>
      </c>
    </row>
    <row r="1037" spans="1:4" x14ac:dyDescent="0.25">
      <c r="A1037" s="15" t="s">
        <v>8219</v>
      </c>
      <c r="B1037">
        <v>107</v>
      </c>
      <c r="C1037" t="s">
        <v>8221</v>
      </c>
      <c r="D1037">
        <v>1</v>
      </c>
    </row>
    <row r="1038" spans="1:4" x14ac:dyDescent="0.25">
      <c r="A1038" s="15" t="s">
        <v>8219</v>
      </c>
      <c r="B1038">
        <v>147</v>
      </c>
      <c r="C1038" t="s">
        <v>8221</v>
      </c>
      <c r="D1038">
        <v>0</v>
      </c>
    </row>
    <row r="1039" spans="1:4" x14ac:dyDescent="0.25">
      <c r="A1039" s="15" t="s">
        <v>8219</v>
      </c>
      <c r="B1039">
        <v>36</v>
      </c>
      <c r="C1039" t="s">
        <v>8221</v>
      </c>
      <c r="D1039">
        <v>1</v>
      </c>
    </row>
    <row r="1040" spans="1:4" x14ac:dyDescent="0.25">
      <c r="A1040" s="15" t="s">
        <v>8219</v>
      </c>
      <c r="B1040">
        <v>92</v>
      </c>
      <c r="C1040" t="s">
        <v>8221</v>
      </c>
      <c r="D1040">
        <v>0</v>
      </c>
    </row>
    <row r="1041" spans="1:4" x14ac:dyDescent="0.25">
      <c r="A1041" s="15" t="s">
        <v>8219</v>
      </c>
      <c r="B1041">
        <v>35</v>
      </c>
      <c r="C1041" t="s">
        <v>8221</v>
      </c>
      <c r="D1041">
        <v>0</v>
      </c>
    </row>
    <row r="1042" spans="1:4" x14ac:dyDescent="0.25">
      <c r="A1042" s="15" t="s">
        <v>8219</v>
      </c>
      <c r="B1042">
        <v>17</v>
      </c>
      <c r="C1042" t="s">
        <v>8221</v>
      </c>
      <c r="D1042">
        <v>1</v>
      </c>
    </row>
    <row r="1043" spans="1:4" x14ac:dyDescent="0.25">
      <c r="A1043" s="15" t="s">
        <v>8219</v>
      </c>
      <c r="B1043">
        <v>22</v>
      </c>
      <c r="C1043" t="s">
        <v>8221</v>
      </c>
      <c r="D1043">
        <v>39</v>
      </c>
    </row>
    <row r="1044" spans="1:4" x14ac:dyDescent="0.25">
      <c r="A1044" s="15" t="s">
        <v>8219</v>
      </c>
      <c r="B1044">
        <v>69</v>
      </c>
      <c r="C1044" t="s">
        <v>8221</v>
      </c>
      <c r="D1044">
        <v>0</v>
      </c>
    </row>
    <row r="1045" spans="1:4" x14ac:dyDescent="0.25">
      <c r="A1045" s="15" t="s">
        <v>8219</v>
      </c>
      <c r="B1045">
        <v>13</v>
      </c>
      <c r="C1045" t="s">
        <v>8221</v>
      </c>
      <c r="D1045">
        <v>0</v>
      </c>
    </row>
    <row r="1046" spans="1:4" x14ac:dyDescent="0.25">
      <c r="A1046" s="15" t="s">
        <v>8219</v>
      </c>
      <c r="B1046">
        <v>58</v>
      </c>
      <c r="C1046" t="s">
        <v>8221</v>
      </c>
      <c r="D1046">
        <v>3</v>
      </c>
    </row>
    <row r="1047" spans="1:4" x14ac:dyDescent="0.25">
      <c r="A1047" s="15" t="s">
        <v>8219</v>
      </c>
      <c r="B1047">
        <v>44</v>
      </c>
      <c r="C1047" t="s">
        <v>8221</v>
      </c>
      <c r="D1047">
        <v>1</v>
      </c>
    </row>
    <row r="1048" spans="1:4" x14ac:dyDescent="0.25">
      <c r="A1048" s="15" t="s">
        <v>8219</v>
      </c>
      <c r="B1048">
        <v>83</v>
      </c>
      <c r="C1048" t="s">
        <v>8221</v>
      </c>
      <c r="D1048">
        <v>13</v>
      </c>
    </row>
    <row r="1049" spans="1:4" x14ac:dyDescent="0.25">
      <c r="A1049" s="15" t="s">
        <v>8219</v>
      </c>
      <c r="B1049">
        <v>117</v>
      </c>
      <c r="C1049" t="s">
        <v>8221</v>
      </c>
      <c r="D1049">
        <v>0</v>
      </c>
    </row>
    <row r="1050" spans="1:4" x14ac:dyDescent="0.25">
      <c r="A1050" s="15" t="s">
        <v>8219</v>
      </c>
      <c r="B1050">
        <v>32</v>
      </c>
      <c r="C1050" t="s">
        <v>8221</v>
      </c>
      <c r="D1050">
        <v>6</v>
      </c>
    </row>
    <row r="1051" spans="1:4" x14ac:dyDescent="0.25">
      <c r="A1051" s="15" t="s">
        <v>8219</v>
      </c>
      <c r="B1051">
        <v>8</v>
      </c>
      <c r="C1051" t="s">
        <v>8221</v>
      </c>
      <c r="D1051">
        <v>0</v>
      </c>
    </row>
    <row r="1052" spans="1:4" x14ac:dyDescent="0.25">
      <c r="A1052" s="15" t="s">
        <v>8219</v>
      </c>
      <c r="B1052">
        <v>340</v>
      </c>
      <c r="C1052" t="s">
        <v>8221</v>
      </c>
      <c r="D1052">
        <v>14</v>
      </c>
    </row>
    <row r="1053" spans="1:4" x14ac:dyDescent="0.25">
      <c r="A1053" s="15" t="s">
        <v>8219</v>
      </c>
      <c r="B1053">
        <v>7</v>
      </c>
      <c r="C1053" t="s">
        <v>8221</v>
      </c>
      <c r="D1053">
        <v>5</v>
      </c>
    </row>
    <row r="1054" spans="1:4" x14ac:dyDescent="0.25">
      <c r="A1054" s="15" t="s">
        <v>8219</v>
      </c>
      <c r="B1054">
        <v>19</v>
      </c>
      <c r="C1054" t="s">
        <v>8221</v>
      </c>
      <c r="D1054">
        <v>6</v>
      </c>
    </row>
    <row r="1055" spans="1:4" x14ac:dyDescent="0.25">
      <c r="A1055" s="15" t="s">
        <v>8219</v>
      </c>
      <c r="B1055">
        <v>47</v>
      </c>
      <c r="C1055" t="s">
        <v>8221</v>
      </c>
      <c r="D1055">
        <v>15</v>
      </c>
    </row>
    <row r="1056" spans="1:4" x14ac:dyDescent="0.25">
      <c r="A1056" s="15" t="s">
        <v>8219</v>
      </c>
      <c r="B1056">
        <v>13</v>
      </c>
      <c r="C1056" t="s">
        <v>8221</v>
      </c>
      <c r="D1056">
        <v>0</v>
      </c>
    </row>
    <row r="1057" spans="1:4" x14ac:dyDescent="0.25">
      <c r="A1057" s="15" t="s">
        <v>8219</v>
      </c>
      <c r="B1057">
        <v>90</v>
      </c>
      <c r="C1057" t="s">
        <v>8221</v>
      </c>
      <c r="D1057">
        <v>1</v>
      </c>
    </row>
    <row r="1058" spans="1:4" x14ac:dyDescent="0.25">
      <c r="A1058" s="15" t="s">
        <v>8219</v>
      </c>
      <c r="B1058">
        <v>63</v>
      </c>
      <c r="C1058" t="s">
        <v>8221</v>
      </c>
      <c r="D1058">
        <v>9</v>
      </c>
    </row>
    <row r="1059" spans="1:4" x14ac:dyDescent="0.25">
      <c r="A1059" s="15" t="s">
        <v>8219</v>
      </c>
      <c r="B1059">
        <v>26</v>
      </c>
      <c r="C1059" t="s">
        <v>8221</v>
      </c>
      <c r="D1059">
        <v>3</v>
      </c>
    </row>
    <row r="1060" spans="1:4" x14ac:dyDescent="0.25">
      <c r="A1060" s="15" t="s">
        <v>8219</v>
      </c>
      <c r="B1060">
        <v>71</v>
      </c>
      <c r="C1060" t="s">
        <v>8221</v>
      </c>
      <c r="D1060">
        <v>3</v>
      </c>
    </row>
    <row r="1061" spans="1:4" x14ac:dyDescent="0.25">
      <c r="A1061" s="15" t="s">
        <v>8219</v>
      </c>
      <c r="B1061">
        <v>38</v>
      </c>
      <c r="C1061" t="s">
        <v>8221</v>
      </c>
      <c r="D1061">
        <v>1</v>
      </c>
    </row>
    <row r="1062" spans="1:4" x14ac:dyDescent="0.25">
      <c r="A1062" s="15" t="s">
        <v>8219</v>
      </c>
      <c r="B1062">
        <v>859</v>
      </c>
      <c r="C1062" t="s">
        <v>8221</v>
      </c>
      <c r="D1062">
        <v>3</v>
      </c>
    </row>
    <row r="1063" spans="1:4" x14ac:dyDescent="0.25">
      <c r="A1063" s="15" t="s">
        <v>8219</v>
      </c>
      <c r="B1063">
        <v>21</v>
      </c>
      <c r="C1063" t="s">
        <v>8221</v>
      </c>
      <c r="D1063">
        <v>0</v>
      </c>
    </row>
    <row r="1064" spans="1:4" x14ac:dyDescent="0.25">
      <c r="A1064" s="15" t="s">
        <v>8219</v>
      </c>
      <c r="B1064">
        <v>78</v>
      </c>
      <c r="C1064" t="s">
        <v>8221</v>
      </c>
      <c r="D1064">
        <v>2</v>
      </c>
    </row>
    <row r="1065" spans="1:4" x14ac:dyDescent="0.25">
      <c r="A1065" s="15" t="s">
        <v>8219</v>
      </c>
      <c r="B1065">
        <v>53</v>
      </c>
      <c r="C1065" t="s">
        <v>8221</v>
      </c>
      <c r="D1065">
        <v>10</v>
      </c>
    </row>
    <row r="1066" spans="1:4" x14ac:dyDescent="0.25">
      <c r="A1066" s="15" t="s">
        <v>8219</v>
      </c>
      <c r="B1066">
        <v>356</v>
      </c>
      <c r="C1066" t="s">
        <v>8221</v>
      </c>
      <c r="D1066">
        <v>60</v>
      </c>
    </row>
    <row r="1067" spans="1:4" x14ac:dyDescent="0.25">
      <c r="A1067" s="15" t="s">
        <v>8219</v>
      </c>
      <c r="B1067">
        <v>279</v>
      </c>
      <c r="C1067" t="s">
        <v>8221</v>
      </c>
      <c r="D1067">
        <v>5</v>
      </c>
    </row>
    <row r="1068" spans="1:4" x14ac:dyDescent="0.25">
      <c r="A1068" s="15" t="s">
        <v>8219</v>
      </c>
      <c r="B1068">
        <v>266</v>
      </c>
      <c r="C1068" t="s">
        <v>8221</v>
      </c>
      <c r="D1068">
        <v>9</v>
      </c>
    </row>
    <row r="1069" spans="1:4" x14ac:dyDescent="0.25">
      <c r="A1069" s="15" t="s">
        <v>8219</v>
      </c>
      <c r="B1069">
        <v>623</v>
      </c>
      <c r="C1069" t="s">
        <v>8221</v>
      </c>
      <c r="D1069">
        <v>13</v>
      </c>
    </row>
    <row r="1070" spans="1:4" x14ac:dyDescent="0.25">
      <c r="A1070" s="15" t="s">
        <v>8219</v>
      </c>
      <c r="B1070">
        <v>392</v>
      </c>
      <c r="C1070" t="s">
        <v>8221</v>
      </c>
      <c r="D1070">
        <v>0</v>
      </c>
    </row>
    <row r="1071" spans="1:4" x14ac:dyDescent="0.25">
      <c r="A1071" s="15" t="s">
        <v>8219</v>
      </c>
      <c r="B1071">
        <v>3562</v>
      </c>
      <c r="C1071" t="s">
        <v>8221</v>
      </c>
      <c r="D1071">
        <v>8</v>
      </c>
    </row>
    <row r="1072" spans="1:4" x14ac:dyDescent="0.25">
      <c r="A1072" s="15" t="s">
        <v>8219</v>
      </c>
      <c r="B1072">
        <v>514</v>
      </c>
      <c r="C1072" t="s">
        <v>8221</v>
      </c>
      <c r="D1072">
        <v>3</v>
      </c>
    </row>
    <row r="1073" spans="1:4" x14ac:dyDescent="0.25">
      <c r="A1073" s="15" t="s">
        <v>8219</v>
      </c>
      <c r="B1073">
        <v>88</v>
      </c>
      <c r="C1073" t="s">
        <v>8221</v>
      </c>
      <c r="D1073">
        <v>3</v>
      </c>
    </row>
    <row r="1074" spans="1:4" x14ac:dyDescent="0.25">
      <c r="A1074" s="15" t="s">
        <v>8219</v>
      </c>
      <c r="B1074">
        <v>537</v>
      </c>
      <c r="C1074" t="s">
        <v>8221</v>
      </c>
      <c r="D1074">
        <v>0</v>
      </c>
    </row>
    <row r="1075" spans="1:4" x14ac:dyDescent="0.25">
      <c r="A1075" s="15" t="s">
        <v>8219</v>
      </c>
      <c r="B1075">
        <v>25</v>
      </c>
      <c r="C1075" t="s">
        <v>8221</v>
      </c>
      <c r="D1075">
        <v>6</v>
      </c>
    </row>
    <row r="1076" spans="1:4" x14ac:dyDescent="0.25">
      <c r="A1076" s="15" t="s">
        <v>8219</v>
      </c>
      <c r="B1076">
        <v>3238</v>
      </c>
      <c r="C1076" t="s">
        <v>8221</v>
      </c>
      <c r="D1076">
        <v>4</v>
      </c>
    </row>
    <row r="1077" spans="1:4" x14ac:dyDescent="0.25">
      <c r="A1077" s="15" t="s">
        <v>8219</v>
      </c>
      <c r="B1077">
        <v>897</v>
      </c>
      <c r="C1077" t="s">
        <v>8221</v>
      </c>
      <c r="D1077">
        <v>1</v>
      </c>
    </row>
    <row r="1078" spans="1:4" x14ac:dyDescent="0.25">
      <c r="A1078" s="15" t="s">
        <v>8219</v>
      </c>
      <c r="B1078">
        <v>878</v>
      </c>
      <c r="C1078" t="s">
        <v>8221</v>
      </c>
      <c r="D1078">
        <v>29</v>
      </c>
    </row>
    <row r="1079" spans="1:4" x14ac:dyDescent="0.25">
      <c r="A1079" s="15" t="s">
        <v>8219</v>
      </c>
      <c r="B1079">
        <v>115</v>
      </c>
      <c r="C1079" t="s">
        <v>8221</v>
      </c>
      <c r="D1079">
        <v>0</v>
      </c>
    </row>
    <row r="1080" spans="1:4" x14ac:dyDescent="0.25">
      <c r="A1080" s="15" t="s">
        <v>8219</v>
      </c>
      <c r="B1080">
        <v>234</v>
      </c>
      <c r="C1080" t="s">
        <v>8221</v>
      </c>
      <c r="D1080">
        <v>4</v>
      </c>
    </row>
    <row r="1081" spans="1:4" x14ac:dyDescent="0.25">
      <c r="A1081" s="15" t="s">
        <v>8219</v>
      </c>
      <c r="B1081">
        <v>4330</v>
      </c>
      <c r="C1081" t="s">
        <v>8221</v>
      </c>
      <c r="D1081">
        <v>5</v>
      </c>
    </row>
    <row r="1082" spans="1:4" x14ac:dyDescent="0.25">
      <c r="A1082" s="15" t="s">
        <v>8219</v>
      </c>
      <c r="B1082">
        <v>651</v>
      </c>
      <c r="C1082" t="s">
        <v>8221</v>
      </c>
      <c r="D1082">
        <v>4</v>
      </c>
    </row>
    <row r="1083" spans="1:4" x14ac:dyDescent="0.25">
      <c r="A1083" s="15" t="s">
        <v>8219</v>
      </c>
      <c r="B1083">
        <v>251</v>
      </c>
      <c r="C1083" t="s">
        <v>8221</v>
      </c>
      <c r="D1083">
        <v>5</v>
      </c>
    </row>
    <row r="1084" spans="1:4" x14ac:dyDescent="0.25">
      <c r="A1084" s="15" t="s">
        <v>8219</v>
      </c>
      <c r="B1084">
        <v>263</v>
      </c>
      <c r="C1084" t="s">
        <v>8221</v>
      </c>
      <c r="D1084">
        <v>1</v>
      </c>
    </row>
    <row r="1085" spans="1:4" x14ac:dyDescent="0.25">
      <c r="A1085" s="15" t="s">
        <v>8219</v>
      </c>
      <c r="B1085">
        <v>28</v>
      </c>
      <c r="C1085" t="s">
        <v>8221</v>
      </c>
      <c r="D1085">
        <v>1</v>
      </c>
    </row>
    <row r="1086" spans="1:4" x14ac:dyDescent="0.25">
      <c r="A1086" s="15" t="s">
        <v>8219</v>
      </c>
      <c r="B1086">
        <v>721</v>
      </c>
      <c r="C1086" t="s">
        <v>8221</v>
      </c>
      <c r="D1086">
        <v>0</v>
      </c>
    </row>
    <row r="1087" spans="1:4" x14ac:dyDescent="0.25">
      <c r="A1087" s="15" t="s">
        <v>8219</v>
      </c>
      <c r="B1087">
        <v>50</v>
      </c>
      <c r="C1087" t="s">
        <v>8221</v>
      </c>
      <c r="D1087">
        <v>14</v>
      </c>
    </row>
    <row r="1088" spans="1:4" x14ac:dyDescent="0.25">
      <c r="A1088" s="15" t="s">
        <v>8219</v>
      </c>
      <c r="B1088">
        <v>73</v>
      </c>
      <c r="C1088" t="s">
        <v>8221</v>
      </c>
      <c r="D1088">
        <v>3</v>
      </c>
    </row>
    <row r="1089" spans="1:4" x14ac:dyDescent="0.25">
      <c r="A1089" s="15" t="s">
        <v>8219</v>
      </c>
      <c r="B1089">
        <v>27</v>
      </c>
      <c r="C1089" t="s">
        <v>8221</v>
      </c>
      <c r="D1089">
        <v>10</v>
      </c>
    </row>
    <row r="1090" spans="1:4" x14ac:dyDescent="0.25">
      <c r="A1090" s="15" t="s">
        <v>8219</v>
      </c>
      <c r="B1090">
        <v>34</v>
      </c>
      <c r="C1090" t="s">
        <v>8221</v>
      </c>
      <c r="D1090">
        <v>17</v>
      </c>
    </row>
    <row r="1091" spans="1:4" x14ac:dyDescent="0.25">
      <c r="A1091" s="15" t="s">
        <v>8219</v>
      </c>
      <c r="B1091">
        <v>7</v>
      </c>
      <c r="C1091" t="s">
        <v>8221</v>
      </c>
      <c r="D1091">
        <v>2</v>
      </c>
    </row>
    <row r="1092" spans="1:4" x14ac:dyDescent="0.25">
      <c r="A1092" s="15" t="s">
        <v>8219</v>
      </c>
      <c r="B1092">
        <v>24</v>
      </c>
      <c r="C1092" t="s">
        <v>8221</v>
      </c>
      <c r="D1092">
        <v>0</v>
      </c>
    </row>
    <row r="1093" spans="1:4" x14ac:dyDescent="0.25">
      <c r="A1093" s="15" t="s">
        <v>8219</v>
      </c>
      <c r="B1093">
        <v>15</v>
      </c>
      <c r="C1093" t="s">
        <v>8221</v>
      </c>
      <c r="D1093">
        <v>4</v>
      </c>
    </row>
    <row r="1094" spans="1:4" x14ac:dyDescent="0.25">
      <c r="A1094" s="15" t="s">
        <v>8219</v>
      </c>
      <c r="B1094">
        <v>72</v>
      </c>
      <c r="C1094" t="s">
        <v>8221</v>
      </c>
      <c r="D1094">
        <v>12</v>
      </c>
    </row>
    <row r="1095" spans="1:4" x14ac:dyDescent="0.25">
      <c r="A1095" s="15" t="s">
        <v>8219</v>
      </c>
      <c r="B1095">
        <v>120</v>
      </c>
      <c r="C1095" t="s">
        <v>8221</v>
      </c>
      <c r="D1095">
        <v>3</v>
      </c>
    </row>
    <row r="1096" spans="1:4" x14ac:dyDescent="0.25">
      <c r="A1096" s="15" t="s">
        <v>8219</v>
      </c>
      <c r="B1096">
        <v>123</v>
      </c>
      <c r="C1096" t="s">
        <v>8221</v>
      </c>
      <c r="D1096">
        <v>12</v>
      </c>
    </row>
    <row r="1097" spans="1:4" x14ac:dyDescent="0.25">
      <c r="A1097" s="15" t="s">
        <v>8219</v>
      </c>
      <c r="B1097">
        <v>1</v>
      </c>
      <c r="C1097" t="s">
        <v>8221</v>
      </c>
      <c r="D1097">
        <v>0</v>
      </c>
    </row>
    <row r="1098" spans="1:4" x14ac:dyDescent="0.25">
      <c r="A1098" s="15" t="s">
        <v>8219</v>
      </c>
      <c r="B1098">
        <v>24</v>
      </c>
      <c r="C1098" t="s">
        <v>8221</v>
      </c>
      <c r="D1098">
        <v>7</v>
      </c>
    </row>
    <row r="1099" spans="1:4" x14ac:dyDescent="0.25">
      <c r="A1099" s="15" t="s">
        <v>8219</v>
      </c>
      <c r="B1099">
        <v>33</v>
      </c>
      <c r="C1099" t="s">
        <v>8221</v>
      </c>
      <c r="D1099">
        <v>2</v>
      </c>
    </row>
    <row r="1100" spans="1:4" x14ac:dyDescent="0.25">
      <c r="A1100" s="15" t="s">
        <v>8219</v>
      </c>
      <c r="B1100">
        <v>14</v>
      </c>
      <c r="C1100" t="s">
        <v>8221</v>
      </c>
      <c r="D1100">
        <v>1</v>
      </c>
    </row>
    <row r="1101" spans="1:4" x14ac:dyDescent="0.25">
      <c r="A1101" s="15" t="s">
        <v>8219</v>
      </c>
      <c r="B1101">
        <v>9</v>
      </c>
      <c r="C1101" t="s">
        <v>8221</v>
      </c>
      <c r="D1101">
        <v>4</v>
      </c>
    </row>
    <row r="1102" spans="1:4" x14ac:dyDescent="0.25">
      <c r="A1102" s="15" t="s">
        <v>8219</v>
      </c>
      <c r="B1102">
        <v>76</v>
      </c>
      <c r="C1102" t="s">
        <v>8221</v>
      </c>
      <c r="D1102">
        <v>4</v>
      </c>
    </row>
    <row r="1103" spans="1:4" x14ac:dyDescent="0.25">
      <c r="A1103" s="15" t="s">
        <v>8219</v>
      </c>
      <c r="B1103">
        <v>19</v>
      </c>
      <c r="C1103" t="s">
        <v>8221</v>
      </c>
      <c r="D1103">
        <v>17</v>
      </c>
    </row>
    <row r="1104" spans="1:4" x14ac:dyDescent="0.25">
      <c r="A1104" s="15" t="s">
        <v>8219</v>
      </c>
      <c r="B1104">
        <v>69</v>
      </c>
      <c r="C1104" t="s">
        <v>8221</v>
      </c>
      <c r="D1104">
        <v>7</v>
      </c>
    </row>
    <row r="1105" spans="1:4" x14ac:dyDescent="0.25">
      <c r="A1105" s="15" t="s">
        <v>8219</v>
      </c>
      <c r="B1105">
        <v>218</v>
      </c>
      <c r="C1105" t="s">
        <v>8221</v>
      </c>
      <c r="D1105">
        <v>2</v>
      </c>
    </row>
    <row r="1106" spans="1:4" x14ac:dyDescent="0.25">
      <c r="A1106" s="15" t="s">
        <v>8219</v>
      </c>
      <c r="B1106">
        <v>30</v>
      </c>
      <c r="C1106" t="s">
        <v>8221</v>
      </c>
      <c r="D1106">
        <v>5</v>
      </c>
    </row>
    <row r="1107" spans="1:4" x14ac:dyDescent="0.25">
      <c r="A1107" s="15" t="s">
        <v>8219</v>
      </c>
      <c r="B1107">
        <v>100</v>
      </c>
      <c r="C1107" t="s">
        <v>8221</v>
      </c>
      <c r="D1107">
        <v>1</v>
      </c>
    </row>
    <row r="1108" spans="1:4" x14ac:dyDescent="0.25">
      <c r="A1108" s="15" t="s">
        <v>8219</v>
      </c>
      <c r="B1108">
        <v>296</v>
      </c>
      <c r="C1108" t="s">
        <v>8221</v>
      </c>
      <c r="D1108">
        <v>1</v>
      </c>
    </row>
    <row r="1109" spans="1:4" x14ac:dyDescent="0.25">
      <c r="A1109" s="15" t="s">
        <v>8219</v>
      </c>
      <c r="B1109">
        <v>1204</v>
      </c>
      <c r="C1109" t="s">
        <v>8221</v>
      </c>
      <c r="D1109">
        <v>14</v>
      </c>
    </row>
    <row r="1110" spans="1:4" x14ac:dyDescent="0.25">
      <c r="A1110" s="15" t="s">
        <v>8219</v>
      </c>
      <c r="B1110">
        <v>321</v>
      </c>
      <c r="C1110" t="s">
        <v>8221</v>
      </c>
      <c r="D1110">
        <v>26</v>
      </c>
    </row>
    <row r="1111" spans="1:4" x14ac:dyDescent="0.25">
      <c r="A1111" s="15" t="s">
        <v>8219</v>
      </c>
      <c r="B1111">
        <v>301</v>
      </c>
      <c r="C1111" t="s">
        <v>8221</v>
      </c>
      <c r="D1111">
        <v>2</v>
      </c>
    </row>
    <row r="1112" spans="1:4" x14ac:dyDescent="0.25">
      <c r="A1112" s="15" t="s">
        <v>8219</v>
      </c>
      <c r="B1112">
        <v>144</v>
      </c>
      <c r="C1112" t="s">
        <v>8221</v>
      </c>
      <c r="D1112">
        <v>1</v>
      </c>
    </row>
    <row r="1113" spans="1:4" x14ac:dyDescent="0.25">
      <c r="A1113" s="15" t="s">
        <v>8219</v>
      </c>
      <c r="B1113">
        <v>539</v>
      </c>
      <c r="C1113" t="s">
        <v>8221</v>
      </c>
      <c r="D1113">
        <v>3</v>
      </c>
    </row>
    <row r="1114" spans="1:4" x14ac:dyDescent="0.25">
      <c r="A1114" s="15" t="s">
        <v>8219</v>
      </c>
      <c r="B1114">
        <v>498</v>
      </c>
      <c r="C1114" t="s">
        <v>8221</v>
      </c>
      <c r="D1114">
        <v>7</v>
      </c>
    </row>
    <row r="1115" spans="1:4" x14ac:dyDescent="0.25">
      <c r="A1115" s="15" t="s">
        <v>8219</v>
      </c>
      <c r="B1115">
        <v>1113</v>
      </c>
      <c r="C1115" t="s">
        <v>8221</v>
      </c>
      <c r="D1115">
        <v>9</v>
      </c>
    </row>
    <row r="1116" spans="1:4" x14ac:dyDescent="0.25">
      <c r="A1116" s="15" t="s">
        <v>8219</v>
      </c>
      <c r="B1116">
        <v>988</v>
      </c>
      <c r="C1116" t="s">
        <v>8221</v>
      </c>
      <c r="D1116">
        <v>20</v>
      </c>
    </row>
    <row r="1117" spans="1:4" x14ac:dyDescent="0.25">
      <c r="A1117" s="15" t="s">
        <v>8219</v>
      </c>
      <c r="B1117">
        <v>391</v>
      </c>
      <c r="C1117" t="s">
        <v>8221</v>
      </c>
      <c r="D1117">
        <v>6</v>
      </c>
    </row>
    <row r="1118" spans="1:4" x14ac:dyDescent="0.25">
      <c r="A1118" s="15" t="s">
        <v>8219</v>
      </c>
      <c r="B1118">
        <v>28</v>
      </c>
      <c r="C1118" t="s">
        <v>8221</v>
      </c>
      <c r="D1118">
        <v>13</v>
      </c>
    </row>
    <row r="1119" spans="1:4" x14ac:dyDescent="0.25">
      <c r="A1119" s="15" t="s">
        <v>8219</v>
      </c>
      <c r="B1119">
        <v>147</v>
      </c>
      <c r="C1119" t="s">
        <v>8221</v>
      </c>
      <c r="D1119">
        <v>1</v>
      </c>
    </row>
    <row r="1120" spans="1:4" x14ac:dyDescent="0.25">
      <c r="A1120" s="15" t="s">
        <v>8219</v>
      </c>
      <c r="B1120">
        <v>680</v>
      </c>
      <c r="C1120" t="s">
        <v>8221</v>
      </c>
      <c r="D1120">
        <v>202</v>
      </c>
    </row>
    <row r="1121" spans="1:4" x14ac:dyDescent="0.25">
      <c r="A1121" s="15" t="s">
        <v>8219</v>
      </c>
      <c r="B1121">
        <v>983</v>
      </c>
      <c r="C1121" t="s">
        <v>8221</v>
      </c>
      <c r="D1121">
        <v>0</v>
      </c>
    </row>
    <row r="1122" spans="1:4" x14ac:dyDescent="0.25">
      <c r="A1122" s="15" t="s">
        <v>8219</v>
      </c>
      <c r="B1122">
        <v>79</v>
      </c>
      <c r="C1122" t="s">
        <v>8221</v>
      </c>
      <c r="D1122">
        <v>1</v>
      </c>
    </row>
    <row r="1123" spans="1:4" x14ac:dyDescent="0.25">
      <c r="A1123" s="15" t="s">
        <v>8219</v>
      </c>
      <c r="B1123">
        <v>426</v>
      </c>
      <c r="C1123" t="s">
        <v>8221</v>
      </c>
      <c r="D1123">
        <v>0</v>
      </c>
    </row>
    <row r="1124" spans="1:4" x14ac:dyDescent="0.25">
      <c r="A1124" s="15" t="s">
        <v>8219</v>
      </c>
      <c r="B1124">
        <v>96</v>
      </c>
      <c r="C1124" t="s">
        <v>8221</v>
      </c>
      <c r="D1124">
        <v>2</v>
      </c>
    </row>
    <row r="1125" spans="1:4" x14ac:dyDescent="0.25">
      <c r="A1125" s="15" t="s">
        <v>8219</v>
      </c>
      <c r="B1125">
        <v>163</v>
      </c>
      <c r="C1125" t="s">
        <v>8221</v>
      </c>
      <c r="D1125">
        <v>13</v>
      </c>
    </row>
    <row r="1126" spans="1:4" x14ac:dyDescent="0.25">
      <c r="A1126" s="15" t="s">
        <v>8219</v>
      </c>
      <c r="B1126">
        <v>2525</v>
      </c>
      <c r="C1126" t="s">
        <v>8221</v>
      </c>
      <c r="D1126">
        <v>9</v>
      </c>
    </row>
    <row r="1127" spans="1:4" x14ac:dyDescent="0.25">
      <c r="A1127" s="15" t="s">
        <v>8219</v>
      </c>
      <c r="B1127">
        <v>2035</v>
      </c>
      <c r="C1127" t="s">
        <v>8221</v>
      </c>
      <c r="D1127">
        <v>2</v>
      </c>
    </row>
    <row r="1128" spans="1:4" x14ac:dyDescent="0.25">
      <c r="A1128" s="15" t="s">
        <v>8219</v>
      </c>
      <c r="B1128">
        <v>290</v>
      </c>
      <c r="C1128" t="s">
        <v>8221</v>
      </c>
      <c r="D1128">
        <v>0</v>
      </c>
    </row>
    <row r="1129" spans="1:4" x14ac:dyDescent="0.25">
      <c r="A1129" s="15" t="s">
        <v>8219</v>
      </c>
      <c r="B1129">
        <v>1980</v>
      </c>
      <c r="C1129" t="s">
        <v>8221</v>
      </c>
      <c r="D1129">
        <v>35</v>
      </c>
    </row>
    <row r="1130" spans="1:4" x14ac:dyDescent="0.25">
      <c r="A1130" s="15" t="s">
        <v>8219</v>
      </c>
      <c r="B1130">
        <v>57</v>
      </c>
      <c r="C1130" t="s">
        <v>8221</v>
      </c>
      <c r="D1130">
        <v>2</v>
      </c>
    </row>
    <row r="1131" spans="1:4" x14ac:dyDescent="0.25">
      <c r="A1131" s="15" t="s">
        <v>8219</v>
      </c>
      <c r="B1131">
        <v>380</v>
      </c>
      <c r="C1131" t="s">
        <v>8221</v>
      </c>
      <c r="D1131">
        <v>3</v>
      </c>
    </row>
    <row r="1132" spans="1:4" x14ac:dyDescent="0.25">
      <c r="A1132" s="15" t="s">
        <v>8219</v>
      </c>
      <c r="B1132">
        <v>128</v>
      </c>
      <c r="C1132" t="s">
        <v>8221</v>
      </c>
      <c r="D1132">
        <v>0</v>
      </c>
    </row>
    <row r="1133" spans="1:4" x14ac:dyDescent="0.25">
      <c r="A1133" s="15" t="s">
        <v>8219</v>
      </c>
      <c r="B1133">
        <v>180</v>
      </c>
      <c r="C1133" t="s">
        <v>8221</v>
      </c>
      <c r="D1133">
        <v>1</v>
      </c>
    </row>
    <row r="1134" spans="1:4" x14ac:dyDescent="0.25">
      <c r="A1134" s="15" t="s">
        <v>8219</v>
      </c>
      <c r="B1134">
        <v>571</v>
      </c>
      <c r="C1134" t="s">
        <v>8221</v>
      </c>
      <c r="D1134">
        <v>0</v>
      </c>
    </row>
    <row r="1135" spans="1:4" x14ac:dyDescent="0.25">
      <c r="A1135" s="15" t="s">
        <v>8219</v>
      </c>
      <c r="B1135">
        <v>480</v>
      </c>
      <c r="C1135" t="s">
        <v>8221</v>
      </c>
      <c r="D1135">
        <v>0</v>
      </c>
    </row>
    <row r="1136" spans="1:4" x14ac:dyDescent="0.25">
      <c r="A1136" s="15" t="s">
        <v>8219</v>
      </c>
      <c r="B1136">
        <v>249</v>
      </c>
      <c r="C1136" t="s">
        <v>8221</v>
      </c>
      <c r="D1136">
        <v>3</v>
      </c>
    </row>
    <row r="1137" spans="1:4" x14ac:dyDescent="0.25">
      <c r="A1137" s="15" t="s">
        <v>8219</v>
      </c>
      <c r="B1137">
        <v>84</v>
      </c>
      <c r="C1137" t="s">
        <v>8221</v>
      </c>
      <c r="D1137">
        <v>11</v>
      </c>
    </row>
    <row r="1138" spans="1:4" x14ac:dyDescent="0.25">
      <c r="A1138" s="15" t="s">
        <v>8219</v>
      </c>
      <c r="B1138">
        <v>197</v>
      </c>
      <c r="C1138" t="s">
        <v>8221</v>
      </c>
      <c r="D1138">
        <v>6</v>
      </c>
    </row>
    <row r="1139" spans="1:4" x14ac:dyDescent="0.25">
      <c r="A1139" s="15" t="s">
        <v>8219</v>
      </c>
      <c r="B1139">
        <v>271</v>
      </c>
      <c r="C1139" t="s">
        <v>8221</v>
      </c>
      <c r="D1139">
        <v>0</v>
      </c>
    </row>
    <row r="1140" spans="1:4" x14ac:dyDescent="0.25">
      <c r="A1140" s="15" t="s">
        <v>8219</v>
      </c>
      <c r="B1140">
        <v>50</v>
      </c>
      <c r="C1140" t="s">
        <v>8221</v>
      </c>
      <c r="D1140">
        <v>67</v>
      </c>
    </row>
    <row r="1141" spans="1:4" x14ac:dyDescent="0.25">
      <c r="A1141" s="15" t="s">
        <v>8219</v>
      </c>
      <c r="B1141">
        <v>169</v>
      </c>
      <c r="C1141" t="s">
        <v>8221</v>
      </c>
      <c r="D1141">
        <v>23</v>
      </c>
    </row>
    <row r="1142" spans="1:4" x14ac:dyDescent="0.25">
      <c r="A1142" s="15" t="s">
        <v>8219</v>
      </c>
      <c r="B1142">
        <v>205</v>
      </c>
      <c r="C1142" t="s">
        <v>8221</v>
      </c>
      <c r="D1142">
        <v>72</v>
      </c>
    </row>
    <row r="1143" spans="1:4" x14ac:dyDescent="0.25">
      <c r="A1143" s="15" t="s">
        <v>8219</v>
      </c>
      <c r="B1143">
        <v>206</v>
      </c>
      <c r="C1143" t="s">
        <v>8221</v>
      </c>
      <c r="D1143">
        <v>2</v>
      </c>
    </row>
    <row r="1144" spans="1:4" x14ac:dyDescent="0.25">
      <c r="A1144" s="15" t="s">
        <v>8219</v>
      </c>
      <c r="B1144">
        <v>84</v>
      </c>
      <c r="C1144" t="s">
        <v>8221</v>
      </c>
      <c r="D1144">
        <v>15</v>
      </c>
    </row>
    <row r="1145" spans="1:4" x14ac:dyDescent="0.25">
      <c r="A1145" s="15" t="s">
        <v>8219</v>
      </c>
      <c r="B1145">
        <v>210</v>
      </c>
      <c r="C1145" t="s">
        <v>8221</v>
      </c>
      <c r="D1145">
        <v>1</v>
      </c>
    </row>
    <row r="1146" spans="1:4" x14ac:dyDescent="0.25">
      <c r="A1146" s="15" t="s">
        <v>8219</v>
      </c>
      <c r="B1146">
        <v>181</v>
      </c>
      <c r="C1146" t="s">
        <v>8221</v>
      </c>
      <c r="D1146">
        <v>2</v>
      </c>
    </row>
    <row r="1147" spans="1:4" x14ac:dyDescent="0.25">
      <c r="A1147" s="15" t="s">
        <v>8219</v>
      </c>
      <c r="B1147">
        <v>60</v>
      </c>
      <c r="C1147" t="s">
        <v>8221</v>
      </c>
      <c r="D1147">
        <v>7</v>
      </c>
    </row>
    <row r="1148" spans="1:4" x14ac:dyDescent="0.25">
      <c r="A1148" s="15" t="s">
        <v>8219</v>
      </c>
      <c r="B1148">
        <v>445</v>
      </c>
      <c r="C1148" t="s">
        <v>8221</v>
      </c>
      <c r="D1148">
        <v>16</v>
      </c>
    </row>
    <row r="1149" spans="1:4" x14ac:dyDescent="0.25">
      <c r="A1149" s="15" t="s">
        <v>8219</v>
      </c>
      <c r="B1149">
        <v>17</v>
      </c>
      <c r="C1149" t="s">
        <v>8221</v>
      </c>
      <c r="D1149">
        <v>117</v>
      </c>
    </row>
    <row r="1150" spans="1:4" x14ac:dyDescent="0.25">
      <c r="A1150" s="15" t="s">
        <v>8219</v>
      </c>
      <c r="B1150">
        <v>194</v>
      </c>
      <c r="C1150" t="s">
        <v>8221</v>
      </c>
      <c r="D1150">
        <v>2</v>
      </c>
    </row>
    <row r="1151" spans="1:4" x14ac:dyDescent="0.25">
      <c r="A1151" s="15" t="s">
        <v>8219</v>
      </c>
      <c r="B1151">
        <v>404</v>
      </c>
      <c r="C1151" t="s">
        <v>8221</v>
      </c>
      <c r="D1151">
        <v>7</v>
      </c>
    </row>
    <row r="1152" spans="1:4" x14ac:dyDescent="0.25">
      <c r="A1152" s="15" t="s">
        <v>8219</v>
      </c>
      <c r="B1152">
        <v>194</v>
      </c>
      <c r="C1152" t="s">
        <v>8221</v>
      </c>
      <c r="D1152">
        <v>3</v>
      </c>
    </row>
    <row r="1153" spans="1:4" x14ac:dyDescent="0.25">
      <c r="A1153" s="15" t="s">
        <v>8219</v>
      </c>
      <c r="B1153">
        <v>902</v>
      </c>
      <c r="C1153" t="s">
        <v>8221</v>
      </c>
      <c r="D1153">
        <v>20</v>
      </c>
    </row>
    <row r="1154" spans="1:4" x14ac:dyDescent="0.25">
      <c r="A1154" s="15" t="s">
        <v>8219</v>
      </c>
      <c r="B1154">
        <v>1670</v>
      </c>
      <c r="C1154" t="s">
        <v>8221</v>
      </c>
      <c r="D1154">
        <v>50</v>
      </c>
    </row>
    <row r="1155" spans="1:4" x14ac:dyDescent="0.25">
      <c r="A1155" s="15" t="s">
        <v>8219</v>
      </c>
      <c r="B1155">
        <v>1328</v>
      </c>
      <c r="C1155" t="s">
        <v>8221</v>
      </c>
      <c r="D1155">
        <v>2</v>
      </c>
    </row>
    <row r="1156" spans="1:4" x14ac:dyDescent="0.25">
      <c r="A1156" s="15" t="s">
        <v>8219</v>
      </c>
      <c r="B1156">
        <v>944</v>
      </c>
      <c r="C1156" t="s">
        <v>8221</v>
      </c>
      <c r="D1156">
        <v>3</v>
      </c>
    </row>
    <row r="1157" spans="1:4" x14ac:dyDescent="0.25">
      <c r="A1157" s="15" t="s">
        <v>8219</v>
      </c>
      <c r="B1157">
        <v>147</v>
      </c>
      <c r="C1157" t="s">
        <v>8221</v>
      </c>
      <c r="D1157">
        <v>27</v>
      </c>
    </row>
    <row r="1158" spans="1:4" x14ac:dyDescent="0.25">
      <c r="A1158" s="15" t="s">
        <v>8219</v>
      </c>
      <c r="B1158">
        <v>99</v>
      </c>
      <c r="C1158" t="s">
        <v>8221</v>
      </c>
      <c r="D1158">
        <v>7</v>
      </c>
    </row>
    <row r="1159" spans="1:4" x14ac:dyDescent="0.25">
      <c r="A1159" s="15" t="s">
        <v>8219</v>
      </c>
      <c r="B1159">
        <v>79</v>
      </c>
      <c r="C1159" t="s">
        <v>8221</v>
      </c>
      <c r="D1159">
        <v>5</v>
      </c>
    </row>
    <row r="1160" spans="1:4" x14ac:dyDescent="0.25">
      <c r="A1160" s="15" t="s">
        <v>8219</v>
      </c>
      <c r="B1160">
        <v>75</v>
      </c>
      <c r="C1160" t="s">
        <v>8221</v>
      </c>
      <c r="D1160">
        <v>0</v>
      </c>
    </row>
    <row r="1161" spans="1:4" x14ac:dyDescent="0.25">
      <c r="A1161" s="15" t="s">
        <v>8219</v>
      </c>
      <c r="B1161">
        <v>207</v>
      </c>
      <c r="C1161" t="s">
        <v>8221</v>
      </c>
      <c r="D1161">
        <v>3</v>
      </c>
    </row>
    <row r="1162" spans="1:4" x14ac:dyDescent="0.25">
      <c r="A1162" s="15" t="s">
        <v>8219</v>
      </c>
      <c r="B1162">
        <v>102</v>
      </c>
      <c r="C1162" t="s">
        <v>8221</v>
      </c>
      <c r="D1162">
        <v>6</v>
      </c>
    </row>
    <row r="1163" spans="1:4" x14ac:dyDescent="0.25">
      <c r="A1163" s="15" t="s">
        <v>8219</v>
      </c>
      <c r="B1163">
        <v>32</v>
      </c>
      <c r="C1163" t="s">
        <v>8221</v>
      </c>
      <c r="D1163">
        <v>9</v>
      </c>
    </row>
    <row r="1164" spans="1:4" x14ac:dyDescent="0.25">
      <c r="A1164" s="15" t="s">
        <v>8219</v>
      </c>
      <c r="B1164">
        <v>480</v>
      </c>
      <c r="C1164" t="s">
        <v>8221</v>
      </c>
      <c r="D1164">
        <v>3</v>
      </c>
    </row>
    <row r="1165" spans="1:4" x14ac:dyDescent="0.25">
      <c r="A1165" s="15" t="s">
        <v>8219</v>
      </c>
      <c r="B1165">
        <v>11</v>
      </c>
      <c r="C1165" t="s">
        <v>8221</v>
      </c>
      <c r="D1165">
        <v>2</v>
      </c>
    </row>
    <row r="1166" spans="1:4" x14ac:dyDescent="0.25">
      <c r="A1166" s="15" t="s">
        <v>8219</v>
      </c>
      <c r="B1166">
        <v>12</v>
      </c>
      <c r="C1166" t="s">
        <v>8221</v>
      </c>
      <c r="D1166">
        <v>3</v>
      </c>
    </row>
    <row r="1167" spans="1:4" x14ac:dyDescent="0.25">
      <c r="A1167" s="15" t="s">
        <v>8219</v>
      </c>
      <c r="B1167">
        <v>48</v>
      </c>
      <c r="C1167" t="s">
        <v>8221</v>
      </c>
      <c r="D1167">
        <v>45</v>
      </c>
    </row>
    <row r="1168" spans="1:4" x14ac:dyDescent="0.25">
      <c r="A1168" s="15" t="s">
        <v>8219</v>
      </c>
      <c r="B1168">
        <v>59</v>
      </c>
      <c r="C1168" t="s">
        <v>8221</v>
      </c>
      <c r="D1168">
        <v>9</v>
      </c>
    </row>
    <row r="1169" spans="1:4" x14ac:dyDescent="0.25">
      <c r="A1169" s="15" t="s">
        <v>8219</v>
      </c>
      <c r="B1169">
        <v>79</v>
      </c>
      <c r="C1169" t="s">
        <v>8221</v>
      </c>
      <c r="D1169">
        <v>9</v>
      </c>
    </row>
    <row r="1170" spans="1:4" x14ac:dyDescent="0.25">
      <c r="A1170" s="15" t="s">
        <v>8219</v>
      </c>
      <c r="B1170">
        <v>14</v>
      </c>
      <c r="C1170" t="s">
        <v>8221</v>
      </c>
      <c r="D1170">
        <v>21</v>
      </c>
    </row>
    <row r="1171" spans="1:4" x14ac:dyDescent="0.25">
      <c r="A1171" s="15" t="s">
        <v>8219</v>
      </c>
      <c r="B1171">
        <v>106</v>
      </c>
      <c r="C1171" t="s">
        <v>8221</v>
      </c>
      <c r="D1171">
        <v>17</v>
      </c>
    </row>
    <row r="1172" spans="1:4" x14ac:dyDescent="0.25">
      <c r="A1172" s="15" t="s">
        <v>8219</v>
      </c>
      <c r="B1172">
        <v>25</v>
      </c>
      <c r="C1172" t="s">
        <v>8221</v>
      </c>
      <c r="D1172">
        <v>1</v>
      </c>
    </row>
    <row r="1173" spans="1:4" x14ac:dyDescent="0.25">
      <c r="A1173" s="15" t="s">
        <v>8219</v>
      </c>
      <c r="B1173">
        <v>25</v>
      </c>
      <c r="C1173" t="s">
        <v>8221</v>
      </c>
      <c r="D1173">
        <v>1</v>
      </c>
    </row>
    <row r="1174" spans="1:4" x14ac:dyDescent="0.25">
      <c r="A1174" s="15" t="s">
        <v>8219</v>
      </c>
      <c r="B1174">
        <v>29</v>
      </c>
      <c r="C1174" t="s">
        <v>8221</v>
      </c>
      <c r="D1174">
        <v>14</v>
      </c>
    </row>
    <row r="1175" spans="1:4" x14ac:dyDescent="0.25">
      <c r="A1175" s="15" t="s">
        <v>8219</v>
      </c>
      <c r="B1175">
        <v>43</v>
      </c>
      <c r="C1175" t="s">
        <v>8221</v>
      </c>
      <c r="D1175">
        <v>42</v>
      </c>
    </row>
    <row r="1176" spans="1:4" x14ac:dyDescent="0.25">
      <c r="A1176" s="15" t="s">
        <v>8219</v>
      </c>
      <c r="B1176">
        <v>46</v>
      </c>
      <c r="C1176" t="s">
        <v>8221</v>
      </c>
      <c r="D1176">
        <v>27</v>
      </c>
    </row>
    <row r="1177" spans="1:4" x14ac:dyDescent="0.25">
      <c r="A1177" s="15" t="s">
        <v>8219</v>
      </c>
      <c r="B1177">
        <v>27</v>
      </c>
      <c r="C1177" t="s">
        <v>8221</v>
      </c>
      <c r="D1177">
        <v>5</v>
      </c>
    </row>
    <row r="1178" spans="1:4" x14ac:dyDescent="0.25">
      <c r="A1178" s="15" t="s">
        <v>8219</v>
      </c>
      <c r="B1178">
        <v>112</v>
      </c>
      <c r="C1178" t="s">
        <v>8221</v>
      </c>
      <c r="D1178">
        <v>13</v>
      </c>
    </row>
    <row r="1179" spans="1:4" x14ac:dyDescent="0.25">
      <c r="A1179" s="15" t="s">
        <v>8219</v>
      </c>
      <c r="B1179">
        <v>34</v>
      </c>
      <c r="C1179" t="s">
        <v>8221</v>
      </c>
      <c r="D1179">
        <v>12</v>
      </c>
    </row>
    <row r="1180" spans="1:4" x14ac:dyDescent="0.25">
      <c r="A1180" s="15" t="s">
        <v>8219</v>
      </c>
      <c r="B1180">
        <v>145</v>
      </c>
      <c r="C1180" t="s">
        <v>8221</v>
      </c>
      <c r="D1180">
        <v>90</v>
      </c>
    </row>
    <row r="1181" spans="1:4" x14ac:dyDescent="0.25">
      <c r="A1181" s="15" t="s">
        <v>8219</v>
      </c>
      <c r="B1181">
        <v>19</v>
      </c>
      <c r="C1181" t="s">
        <v>8221</v>
      </c>
      <c r="D1181">
        <v>2</v>
      </c>
    </row>
    <row r="1182" spans="1:4" x14ac:dyDescent="0.25">
      <c r="A1182" s="15" t="s">
        <v>8219</v>
      </c>
      <c r="B1182">
        <v>288</v>
      </c>
      <c r="C1182" t="s">
        <v>8221</v>
      </c>
      <c r="D1182">
        <v>5</v>
      </c>
    </row>
    <row r="1183" spans="1:4" x14ac:dyDescent="0.25">
      <c r="A1183" s="15" t="s">
        <v>8219</v>
      </c>
      <c r="B1183">
        <v>14</v>
      </c>
      <c r="C1183" t="s">
        <v>8221</v>
      </c>
      <c r="D1183">
        <v>31</v>
      </c>
    </row>
    <row r="1184" spans="1:4" x14ac:dyDescent="0.25">
      <c r="A1184" s="15" t="s">
        <v>8219</v>
      </c>
      <c r="B1184">
        <v>7</v>
      </c>
      <c r="C1184" t="s">
        <v>8221</v>
      </c>
      <c r="D1184">
        <v>4</v>
      </c>
    </row>
    <row r="1185" spans="1:4" x14ac:dyDescent="0.25">
      <c r="A1185" s="15" t="s">
        <v>8219</v>
      </c>
      <c r="B1185">
        <v>211</v>
      </c>
      <c r="C1185" t="s">
        <v>8221</v>
      </c>
      <c r="D1185">
        <v>29</v>
      </c>
    </row>
    <row r="1186" spans="1:4" x14ac:dyDescent="0.25">
      <c r="A1186" s="15" t="s">
        <v>8219</v>
      </c>
      <c r="B1186">
        <v>85</v>
      </c>
      <c r="C1186" t="s">
        <v>8221</v>
      </c>
      <c r="D1186">
        <v>2</v>
      </c>
    </row>
    <row r="1187" spans="1:4" x14ac:dyDescent="0.25">
      <c r="A1187" s="15" t="s">
        <v>8219</v>
      </c>
      <c r="B1187">
        <v>103</v>
      </c>
      <c r="C1187" t="s">
        <v>8221</v>
      </c>
      <c r="D1187">
        <v>114</v>
      </c>
    </row>
    <row r="1188" spans="1:4" x14ac:dyDescent="0.25">
      <c r="A1188" s="15" t="s">
        <v>8219</v>
      </c>
      <c r="B1188">
        <v>113</v>
      </c>
      <c r="C1188" t="s">
        <v>8221</v>
      </c>
      <c r="D1188">
        <v>1</v>
      </c>
    </row>
    <row r="1189" spans="1:4" x14ac:dyDescent="0.25">
      <c r="A1189" s="15" t="s">
        <v>8219</v>
      </c>
      <c r="B1189">
        <v>167</v>
      </c>
      <c r="C1189" t="s">
        <v>8221</v>
      </c>
      <c r="D1189">
        <v>76</v>
      </c>
    </row>
    <row r="1190" spans="1:4" x14ac:dyDescent="0.25">
      <c r="A1190" s="15" t="s">
        <v>8219</v>
      </c>
      <c r="B1190">
        <v>73</v>
      </c>
      <c r="C1190" t="s">
        <v>8221</v>
      </c>
      <c r="D1190">
        <v>9</v>
      </c>
    </row>
    <row r="1191" spans="1:4" x14ac:dyDescent="0.25">
      <c r="A1191" s="15" t="s">
        <v>8219</v>
      </c>
      <c r="B1191">
        <v>75</v>
      </c>
      <c r="C1191" t="s">
        <v>8221</v>
      </c>
      <c r="D1191">
        <v>37</v>
      </c>
    </row>
    <row r="1192" spans="1:4" x14ac:dyDescent="0.25">
      <c r="A1192" s="15" t="s">
        <v>8219</v>
      </c>
      <c r="B1192">
        <v>614</v>
      </c>
      <c r="C1192" t="s">
        <v>8221</v>
      </c>
      <c r="D1192">
        <v>0</v>
      </c>
    </row>
    <row r="1193" spans="1:4" x14ac:dyDescent="0.25">
      <c r="A1193" s="15" t="s">
        <v>8219</v>
      </c>
      <c r="B1193">
        <v>107</v>
      </c>
      <c r="C1193" t="s">
        <v>8221</v>
      </c>
      <c r="D1193">
        <v>1</v>
      </c>
    </row>
    <row r="1194" spans="1:4" x14ac:dyDescent="0.25">
      <c r="A1194" s="15" t="s">
        <v>8219</v>
      </c>
      <c r="B1194">
        <v>1224</v>
      </c>
      <c r="C1194" t="s">
        <v>8221</v>
      </c>
      <c r="D1194">
        <v>10</v>
      </c>
    </row>
    <row r="1195" spans="1:4" x14ac:dyDescent="0.25">
      <c r="A1195" s="15" t="s">
        <v>8219</v>
      </c>
      <c r="B1195">
        <v>104</v>
      </c>
      <c r="C1195" t="s">
        <v>8221</v>
      </c>
      <c r="D1195">
        <v>1</v>
      </c>
    </row>
    <row r="1196" spans="1:4" x14ac:dyDescent="0.25">
      <c r="A1196" s="15" t="s">
        <v>8219</v>
      </c>
      <c r="B1196">
        <v>79</v>
      </c>
      <c r="C1196" t="s">
        <v>8221</v>
      </c>
      <c r="D1196">
        <v>2</v>
      </c>
    </row>
    <row r="1197" spans="1:4" x14ac:dyDescent="0.25">
      <c r="A1197" s="15" t="s">
        <v>8219</v>
      </c>
      <c r="B1197">
        <v>157</v>
      </c>
      <c r="C1197" t="s">
        <v>8221</v>
      </c>
      <c r="D1197">
        <v>1</v>
      </c>
    </row>
    <row r="1198" spans="1:4" x14ac:dyDescent="0.25">
      <c r="A1198" s="15" t="s">
        <v>8219</v>
      </c>
      <c r="B1198">
        <v>50</v>
      </c>
      <c r="C1198" t="s">
        <v>8221</v>
      </c>
      <c r="D1198">
        <v>10</v>
      </c>
    </row>
    <row r="1199" spans="1:4" x14ac:dyDescent="0.25">
      <c r="A1199" s="15" t="s">
        <v>8219</v>
      </c>
      <c r="B1199">
        <v>64</v>
      </c>
      <c r="C1199" t="s">
        <v>8221</v>
      </c>
      <c r="D1199">
        <v>9</v>
      </c>
    </row>
    <row r="1200" spans="1:4" x14ac:dyDescent="0.25">
      <c r="A1200" s="15" t="s">
        <v>8219</v>
      </c>
      <c r="B1200">
        <v>200</v>
      </c>
      <c r="C1200" t="s">
        <v>8221</v>
      </c>
      <c r="D1200">
        <v>19</v>
      </c>
    </row>
    <row r="1201" spans="1:4" x14ac:dyDescent="0.25">
      <c r="A1201" s="15" t="s">
        <v>8219</v>
      </c>
      <c r="B1201">
        <v>22</v>
      </c>
      <c r="C1201" t="s">
        <v>8221</v>
      </c>
      <c r="D1201">
        <v>0</v>
      </c>
    </row>
    <row r="1202" spans="1:4" x14ac:dyDescent="0.25">
      <c r="A1202" s="15" t="s">
        <v>8219</v>
      </c>
      <c r="B1202">
        <v>163</v>
      </c>
      <c r="C1202" t="s">
        <v>8221</v>
      </c>
      <c r="D1202">
        <v>4</v>
      </c>
    </row>
    <row r="1203" spans="1:4" x14ac:dyDescent="0.25">
      <c r="A1203" s="15" t="s">
        <v>8219</v>
      </c>
      <c r="B1203">
        <v>77</v>
      </c>
      <c r="C1203" t="s">
        <v>8221</v>
      </c>
      <c r="D1203">
        <v>8</v>
      </c>
    </row>
    <row r="1204" spans="1:4" x14ac:dyDescent="0.25">
      <c r="A1204" s="15" t="s">
        <v>8219</v>
      </c>
      <c r="B1204">
        <v>89</v>
      </c>
      <c r="C1204" t="s">
        <v>8221</v>
      </c>
      <c r="D1204">
        <v>24</v>
      </c>
    </row>
    <row r="1205" spans="1:4" x14ac:dyDescent="0.25">
      <c r="A1205" s="15" t="s">
        <v>8219</v>
      </c>
      <c r="B1205">
        <v>3355</v>
      </c>
      <c r="C1205" t="s">
        <v>8221</v>
      </c>
      <c r="D1205">
        <v>0</v>
      </c>
    </row>
    <row r="1206" spans="1:4" x14ac:dyDescent="0.25">
      <c r="A1206" s="15" t="s">
        <v>8219</v>
      </c>
      <c r="B1206">
        <v>537</v>
      </c>
      <c r="C1206" t="s">
        <v>8221</v>
      </c>
      <c r="D1206">
        <v>39</v>
      </c>
    </row>
    <row r="1207" spans="1:4" x14ac:dyDescent="0.25">
      <c r="A1207" s="15" t="s">
        <v>8219</v>
      </c>
      <c r="B1207">
        <v>125</v>
      </c>
      <c r="C1207" t="s">
        <v>8221</v>
      </c>
      <c r="D1207">
        <v>6</v>
      </c>
    </row>
    <row r="1208" spans="1:4" x14ac:dyDescent="0.25">
      <c r="A1208" s="15" t="s">
        <v>8219</v>
      </c>
      <c r="B1208">
        <v>163</v>
      </c>
      <c r="C1208" t="s">
        <v>8221</v>
      </c>
      <c r="D1208">
        <v>4</v>
      </c>
    </row>
    <row r="1209" spans="1:4" x14ac:dyDescent="0.25">
      <c r="A1209" s="15" t="s">
        <v>8219</v>
      </c>
      <c r="B1209">
        <v>283</v>
      </c>
      <c r="C1209" t="s">
        <v>8221</v>
      </c>
      <c r="D1209">
        <v>3</v>
      </c>
    </row>
    <row r="1210" spans="1:4" x14ac:dyDescent="0.25">
      <c r="A1210" s="15" t="s">
        <v>8219</v>
      </c>
      <c r="B1210">
        <v>352</v>
      </c>
      <c r="C1210" t="s">
        <v>8221</v>
      </c>
      <c r="D1210">
        <v>53</v>
      </c>
    </row>
    <row r="1211" spans="1:4" x14ac:dyDescent="0.25">
      <c r="A1211" s="15" t="s">
        <v>8219</v>
      </c>
      <c r="B1211">
        <v>94</v>
      </c>
      <c r="C1211" t="s">
        <v>8221</v>
      </c>
      <c r="D1211">
        <v>1</v>
      </c>
    </row>
    <row r="1212" spans="1:4" x14ac:dyDescent="0.25">
      <c r="A1212" s="15" t="s">
        <v>8219</v>
      </c>
      <c r="B1212">
        <v>67</v>
      </c>
      <c r="C1212" t="s">
        <v>8221</v>
      </c>
      <c r="D1212">
        <v>2</v>
      </c>
    </row>
    <row r="1213" spans="1:4" x14ac:dyDescent="0.25">
      <c r="A1213" s="15" t="s">
        <v>8219</v>
      </c>
      <c r="B1213">
        <v>221</v>
      </c>
      <c r="C1213" t="s">
        <v>8221</v>
      </c>
      <c r="D1213">
        <v>25</v>
      </c>
    </row>
    <row r="1214" spans="1:4" x14ac:dyDescent="0.25">
      <c r="A1214" s="15" t="s">
        <v>8219</v>
      </c>
      <c r="B1214">
        <v>2165</v>
      </c>
      <c r="C1214" t="s">
        <v>8221</v>
      </c>
      <c r="D1214">
        <v>6</v>
      </c>
    </row>
    <row r="1215" spans="1:4" x14ac:dyDescent="0.25">
      <c r="A1215" s="15" t="s">
        <v>8219</v>
      </c>
      <c r="B1215">
        <v>179</v>
      </c>
      <c r="C1215" t="s">
        <v>8221</v>
      </c>
      <c r="D1215">
        <v>0</v>
      </c>
    </row>
    <row r="1216" spans="1:4" x14ac:dyDescent="0.25">
      <c r="A1216" s="15" t="s">
        <v>8219</v>
      </c>
      <c r="B1216">
        <v>123</v>
      </c>
      <c r="C1216" t="s">
        <v>8221</v>
      </c>
      <c r="D1216">
        <v>12</v>
      </c>
    </row>
    <row r="1217" spans="1:4" x14ac:dyDescent="0.25">
      <c r="A1217" s="15" t="s">
        <v>8219</v>
      </c>
      <c r="B1217">
        <v>1104</v>
      </c>
      <c r="C1217" t="s">
        <v>8221</v>
      </c>
      <c r="D1217">
        <v>0</v>
      </c>
    </row>
    <row r="1218" spans="1:4" x14ac:dyDescent="0.25">
      <c r="A1218" s="15" t="s">
        <v>8219</v>
      </c>
      <c r="B1218">
        <v>403</v>
      </c>
      <c r="C1218" t="s">
        <v>8221</v>
      </c>
      <c r="D1218">
        <v>36</v>
      </c>
    </row>
    <row r="1219" spans="1:4" x14ac:dyDescent="0.25">
      <c r="A1219" s="15" t="s">
        <v>8219</v>
      </c>
      <c r="B1219">
        <v>109</v>
      </c>
      <c r="C1219" t="s">
        <v>8221</v>
      </c>
      <c r="D1219">
        <v>0</v>
      </c>
    </row>
    <row r="1220" spans="1:4" x14ac:dyDescent="0.25">
      <c r="A1220" s="15" t="s">
        <v>8219</v>
      </c>
      <c r="B1220">
        <v>372</v>
      </c>
      <c r="C1220" t="s">
        <v>8221</v>
      </c>
      <c r="D1220">
        <v>2</v>
      </c>
    </row>
    <row r="1221" spans="1:4" x14ac:dyDescent="0.25">
      <c r="A1221" s="15" t="s">
        <v>8219</v>
      </c>
      <c r="B1221">
        <v>311</v>
      </c>
      <c r="C1221" t="s">
        <v>8221</v>
      </c>
      <c r="D1221">
        <v>1</v>
      </c>
    </row>
    <row r="1222" spans="1:4" x14ac:dyDescent="0.25">
      <c r="A1222" s="15" t="s">
        <v>8219</v>
      </c>
      <c r="B1222">
        <v>61</v>
      </c>
      <c r="C1222" t="s">
        <v>8221</v>
      </c>
      <c r="D1222">
        <v>59</v>
      </c>
    </row>
    <row r="1223" spans="1:4" x14ac:dyDescent="0.25">
      <c r="A1223" s="15" t="s">
        <v>8219</v>
      </c>
      <c r="B1223">
        <v>115</v>
      </c>
      <c r="C1223" t="s">
        <v>8221</v>
      </c>
      <c r="D1223">
        <v>1</v>
      </c>
    </row>
    <row r="1224" spans="1:4" x14ac:dyDescent="0.25">
      <c r="A1224" s="15" t="s">
        <v>8219</v>
      </c>
      <c r="B1224">
        <v>111</v>
      </c>
      <c r="C1224" t="s">
        <v>8221</v>
      </c>
      <c r="D1224">
        <v>31</v>
      </c>
    </row>
    <row r="1225" spans="1:4" x14ac:dyDescent="0.25">
      <c r="A1225" s="15" t="s">
        <v>8219</v>
      </c>
      <c r="B1225">
        <v>337</v>
      </c>
      <c r="C1225" t="s">
        <v>8221</v>
      </c>
      <c r="D1225">
        <v>18</v>
      </c>
    </row>
    <row r="1226" spans="1:4" x14ac:dyDescent="0.25">
      <c r="A1226" s="15" t="s">
        <v>8219</v>
      </c>
      <c r="B1226">
        <v>9</v>
      </c>
      <c r="C1226" t="s">
        <v>8221</v>
      </c>
      <c r="D1226">
        <v>10</v>
      </c>
    </row>
    <row r="1227" spans="1:4" x14ac:dyDescent="0.25">
      <c r="A1227" s="15" t="s">
        <v>8219</v>
      </c>
      <c r="B1227">
        <v>120</v>
      </c>
      <c r="C1227" t="s">
        <v>8221</v>
      </c>
      <c r="D1227">
        <v>0</v>
      </c>
    </row>
    <row r="1228" spans="1:4" x14ac:dyDescent="0.25">
      <c r="A1228" s="15" t="s">
        <v>8219</v>
      </c>
      <c r="B1228">
        <v>102</v>
      </c>
      <c r="C1228" t="s">
        <v>8221</v>
      </c>
      <c r="D1228">
        <v>14</v>
      </c>
    </row>
    <row r="1229" spans="1:4" x14ac:dyDescent="0.25">
      <c r="A1229" s="15" t="s">
        <v>8219</v>
      </c>
      <c r="B1229">
        <v>186</v>
      </c>
      <c r="C1229" t="s">
        <v>8221</v>
      </c>
      <c r="D1229">
        <v>2</v>
      </c>
    </row>
    <row r="1230" spans="1:4" x14ac:dyDescent="0.25">
      <c r="A1230" s="15" t="s">
        <v>8219</v>
      </c>
      <c r="B1230">
        <v>15</v>
      </c>
      <c r="C1230" t="s">
        <v>8221</v>
      </c>
      <c r="D1230">
        <v>1</v>
      </c>
    </row>
    <row r="1231" spans="1:4" x14ac:dyDescent="0.25">
      <c r="A1231" s="15" t="s">
        <v>8219</v>
      </c>
      <c r="B1231">
        <v>67</v>
      </c>
      <c r="C1231" t="s">
        <v>8221</v>
      </c>
      <c r="D1231">
        <v>3</v>
      </c>
    </row>
    <row r="1232" spans="1:4" x14ac:dyDescent="0.25">
      <c r="A1232" s="15" t="s">
        <v>8219</v>
      </c>
      <c r="B1232">
        <v>130</v>
      </c>
      <c r="C1232" t="s">
        <v>8221</v>
      </c>
      <c r="D1232">
        <v>0</v>
      </c>
    </row>
    <row r="1233" spans="1:4" x14ac:dyDescent="0.25">
      <c r="A1233" s="15" t="s">
        <v>8219</v>
      </c>
      <c r="B1233">
        <v>16</v>
      </c>
      <c r="C1233" t="s">
        <v>8221</v>
      </c>
      <c r="D1233">
        <v>2</v>
      </c>
    </row>
    <row r="1234" spans="1:4" x14ac:dyDescent="0.25">
      <c r="A1234" s="15" t="s">
        <v>8219</v>
      </c>
      <c r="B1234">
        <v>67</v>
      </c>
      <c r="C1234" t="s">
        <v>8221</v>
      </c>
      <c r="D1234">
        <v>0</v>
      </c>
    </row>
    <row r="1235" spans="1:4" x14ac:dyDescent="0.25">
      <c r="A1235" s="15" t="s">
        <v>8219</v>
      </c>
      <c r="B1235">
        <v>124</v>
      </c>
      <c r="C1235" t="s">
        <v>8221</v>
      </c>
      <c r="D1235">
        <v>12</v>
      </c>
    </row>
    <row r="1236" spans="1:4" x14ac:dyDescent="0.25">
      <c r="A1236" s="15" t="s">
        <v>8219</v>
      </c>
      <c r="B1236">
        <v>80</v>
      </c>
      <c r="C1236" t="s">
        <v>8221</v>
      </c>
      <c r="D1236">
        <v>1</v>
      </c>
    </row>
    <row r="1237" spans="1:4" x14ac:dyDescent="0.25">
      <c r="A1237" s="15" t="s">
        <v>8219</v>
      </c>
      <c r="B1237">
        <v>282</v>
      </c>
      <c r="C1237" t="s">
        <v>8221</v>
      </c>
      <c r="D1237">
        <v>8</v>
      </c>
    </row>
    <row r="1238" spans="1:4" x14ac:dyDescent="0.25">
      <c r="A1238" s="15" t="s">
        <v>8219</v>
      </c>
      <c r="B1238">
        <v>68</v>
      </c>
      <c r="C1238" t="s">
        <v>8221</v>
      </c>
      <c r="D1238">
        <v>2</v>
      </c>
    </row>
    <row r="1239" spans="1:4" x14ac:dyDescent="0.25">
      <c r="A1239" s="15" t="s">
        <v>8219</v>
      </c>
      <c r="B1239">
        <v>86</v>
      </c>
      <c r="C1239" t="s">
        <v>8221</v>
      </c>
      <c r="D1239">
        <v>31</v>
      </c>
    </row>
    <row r="1240" spans="1:4" x14ac:dyDescent="0.25">
      <c r="A1240" s="15" t="s">
        <v>8219</v>
      </c>
      <c r="B1240">
        <v>115</v>
      </c>
      <c r="C1240" t="s">
        <v>8221</v>
      </c>
      <c r="D1240">
        <v>5</v>
      </c>
    </row>
    <row r="1241" spans="1:4" x14ac:dyDescent="0.25">
      <c r="A1241" s="15" t="s">
        <v>8219</v>
      </c>
      <c r="B1241">
        <v>75</v>
      </c>
      <c r="C1241" t="s">
        <v>8221</v>
      </c>
      <c r="D1241">
        <v>1</v>
      </c>
    </row>
    <row r="1242" spans="1:4" x14ac:dyDescent="0.25">
      <c r="A1242" s="15" t="s">
        <v>8219</v>
      </c>
      <c r="B1242">
        <v>43</v>
      </c>
      <c r="C1242" t="s">
        <v>8221</v>
      </c>
      <c r="D1242">
        <v>12</v>
      </c>
    </row>
    <row r="1243" spans="1:4" x14ac:dyDescent="0.25">
      <c r="A1243" s="15" t="s">
        <v>8219</v>
      </c>
      <c r="B1243">
        <v>48</v>
      </c>
      <c r="C1243" t="s">
        <v>8221</v>
      </c>
      <c r="D1243">
        <v>4</v>
      </c>
    </row>
    <row r="1244" spans="1:4" x14ac:dyDescent="0.25">
      <c r="A1244" s="15" t="s">
        <v>8219</v>
      </c>
      <c r="B1244">
        <v>52</v>
      </c>
      <c r="C1244" t="s">
        <v>8221</v>
      </c>
      <c r="D1244">
        <v>0</v>
      </c>
    </row>
    <row r="1245" spans="1:4" x14ac:dyDescent="0.25">
      <c r="A1245" s="15" t="s">
        <v>8219</v>
      </c>
      <c r="B1245">
        <v>43</v>
      </c>
      <c r="C1245" t="s">
        <v>8221</v>
      </c>
      <c r="D1245">
        <v>7</v>
      </c>
    </row>
    <row r="1246" spans="1:4" x14ac:dyDescent="0.25">
      <c r="A1246" s="15" t="s">
        <v>8219</v>
      </c>
      <c r="B1246">
        <v>58</v>
      </c>
      <c r="C1246" t="s">
        <v>8221</v>
      </c>
      <c r="D1246">
        <v>2</v>
      </c>
    </row>
    <row r="1247" spans="1:4" x14ac:dyDescent="0.25">
      <c r="A1247" s="15" t="s">
        <v>8219</v>
      </c>
      <c r="B1247">
        <v>47</v>
      </c>
      <c r="C1247" t="s">
        <v>8221</v>
      </c>
      <c r="D1247">
        <v>1</v>
      </c>
    </row>
    <row r="1248" spans="1:4" x14ac:dyDescent="0.25">
      <c r="A1248" s="15" t="s">
        <v>8219</v>
      </c>
      <c r="B1248">
        <v>36</v>
      </c>
      <c r="C1248" t="s">
        <v>8221</v>
      </c>
      <c r="D1248">
        <v>4</v>
      </c>
    </row>
    <row r="1249" spans="1:4" x14ac:dyDescent="0.25">
      <c r="A1249" s="15" t="s">
        <v>8219</v>
      </c>
      <c r="B1249">
        <v>17</v>
      </c>
      <c r="C1249" t="s">
        <v>8221</v>
      </c>
      <c r="D1249">
        <v>6</v>
      </c>
    </row>
    <row r="1250" spans="1:4" x14ac:dyDescent="0.25">
      <c r="A1250" s="15" t="s">
        <v>8219</v>
      </c>
      <c r="B1250">
        <v>104</v>
      </c>
      <c r="C1250" t="s">
        <v>8221</v>
      </c>
      <c r="D1250">
        <v>8</v>
      </c>
    </row>
    <row r="1251" spans="1:4" x14ac:dyDescent="0.25">
      <c r="A1251" s="15" t="s">
        <v>8219</v>
      </c>
      <c r="B1251">
        <v>47</v>
      </c>
      <c r="C1251" t="s">
        <v>8221</v>
      </c>
      <c r="D1251">
        <v>14</v>
      </c>
    </row>
    <row r="1252" spans="1:4" x14ac:dyDescent="0.25">
      <c r="A1252" s="15" t="s">
        <v>8219</v>
      </c>
      <c r="B1252">
        <v>38</v>
      </c>
      <c r="C1252" t="s">
        <v>8221</v>
      </c>
      <c r="D1252">
        <v>0</v>
      </c>
    </row>
    <row r="1253" spans="1:4" x14ac:dyDescent="0.25">
      <c r="A1253" s="15" t="s">
        <v>8219</v>
      </c>
      <c r="B1253">
        <v>81</v>
      </c>
      <c r="C1253" t="s">
        <v>8221</v>
      </c>
      <c r="D1253">
        <v>4</v>
      </c>
    </row>
    <row r="1254" spans="1:4" x14ac:dyDescent="0.25">
      <c r="A1254" s="15" t="s">
        <v>8219</v>
      </c>
      <c r="B1254">
        <v>55</v>
      </c>
      <c r="C1254" t="s">
        <v>8221</v>
      </c>
      <c r="D1254">
        <v>0</v>
      </c>
    </row>
    <row r="1255" spans="1:4" x14ac:dyDescent="0.25">
      <c r="A1255" s="15" t="s">
        <v>8219</v>
      </c>
      <c r="B1255">
        <v>41</v>
      </c>
      <c r="C1255" t="s">
        <v>8221</v>
      </c>
      <c r="D1255">
        <v>0</v>
      </c>
    </row>
    <row r="1256" spans="1:4" x14ac:dyDescent="0.25">
      <c r="A1256" s="15" t="s">
        <v>8219</v>
      </c>
      <c r="B1256">
        <v>79</v>
      </c>
      <c r="C1256" t="s">
        <v>8221</v>
      </c>
      <c r="D1256">
        <v>1</v>
      </c>
    </row>
    <row r="1257" spans="1:4" x14ac:dyDescent="0.25">
      <c r="A1257" s="15" t="s">
        <v>8219</v>
      </c>
      <c r="B1257">
        <v>16</v>
      </c>
      <c r="C1257" t="s">
        <v>8221</v>
      </c>
      <c r="D1257">
        <v>1</v>
      </c>
    </row>
    <row r="1258" spans="1:4" x14ac:dyDescent="0.25">
      <c r="A1258" s="15" t="s">
        <v>8219</v>
      </c>
      <c r="B1258">
        <v>8</v>
      </c>
      <c r="C1258" t="s">
        <v>8221</v>
      </c>
      <c r="D1258">
        <v>1</v>
      </c>
    </row>
    <row r="1259" spans="1:4" x14ac:dyDescent="0.25">
      <c r="A1259" s="15" t="s">
        <v>8219</v>
      </c>
      <c r="B1259">
        <v>95</v>
      </c>
      <c r="C1259" t="s">
        <v>8221</v>
      </c>
      <c r="D1259">
        <v>1</v>
      </c>
    </row>
    <row r="1260" spans="1:4" x14ac:dyDescent="0.25">
      <c r="A1260" s="15" t="s">
        <v>8219</v>
      </c>
      <c r="B1260">
        <v>25</v>
      </c>
      <c r="C1260" t="s">
        <v>8221</v>
      </c>
      <c r="D1260">
        <v>4</v>
      </c>
    </row>
    <row r="1261" spans="1:4" x14ac:dyDescent="0.25">
      <c r="A1261" s="15" t="s">
        <v>8219</v>
      </c>
      <c r="B1261">
        <v>19</v>
      </c>
      <c r="C1261" t="s">
        <v>8221</v>
      </c>
      <c r="D1261">
        <v>0</v>
      </c>
    </row>
    <row r="1262" spans="1:4" x14ac:dyDescent="0.25">
      <c r="A1262" s="15" t="s">
        <v>8219</v>
      </c>
      <c r="B1262">
        <v>90</v>
      </c>
      <c r="C1262" t="s">
        <v>8221</v>
      </c>
      <c r="D1262">
        <v>0</v>
      </c>
    </row>
    <row r="1263" spans="1:4" x14ac:dyDescent="0.25">
      <c r="A1263" s="15" t="s">
        <v>8219</v>
      </c>
      <c r="B1263">
        <v>41</v>
      </c>
      <c r="C1263" t="s">
        <v>8221</v>
      </c>
      <c r="D1263">
        <v>2</v>
      </c>
    </row>
    <row r="1264" spans="1:4" x14ac:dyDescent="0.25">
      <c r="A1264" s="15" t="s">
        <v>8219</v>
      </c>
      <c r="B1264">
        <v>30</v>
      </c>
      <c r="C1264" t="s">
        <v>8221</v>
      </c>
      <c r="D1264">
        <v>24</v>
      </c>
    </row>
    <row r="1265" spans="1:4" x14ac:dyDescent="0.25">
      <c r="A1265" s="15" t="s">
        <v>8219</v>
      </c>
      <c r="B1265">
        <v>38</v>
      </c>
      <c r="C1265" t="s">
        <v>8221</v>
      </c>
      <c r="D1265">
        <v>1</v>
      </c>
    </row>
    <row r="1266" spans="1:4" x14ac:dyDescent="0.25">
      <c r="A1266" s="15" t="s">
        <v>8219</v>
      </c>
      <c r="B1266">
        <v>65</v>
      </c>
      <c r="C1266" t="s">
        <v>8221</v>
      </c>
      <c r="D1266">
        <v>2</v>
      </c>
    </row>
    <row r="1267" spans="1:4" x14ac:dyDescent="0.25">
      <c r="A1267" s="15" t="s">
        <v>8219</v>
      </c>
      <c r="B1267">
        <v>75</v>
      </c>
      <c r="C1267" t="s">
        <v>8221</v>
      </c>
      <c r="D1267">
        <v>1</v>
      </c>
    </row>
    <row r="1268" spans="1:4" x14ac:dyDescent="0.25">
      <c r="A1268" s="15" t="s">
        <v>8219</v>
      </c>
      <c r="B1268">
        <v>16</v>
      </c>
      <c r="C1268" t="s">
        <v>8221</v>
      </c>
      <c r="D1268">
        <v>37</v>
      </c>
    </row>
    <row r="1269" spans="1:4" x14ac:dyDescent="0.25">
      <c r="A1269" s="15" t="s">
        <v>8219</v>
      </c>
      <c r="B1269">
        <v>10</v>
      </c>
      <c r="C1269" t="s">
        <v>8221</v>
      </c>
      <c r="D1269">
        <v>5</v>
      </c>
    </row>
    <row r="1270" spans="1:4" x14ac:dyDescent="0.25">
      <c r="A1270" s="15" t="s">
        <v>8219</v>
      </c>
      <c r="B1270">
        <v>27</v>
      </c>
      <c r="C1270" t="s">
        <v>8221</v>
      </c>
      <c r="D1270">
        <v>4</v>
      </c>
    </row>
    <row r="1271" spans="1:4" x14ac:dyDescent="0.25">
      <c r="A1271" s="15" t="s">
        <v>8219</v>
      </c>
      <c r="B1271">
        <v>259</v>
      </c>
      <c r="C1271" t="s">
        <v>8221</v>
      </c>
      <c r="D1271">
        <v>16</v>
      </c>
    </row>
    <row r="1272" spans="1:4" x14ac:dyDescent="0.25">
      <c r="A1272" s="15" t="s">
        <v>8219</v>
      </c>
      <c r="B1272">
        <v>39</v>
      </c>
      <c r="C1272" t="s">
        <v>8221</v>
      </c>
      <c r="D1272">
        <v>9</v>
      </c>
    </row>
    <row r="1273" spans="1:4" x14ac:dyDescent="0.25">
      <c r="A1273" s="15" t="s">
        <v>8219</v>
      </c>
      <c r="B1273">
        <v>42</v>
      </c>
      <c r="C1273" t="s">
        <v>8221</v>
      </c>
      <c r="D1273">
        <v>0</v>
      </c>
    </row>
    <row r="1274" spans="1:4" x14ac:dyDescent="0.25">
      <c r="A1274" s="15" t="s">
        <v>8219</v>
      </c>
      <c r="B1274">
        <v>10</v>
      </c>
      <c r="C1274" t="s">
        <v>8221</v>
      </c>
      <c r="D1274">
        <v>40</v>
      </c>
    </row>
    <row r="1275" spans="1:4" x14ac:dyDescent="0.25">
      <c r="A1275" s="15" t="s">
        <v>8219</v>
      </c>
      <c r="B1275">
        <v>56</v>
      </c>
      <c r="C1275" t="s">
        <v>8221</v>
      </c>
      <c r="D1275">
        <v>0</v>
      </c>
    </row>
    <row r="1276" spans="1:4" x14ac:dyDescent="0.25">
      <c r="A1276" s="15" t="s">
        <v>8219</v>
      </c>
      <c r="B1276">
        <v>20</v>
      </c>
      <c r="C1276" t="s">
        <v>8221</v>
      </c>
      <c r="D1276">
        <v>2</v>
      </c>
    </row>
    <row r="1277" spans="1:4" x14ac:dyDescent="0.25">
      <c r="A1277" s="15" t="s">
        <v>8219</v>
      </c>
      <c r="B1277">
        <v>170</v>
      </c>
      <c r="C1277" t="s">
        <v>8221</v>
      </c>
      <c r="D1277">
        <v>1</v>
      </c>
    </row>
    <row r="1278" spans="1:4" x14ac:dyDescent="0.25">
      <c r="A1278" s="15" t="s">
        <v>8219</v>
      </c>
      <c r="B1278">
        <v>29</v>
      </c>
      <c r="C1278" t="s">
        <v>8221</v>
      </c>
      <c r="D1278">
        <v>9</v>
      </c>
    </row>
    <row r="1279" spans="1:4" x14ac:dyDescent="0.25">
      <c r="A1279" s="15" t="s">
        <v>8219</v>
      </c>
      <c r="B1279">
        <v>132</v>
      </c>
      <c r="C1279" t="s">
        <v>8221</v>
      </c>
      <c r="D1279">
        <v>34</v>
      </c>
    </row>
    <row r="1280" spans="1:4" x14ac:dyDescent="0.25">
      <c r="A1280" s="15" t="s">
        <v>8219</v>
      </c>
      <c r="B1280">
        <v>27</v>
      </c>
      <c r="C1280" t="s">
        <v>8221</v>
      </c>
      <c r="D1280">
        <v>23</v>
      </c>
    </row>
    <row r="1281" spans="1:4" x14ac:dyDescent="0.25">
      <c r="A1281" s="15" t="s">
        <v>8219</v>
      </c>
      <c r="B1281">
        <v>26</v>
      </c>
      <c r="C1281" t="s">
        <v>8221</v>
      </c>
      <c r="D1281">
        <v>19</v>
      </c>
    </row>
    <row r="1282" spans="1:4" x14ac:dyDescent="0.25">
      <c r="A1282" s="15" t="s">
        <v>8219</v>
      </c>
      <c r="B1282">
        <v>43</v>
      </c>
      <c r="C1282" t="s">
        <v>8221</v>
      </c>
      <c r="D1282">
        <v>50</v>
      </c>
    </row>
    <row r="1283" spans="1:4" x14ac:dyDescent="0.25">
      <c r="A1283" s="15" t="s">
        <v>8219</v>
      </c>
      <c r="B1283">
        <v>80</v>
      </c>
      <c r="C1283" t="s">
        <v>8221</v>
      </c>
      <c r="D1283">
        <v>12</v>
      </c>
    </row>
    <row r="1284" spans="1:4" x14ac:dyDescent="0.25">
      <c r="A1284" s="15" t="s">
        <v>8219</v>
      </c>
      <c r="B1284">
        <v>33</v>
      </c>
      <c r="C1284" t="s">
        <v>8221</v>
      </c>
      <c r="D1284">
        <v>8</v>
      </c>
    </row>
    <row r="1285" spans="1:4" x14ac:dyDescent="0.25">
      <c r="A1285" s="15" t="s">
        <v>8219</v>
      </c>
      <c r="B1285">
        <v>71</v>
      </c>
      <c r="C1285" t="s">
        <v>8221</v>
      </c>
      <c r="D1285">
        <v>9</v>
      </c>
    </row>
    <row r="1286" spans="1:4" x14ac:dyDescent="0.25">
      <c r="A1286" s="15" t="s">
        <v>8219</v>
      </c>
      <c r="B1286">
        <v>81</v>
      </c>
      <c r="C1286" t="s">
        <v>8221</v>
      </c>
      <c r="D1286">
        <v>43</v>
      </c>
    </row>
    <row r="1287" spans="1:4" x14ac:dyDescent="0.25">
      <c r="A1287" s="15" t="s">
        <v>8219</v>
      </c>
      <c r="B1287">
        <v>76</v>
      </c>
      <c r="C1287" t="s">
        <v>8221</v>
      </c>
      <c r="D1287">
        <v>28</v>
      </c>
    </row>
    <row r="1288" spans="1:4" x14ac:dyDescent="0.25">
      <c r="A1288" s="15" t="s">
        <v>8219</v>
      </c>
      <c r="B1288">
        <v>48</v>
      </c>
      <c r="C1288" t="s">
        <v>8221</v>
      </c>
      <c r="D1288">
        <v>4</v>
      </c>
    </row>
    <row r="1289" spans="1:4" x14ac:dyDescent="0.25">
      <c r="A1289" s="15" t="s">
        <v>8219</v>
      </c>
      <c r="B1289">
        <v>61</v>
      </c>
      <c r="C1289" t="s">
        <v>8221</v>
      </c>
      <c r="D1289">
        <v>24</v>
      </c>
    </row>
    <row r="1290" spans="1:4" x14ac:dyDescent="0.25">
      <c r="A1290" s="15" t="s">
        <v>8219</v>
      </c>
      <c r="B1290">
        <v>60</v>
      </c>
      <c r="C1290" t="s">
        <v>8221</v>
      </c>
      <c r="D1290">
        <v>2</v>
      </c>
    </row>
    <row r="1291" spans="1:4" x14ac:dyDescent="0.25">
      <c r="A1291" s="15" t="s">
        <v>8219</v>
      </c>
      <c r="B1291">
        <v>136</v>
      </c>
      <c r="C1291" t="s">
        <v>8221</v>
      </c>
      <c r="D1291">
        <v>2</v>
      </c>
    </row>
    <row r="1292" spans="1:4" x14ac:dyDescent="0.25">
      <c r="A1292" s="15" t="s">
        <v>8219</v>
      </c>
      <c r="B1292">
        <v>14</v>
      </c>
      <c r="C1292" t="s">
        <v>8221</v>
      </c>
      <c r="D1292">
        <v>20</v>
      </c>
    </row>
    <row r="1293" spans="1:4" x14ac:dyDescent="0.25">
      <c r="A1293" s="15" t="s">
        <v>8219</v>
      </c>
      <c r="B1293">
        <v>78</v>
      </c>
      <c r="C1293" t="s">
        <v>8221</v>
      </c>
      <c r="D1293">
        <v>1</v>
      </c>
    </row>
    <row r="1294" spans="1:4" x14ac:dyDescent="0.25">
      <c r="A1294" s="15" t="s">
        <v>8219</v>
      </c>
      <c r="B1294">
        <v>4</v>
      </c>
      <c r="C1294" t="s">
        <v>8221</v>
      </c>
      <c r="D1294">
        <v>1</v>
      </c>
    </row>
    <row r="1295" spans="1:4" x14ac:dyDescent="0.25">
      <c r="A1295" s="15" t="s">
        <v>8219</v>
      </c>
      <c r="B1295">
        <v>11</v>
      </c>
      <c r="C1295" t="s">
        <v>8221</v>
      </c>
      <c r="D1295">
        <v>4</v>
      </c>
    </row>
    <row r="1296" spans="1:4" x14ac:dyDescent="0.25">
      <c r="A1296" s="15" t="s">
        <v>8219</v>
      </c>
      <c r="B1296">
        <v>185</v>
      </c>
      <c r="C1296" t="s">
        <v>8221</v>
      </c>
      <c r="D1296">
        <v>1</v>
      </c>
    </row>
    <row r="1297" spans="1:4" x14ac:dyDescent="0.25">
      <c r="A1297" s="15" t="s">
        <v>8219</v>
      </c>
      <c r="B1297">
        <v>59</v>
      </c>
      <c r="C1297" t="s">
        <v>8221</v>
      </c>
      <c r="D1297">
        <v>1</v>
      </c>
    </row>
    <row r="1298" spans="1:4" x14ac:dyDescent="0.25">
      <c r="A1298" s="15" t="s">
        <v>8219</v>
      </c>
      <c r="B1298">
        <v>27</v>
      </c>
      <c r="C1298" t="s">
        <v>8221</v>
      </c>
      <c r="D1298">
        <v>13</v>
      </c>
    </row>
    <row r="1299" spans="1:4" x14ac:dyDescent="0.25">
      <c r="A1299" s="15" t="s">
        <v>8219</v>
      </c>
      <c r="B1299">
        <v>63</v>
      </c>
      <c r="C1299" t="s">
        <v>8221</v>
      </c>
      <c r="D1299">
        <v>1</v>
      </c>
    </row>
    <row r="1300" spans="1:4" x14ac:dyDescent="0.25">
      <c r="A1300" s="15" t="s">
        <v>8219</v>
      </c>
      <c r="B1300">
        <v>13</v>
      </c>
      <c r="C1300" t="s">
        <v>8221</v>
      </c>
      <c r="D1300">
        <v>1</v>
      </c>
    </row>
    <row r="1301" spans="1:4" x14ac:dyDescent="0.25">
      <c r="A1301" s="15" t="s">
        <v>8219</v>
      </c>
      <c r="B1301">
        <v>13</v>
      </c>
      <c r="C1301" t="s">
        <v>8221</v>
      </c>
      <c r="D1301">
        <v>0</v>
      </c>
    </row>
    <row r="1302" spans="1:4" x14ac:dyDescent="0.25">
      <c r="A1302" s="15" t="s">
        <v>8219</v>
      </c>
      <c r="B1302">
        <v>57</v>
      </c>
      <c r="C1302" t="s">
        <v>8221</v>
      </c>
      <c r="D1302">
        <v>3</v>
      </c>
    </row>
    <row r="1303" spans="1:4" x14ac:dyDescent="0.25">
      <c r="A1303" s="15" t="s">
        <v>8219</v>
      </c>
      <c r="B1303">
        <v>61</v>
      </c>
      <c r="C1303" t="s">
        <v>8221</v>
      </c>
      <c r="D1303">
        <v>14</v>
      </c>
    </row>
    <row r="1304" spans="1:4" x14ac:dyDescent="0.25">
      <c r="A1304" s="15" t="s">
        <v>8219</v>
      </c>
      <c r="B1304">
        <v>65</v>
      </c>
      <c r="C1304" t="s">
        <v>8221</v>
      </c>
      <c r="D1304">
        <v>2</v>
      </c>
    </row>
    <row r="1305" spans="1:4" x14ac:dyDescent="0.25">
      <c r="A1305" s="15" t="s">
        <v>8219</v>
      </c>
      <c r="B1305">
        <v>134</v>
      </c>
      <c r="C1305" t="s">
        <v>8221</v>
      </c>
      <c r="D1305">
        <v>5</v>
      </c>
    </row>
    <row r="1306" spans="1:4" x14ac:dyDescent="0.25">
      <c r="A1306" s="15" t="s">
        <v>8219</v>
      </c>
      <c r="B1306">
        <v>37</v>
      </c>
      <c r="C1306" t="s">
        <v>8221</v>
      </c>
      <c r="D1306">
        <v>14</v>
      </c>
    </row>
    <row r="1307" spans="1:4" x14ac:dyDescent="0.25">
      <c r="A1307" s="15" t="s">
        <v>8219</v>
      </c>
      <c r="B1307">
        <v>37</v>
      </c>
      <c r="C1307" t="s">
        <v>8221</v>
      </c>
      <c r="D1307">
        <v>9</v>
      </c>
    </row>
    <row r="1308" spans="1:4" x14ac:dyDescent="0.25">
      <c r="A1308" s="15" t="s">
        <v>8219</v>
      </c>
      <c r="B1308">
        <v>150</v>
      </c>
      <c r="C1308" t="s">
        <v>8221</v>
      </c>
      <c r="D1308">
        <v>8</v>
      </c>
    </row>
    <row r="1309" spans="1:4" x14ac:dyDescent="0.25">
      <c r="A1309" s="15" t="s">
        <v>8219</v>
      </c>
      <c r="B1309">
        <v>56</v>
      </c>
      <c r="C1309" t="s">
        <v>8221</v>
      </c>
      <c r="D1309">
        <v>7</v>
      </c>
    </row>
    <row r="1310" spans="1:4" x14ac:dyDescent="0.25">
      <c r="A1310" s="15" t="s">
        <v>8219</v>
      </c>
      <c r="B1310">
        <v>18</v>
      </c>
      <c r="C1310" t="s">
        <v>8221</v>
      </c>
      <c r="D1310">
        <v>0</v>
      </c>
    </row>
    <row r="1311" spans="1:4" x14ac:dyDescent="0.25">
      <c r="A1311" s="15" t="s">
        <v>8219</v>
      </c>
      <c r="B1311">
        <v>60</v>
      </c>
      <c r="C1311" t="s">
        <v>8221</v>
      </c>
      <c r="D1311">
        <v>84</v>
      </c>
    </row>
    <row r="1312" spans="1:4" x14ac:dyDescent="0.25">
      <c r="A1312" s="15" t="s">
        <v>8219</v>
      </c>
      <c r="B1312">
        <v>67</v>
      </c>
      <c r="C1312" t="s">
        <v>8221</v>
      </c>
      <c r="D1312">
        <v>11</v>
      </c>
    </row>
    <row r="1313" spans="1:4" x14ac:dyDescent="0.25">
      <c r="A1313" s="15" t="s">
        <v>8219</v>
      </c>
      <c r="B1313">
        <v>35</v>
      </c>
      <c r="C1313" t="s">
        <v>8221</v>
      </c>
      <c r="D1313">
        <v>1</v>
      </c>
    </row>
    <row r="1314" spans="1:4" x14ac:dyDescent="0.25">
      <c r="A1314" s="15" t="s">
        <v>8219</v>
      </c>
      <c r="B1314">
        <v>34</v>
      </c>
      <c r="C1314" t="s">
        <v>8221</v>
      </c>
      <c r="D1314">
        <v>4</v>
      </c>
    </row>
    <row r="1315" spans="1:4" x14ac:dyDescent="0.25">
      <c r="A1315" s="15" t="s">
        <v>8219</v>
      </c>
      <c r="B1315">
        <v>36</v>
      </c>
      <c r="C1315" t="s">
        <v>8221</v>
      </c>
      <c r="D1315">
        <v>10</v>
      </c>
    </row>
    <row r="1316" spans="1:4" x14ac:dyDescent="0.25">
      <c r="A1316" s="15" t="s">
        <v>8219</v>
      </c>
      <c r="B1316">
        <v>18</v>
      </c>
      <c r="C1316" t="s">
        <v>8221</v>
      </c>
      <c r="D1316">
        <v>16</v>
      </c>
    </row>
    <row r="1317" spans="1:4" x14ac:dyDescent="0.25">
      <c r="A1317" s="15" t="s">
        <v>8219</v>
      </c>
      <c r="B1317">
        <v>25</v>
      </c>
      <c r="C1317" t="s">
        <v>8221</v>
      </c>
      <c r="D1317">
        <v>2</v>
      </c>
    </row>
    <row r="1318" spans="1:4" x14ac:dyDescent="0.25">
      <c r="A1318" s="15" t="s">
        <v>8219</v>
      </c>
      <c r="B1318">
        <v>21</v>
      </c>
      <c r="C1318" t="s">
        <v>8221</v>
      </c>
      <c r="D1318">
        <v>5</v>
      </c>
    </row>
    <row r="1319" spans="1:4" x14ac:dyDescent="0.25">
      <c r="A1319" s="15" t="s">
        <v>8219</v>
      </c>
      <c r="B1319">
        <v>151</v>
      </c>
      <c r="C1319" t="s">
        <v>8221</v>
      </c>
      <c r="D1319">
        <v>1</v>
      </c>
    </row>
    <row r="1320" spans="1:4" x14ac:dyDescent="0.25">
      <c r="A1320" s="15" t="s">
        <v>8219</v>
      </c>
      <c r="B1320">
        <v>489</v>
      </c>
      <c r="C1320" t="s">
        <v>8221</v>
      </c>
      <c r="D1320">
        <v>31</v>
      </c>
    </row>
    <row r="1321" spans="1:4" x14ac:dyDescent="0.25">
      <c r="A1321" s="15" t="s">
        <v>8219</v>
      </c>
      <c r="B1321">
        <v>50</v>
      </c>
      <c r="C1321" t="s">
        <v>8221</v>
      </c>
      <c r="D1321">
        <v>0</v>
      </c>
    </row>
    <row r="1322" spans="1:4" x14ac:dyDescent="0.25">
      <c r="A1322" s="15" t="s">
        <v>8219</v>
      </c>
      <c r="B1322">
        <v>321</v>
      </c>
      <c r="C1322" t="s">
        <v>8221</v>
      </c>
      <c r="D1322">
        <v>2</v>
      </c>
    </row>
    <row r="1323" spans="1:4" x14ac:dyDescent="0.25">
      <c r="A1323" s="15" t="s">
        <v>8219</v>
      </c>
      <c r="B1323">
        <v>1762</v>
      </c>
      <c r="C1323" t="s">
        <v>8221</v>
      </c>
      <c r="D1323">
        <v>7</v>
      </c>
    </row>
    <row r="1324" spans="1:4" x14ac:dyDescent="0.25">
      <c r="A1324" s="15" t="s">
        <v>8219</v>
      </c>
      <c r="B1324">
        <v>385</v>
      </c>
      <c r="C1324" t="s">
        <v>8221</v>
      </c>
      <c r="D1324">
        <v>16</v>
      </c>
    </row>
    <row r="1325" spans="1:4" x14ac:dyDescent="0.25">
      <c r="A1325" s="15" t="s">
        <v>8219</v>
      </c>
      <c r="B1325">
        <v>398</v>
      </c>
      <c r="C1325" t="s">
        <v>8221</v>
      </c>
      <c r="D1325">
        <v>4</v>
      </c>
    </row>
    <row r="1326" spans="1:4" x14ac:dyDescent="0.25">
      <c r="A1326" s="15" t="s">
        <v>8219</v>
      </c>
      <c r="B1326">
        <v>304</v>
      </c>
      <c r="C1326" t="s">
        <v>8221</v>
      </c>
      <c r="D1326">
        <v>4</v>
      </c>
    </row>
    <row r="1327" spans="1:4" x14ac:dyDescent="0.25">
      <c r="A1327" s="15" t="s">
        <v>8219</v>
      </c>
      <c r="B1327">
        <v>676</v>
      </c>
      <c r="C1327" t="s">
        <v>8221</v>
      </c>
      <c r="D1327">
        <v>4</v>
      </c>
    </row>
    <row r="1328" spans="1:4" x14ac:dyDescent="0.25">
      <c r="A1328" s="15" t="s">
        <v>8219</v>
      </c>
      <c r="B1328">
        <v>577</v>
      </c>
      <c r="C1328" t="s">
        <v>8221</v>
      </c>
      <c r="D1328">
        <v>3</v>
      </c>
    </row>
    <row r="1329" spans="1:4" x14ac:dyDescent="0.25">
      <c r="A1329" s="15" t="s">
        <v>8219</v>
      </c>
      <c r="B1329">
        <v>3663</v>
      </c>
      <c r="C1329" t="s">
        <v>8221</v>
      </c>
      <c r="D1329">
        <v>36</v>
      </c>
    </row>
    <row r="1330" spans="1:4" x14ac:dyDescent="0.25">
      <c r="A1330" s="15" t="s">
        <v>8219</v>
      </c>
      <c r="B1330">
        <v>294</v>
      </c>
      <c r="C1330" t="s">
        <v>8221</v>
      </c>
      <c r="D1330">
        <v>1</v>
      </c>
    </row>
    <row r="1331" spans="1:4" x14ac:dyDescent="0.25">
      <c r="A1331" s="15" t="s">
        <v>8219</v>
      </c>
      <c r="B1331">
        <v>28</v>
      </c>
      <c r="C1331" t="s">
        <v>8221</v>
      </c>
      <c r="D1331">
        <v>7</v>
      </c>
    </row>
    <row r="1332" spans="1:4" x14ac:dyDescent="0.25">
      <c r="A1332" s="15" t="s">
        <v>8219</v>
      </c>
      <c r="B1332">
        <v>100</v>
      </c>
      <c r="C1332" t="s">
        <v>8221</v>
      </c>
      <c r="D1332">
        <v>27</v>
      </c>
    </row>
    <row r="1333" spans="1:4" x14ac:dyDescent="0.25">
      <c r="A1333" s="15" t="s">
        <v>8219</v>
      </c>
      <c r="B1333">
        <v>72</v>
      </c>
      <c r="C1333" t="s">
        <v>8221</v>
      </c>
      <c r="D1333">
        <v>1</v>
      </c>
    </row>
    <row r="1334" spans="1:4" x14ac:dyDescent="0.25">
      <c r="A1334" s="15" t="s">
        <v>8219</v>
      </c>
      <c r="B1334">
        <v>238</v>
      </c>
      <c r="C1334" t="s">
        <v>8221</v>
      </c>
      <c r="D1334">
        <v>0</v>
      </c>
    </row>
    <row r="1335" spans="1:4" x14ac:dyDescent="0.25">
      <c r="A1335" s="15" t="s">
        <v>8219</v>
      </c>
      <c r="B1335">
        <v>159</v>
      </c>
      <c r="C1335" t="s">
        <v>8221</v>
      </c>
      <c r="D1335">
        <v>1</v>
      </c>
    </row>
    <row r="1336" spans="1:4" x14ac:dyDescent="0.25">
      <c r="A1336" s="15" t="s">
        <v>8219</v>
      </c>
      <c r="B1336">
        <v>77</v>
      </c>
      <c r="C1336" t="s">
        <v>8221</v>
      </c>
      <c r="D1336">
        <v>3</v>
      </c>
    </row>
    <row r="1337" spans="1:4" x14ac:dyDescent="0.25">
      <c r="A1337" s="15" t="s">
        <v>8219</v>
      </c>
      <c r="B1337">
        <v>53</v>
      </c>
      <c r="C1337" t="s">
        <v>8221</v>
      </c>
      <c r="D1337">
        <v>3</v>
      </c>
    </row>
    <row r="1338" spans="1:4" x14ac:dyDescent="0.25">
      <c r="A1338" s="15" t="s">
        <v>8219</v>
      </c>
      <c r="B1338">
        <v>1251</v>
      </c>
      <c r="C1338" t="s">
        <v>8221</v>
      </c>
      <c r="D1338">
        <v>3</v>
      </c>
    </row>
    <row r="1339" spans="1:4" x14ac:dyDescent="0.25">
      <c r="A1339" s="15" t="s">
        <v>8219</v>
      </c>
      <c r="B1339">
        <v>465</v>
      </c>
      <c r="C1339" t="s">
        <v>8221</v>
      </c>
      <c r="D1339">
        <v>0</v>
      </c>
    </row>
    <row r="1340" spans="1:4" x14ac:dyDescent="0.25">
      <c r="A1340" s="15" t="s">
        <v>8219</v>
      </c>
      <c r="B1340">
        <v>74</v>
      </c>
      <c r="C1340" t="s">
        <v>8221</v>
      </c>
      <c r="D1340">
        <v>6</v>
      </c>
    </row>
    <row r="1341" spans="1:4" x14ac:dyDescent="0.25">
      <c r="A1341" s="15" t="s">
        <v>8219</v>
      </c>
      <c r="B1341">
        <v>62</v>
      </c>
      <c r="C1341" t="s">
        <v>8221</v>
      </c>
      <c r="D1341">
        <v>17</v>
      </c>
    </row>
    <row r="1342" spans="1:4" x14ac:dyDescent="0.25">
      <c r="A1342" s="15" t="s">
        <v>8219</v>
      </c>
      <c r="B1342">
        <v>3468</v>
      </c>
      <c r="C1342" t="s">
        <v>8221</v>
      </c>
      <c r="D1342">
        <v>40</v>
      </c>
    </row>
    <row r="1343" spans="1:4" x14ac:dyDescent="0.25">
      <c r="A1343" s="15" t="s">
        <v>8219</v>
      </c>
      <c r="B1343">
        <v>52</v>
      </c>
      <c r="C1343" t="s">
        <v>8221</v>
      </c>
      <c r="D1343">
        <v>3</v>
      </c>
    </row>
    <row r="1344" spans="1:4" x14ac:dyDescent="0.25">
      <c r="A1344" s="15" t="s">
        <v>8219</v>
      </c>
      <c r="B1344">
        <v>50</v>
      </c>
      <c r="C1344" t="s">
        <v>8221</v>
      </c>
      <c r="D1344">
        <v>1</v>
      </c>
    </row>
    <row r="1345" spans="1:4" x14ac:dyDescent="0.25">
      <c r="A1345" s="15" t="s">
        <v>8219</v>
      </c>
      <c r="B1345">
        <v>45</v>
      </c>
      <c r="C1345" t="s">
        <v>8221</v>
      </c>
      <c r="D1345">
        <v>2</v>
      </c>
    </row>
    <row r="1346" spans="1:4" x14ac:dyDescent="0.25">
      <c r="A1346" s="15" t="s">
        <v>8219</v>
      </c>
      <c r="B1346">
        <v>21</v>
      </c>
      <c r="C1346" t="s">
        <v>8221</v>
      </c>
      <c r="D1346">
        <v>7</v>
      </c>
    </row>
    <row r="1347" spans="1:4" x14ac:dyDescent="0.25">
      <c r="A1347" s="15" t="s">
        <v>8219</v>
      </c>
      <c r="B1347">
        <v>100</v>
      </c>
      <c r="C1347" t="s">
        <v>8221</v>
      </c>
      <c r="D1347">
        <v>14</v>
      </c>
    </row>
    <row r="1348" spans="1:4" x14ac:dyDescent="0.25">
      <c r="A1348" s="15" t="s">
        <v>8219</v>
      </c>
      <c r="B1348">
        <v>81</v>
      </c>
      <c r="C1348" t="s">
        <v>8221</v>
      </c>
      <c r="D1348">
        <v>0</v>
      </c>
    </row>
    <row r="1349" spans="1:4" x14ac:dyDescent="0.25">
      <c r="A1349" s="15" t="s">
        <v>8219</v>
      </c>
      <c r="B1349">
        <v>286</v>
      </c>
      <c r="C1349" t="s">
        <v>8221</v>
      </c>
      <c r="D1349">
        <v>0</v>
      </c>
    </row>
    <row r="1350" spans="1:4" x14ac:dyDescent="0.25">
      <c r="A1350" s="15" t="s">
        <v>8219</v>
      </c>
      <c r="B1350">
        <v>42</v>
      </c>
      <c r="C1350" t="s">
        <v>8221</v>
      </c>
      <c r="D1350">
        <v>1</v>
      </c>
    </row>
    <row r="1351" spans="1:4" x14ac:dyDescent="0.25">
      <c r="A1351" s="15" t="s">
        <v>8219</v>
      </c>
      <c r="B1351">
        <v>199</v>
      </c>
      <c r="C1351" t="s">
        <v>8221</v>
      </c>
      <c r="D1351">
        <v>12</v>
      </c>
    </row>
    <row r="1352" spans="1:4" x14ac:dyDescent="0.25">
      <c r="A1352" s="15" t="s">
        <v>8219</v>
      </c>
      <c r="B1352">
        <v>25</v>
      </c>
      <c r="C1352" t="s">
        <v>8221</v>
      </c>
      <c r="D1352">
        <v>12</v>
      </c>
    </row>
    <row r="1353" spans="1:4" x14ac:dyDescent="0.25">
      <c r="A1353" s="15" t="s">
        <v>8219</v>
      </c>
      <c r="B1353">
        <v>84</v>
      </c>
      <c r="C1353" t="s">
        <v>8221</v>
      </c>
      <c r="D1353">
        <v>23</v>
      </c>
    </row>
    <row r="1354" spans="1:4" x14ac:dyDescent="0.25">
      <c r="A1354" s="15" t="s">
        <v>8219</v>
      </c>
      <c r="B1354">
        <v>50</v>
      </c>
      <c r="C1354" t="s">
        <v>8221</v>
      </c>
      <c r="D1354">
        <v>0</v>
      </c>
    </row>
    <row r="1355" spans="1:4" x14ac:dyDescent="0.25">
      <c r="A1355" s="15" t="s">
        <v>8219</v>
      </c>
      <c r="B1355">
        <v>26</v>
      </c>
      <c r="C1355" t="s">
        <v>8221</v>
      </c>
      <c r="D1355">
        <v>10</v>
      </c>
    </row>
    <row r="1356" spans="1:4" x14ac:dyDescent="0.25">
      <c r="A1356" s="15" t="s">
        <v>8219</v>
      </c>
      <c r="B1356">
        <v>14</v>
      </c>
      <c r="C1356" t="s">
        <v>8221</v>
      </c>
      <c r="D1356">
        <v>5</v>
      </c>
    </row>
    <row r="1357" spans="1:4" x14ac:dyDescent="0.25">
      <c r="A1357" s="15" t="s">
        <v>8219</v>
      </c>
      <c r="B1357">
        <v>49</v>
      </c>
      <c r="C1357" t="s">
        <v>8221</v>
      </c>
      <c r="D1357">
        <v>1</v>
      </c>
    </row>
    <row r="1358" spans="1:4" x14ac:dyDescent="0.25">
      <c r="A1358" s="15" t="s">
        <v>8219</v>
      </c>
      <c r="B1358">
        <v>69</v>
      </c>
      <c r="C1358" t="s">
        <v>8221</v>
      </c>
      <c r="D1358">
        <v>2</v>
      </c>
    </row>
    <row r="1359" spans="1:4" x14ac:dyDescent="0.25">
      <c r="A1359" s="15" t="s">
        <v>8219</v>
      </c>
      <c r="B1359">
        <v>60</v>
      </c>
      <c r="C1359" t="s">
        <v>8221</v>
      </c>
      <c r="D1359">
        <v>2</v>
      </c>
    </row>
    <row r="1360" spans="1:4" x14ac:dyDescent="0.25">
      <c r="A1360" s="15" t="s">
        <v>8219</v>
      </c>
      <c r="B1360">
        <v>80</v>
      </c>
      <c r="C1360" t="s">
        <v>8221</v>
      </c>
      <c r="D1360">
        <v>0</v>
      </c>
    </row>
    <row r="1361" spans="1:4" x14ac:dyDescent="0.25">
      <c r="A1361" s="15" t="s">
        <v>8219</v>
      </c>
      <c r="B1361">
        <v>56</v>
      </c>
      <c r="C1361" t="s">
        <v>8221</v>
      </c>
      <c r="D1361">
        <v>13</v>
      </c>
    </row>
    <row r="1362" spans="1:4" x14ac:dyDescent="0.25">
      <c r="A1362" s="15" t="s">
        <v>8219</v>
      </c>
      <c r="B1362">
        <v>104</v>
      </c>
      <c r="C1362" t="s">
        <v>8221</v>
      </c>
      <c r="D1362">
        <v>0</v>
      </c>
    </row>
    <row r="1363" spans="1:4" x14ac:dyDescent="0.25">
      <c r="A1363" s="15" t="s">
        <v>8219</v>
      </c>
      <c r="B1363">
        <v>46</v>
      </c>
      <c r="C1363" t="s">
        <v>8221</v>
      </c>
      <c r="D1363">
        <v>1</v>
      </c>
    </row>
    <row r="1364" spans="1:4" x14ac:dyDescent="0.25">
      <c r="A1364" s="15" t="s">
        <v>8219</v>
      </c>
      <c r="B1364">
        <v>206</v>
      </c>
      <c r="C1364" t="s">
        <v>8221</v>
      </c>
      <c r="D1364">
        <v>5</v>
      </c>
    </row>
    <row r="1365" spans="1:4" x14ac:dyDescent="0.25">
      <c r="A1365" s="15" t="s">
        <v>8219</v>
      </c>
      <c r="B1365">
        <v>18</v>
      </c>
      <c r="C1365" t="s">
        <v>8221</v>
      </c>
      <c r="D1365">
        <v>2</v>
      </c>
    </row>
    <row r="1366" spans="1:4" x14ac:dyDescent="0.25">
      <c r="A1366" s="15" t="s">
        <v>8219</v>
      </c>
      <c r="B1366">
        <v>28</v>
      </c>
      <c r="C1366" t="s">
        <v>8221</v>
      </c>
      <c r="D1366">
        <v>0</v>
      </c>
    </row>
    <row r="1367" spans="1:4" x14ac:dyDescent="0.25">
      <c r="A1367" s="15" t="s">
        <v>8219</v>
      </c>
      <c r="B1367">
        <v>11</v>
      </c>
      <c r="C1367" t="s">
        <v>8221</v>
      </c>
      <c r="D1367">
        <v>32</v>
      </c>
    </row>
    <row r="1368" spans="1:4" x14ac:dyDescent="0.25">
      <c r="A1368" s="15" t="s">
        <v>8219</v>
      </c>
      <c r="B1368">
        <v>263</v>
      </c>
      <c r="C1368" t="s">
        <v>8221</v>
      </c>
      <c r="D1368">
        <v>1</v>
      </c>
    </row>
    <row r="1369" spans="1:4" x14ac:dyDescent="0.25">
      <c r="A1369" s="15" t="s">
        <v>8219</v>
      </c>
      <c r="B1369">
        <v>394</v>
      </c>
      <c r="C1369" t="s">
        <v>8221</v>
      </c>
      <c r="D1369">
        <v>1</v>
      </c>
    </row>
    <row r="1370" spans="1:4" x14ac:dyDescent="0.25">
      <c r="A1370" s="15" t="s">
        <v>8219</v>
      </c>
      <c r="B1370">
        <v>1049</v>
      </c>
      <c r="C1370" t="s">
        <v>8221</v>
      </c>
      <c r="D1370">
        <v>1</v>
      </c>
    </row>
    <row r="1371" spans="1:4" x14ac:dyDescent="0.25">
      <c r="A1371" s="15" t="s">
        <v>8219</v>
      </c>
      <c r="B1371">
        <v>308</v>
      </c>
      <c r="C1371" t="s">
        <v>8221</v>
      </c>
      <c r="D1371">
        <v>0</v>
      </c>
    </row>
    <row r="1372" spans="1:4" x14ac:dyDescent="0.25">
      <c r="A1372" s="15" t="s">
        <v>8219</v>
      </c>
      <c r="B1372">
        <v>1088</v>
      </c>
      <c r="C1372" t="s">
        <v>8221</v>
      </c>
      <c r="D1372">
        <v>0</v>
      </c>
    </row>
    <row r="1373" spans="1:4" x14ac:dyDescent="0.25">
      <c r="A1373" s="15" t="s">
        <v>8219</v>
      </c>
      <c r="B1373">
        <v>73</v>
      </c>
      <c r="C1373" t="s">
        <v>8221</v>
      </c>
      <c r="D1373">
        <v>8</v>
      </c>
    </row>
    <row r="1374" spans="1:4" x14ac:dyDescent="0.25">
      <c r="A1374" s="15" t="s">
        <v>8219</v>
      </c>
      <c r="B1374">
        <v>143</v>
      </c>
      <c r="C1374" t="s">
        <v>8221</v>
      </c>
      <c r="D1374">
        <v>0</v>
      </c>
    </row>
    <row r="1375" spans="1:4" x14ac:dyDescent="0.25">
      <c r="A1375" s="15" t="s">
        <v>8219</v>
      </c>
      <c r="B1375">
        <v>1420</v>
      </c>
      <c r="C1375" t="s">
        <v>8221</v>
      </c>
      <c r="D1375">
        <v>1</v>
      </c>
    </row>
    <row r="1376" spans="1:4" x14ac:dyDescent="0.25">
      <c r="A1376" s="15" t="s">
        <v>8219</v>
      </c>
      <c r="B1376">
        <v>305</v>
      </c>
      <c r="C1376" t="s">
        <v>8221</v>
      </c>
      <c r="D1376">
        <v>16</v>
      </c>
    </row>
    <row r="1377" spans="1:4" x14ac:dyDescent="0.25">
      <c r="A1377" s="15" t="s">
        <v>8219</v>
      </c>
      <c r="B1377">
        <v>551</v>
      </c>
      <c r="C1377" t="s">
        <v>8221</v>
      </c>
      <c r="D1377">
        <v>12</v>
      </c>
    </row>
    <row r="1378" spans="1:4" x14ac:dyDescent="0.25">
      <c r="A1378" s="15" t="s">
        <v>8219</v>
      </c>
      <c r="B1378">
        <v>187</v>
      </c>
      <c r="C1378" t="s">
        <v>8221</v>
      </c>
      <c r="D1378">
        <v>4</v>
      </c>
    </row>
    <row r="1379" spans="1:4" x14ac:dyDescent="0.25">
      <c r="A1379" s="15" t="s">
        <v>8219</v>
      </c>
      <c r="B1379">
        <v>325</v>
      </c>
      <c r="C1379" t="s">
        <v>8221</v>
      </c>
      <c r="D1379">
        <v>2</v>
      </c>
    </row>
    <row r="1380" spans="1:4" x14ac:dyDescent="0.25">
      <c r="A1380" s="15" t="s">
        <v>8219</v>
      </c>
      <c r="B1380">
        <v>148</v>
      </c>
      <c r="C1380" t="s">
        <v>8221</v>
      </c>
      <c r="D1380">
        <v>3</v>
      </c>
    </row>
    <row r="1381" spans="1:4" x14ac:dyDescent="0.25">
      <c r="A1381" s="15" t="s">
        <v>8219</v>
      </c>
      <c r="B1381">
        <v>69</v>
      </c>
      <c r="C1381" t="s">
        <v>8221</v>
      </c>
      <c r="D1381">
        <v>0</v>
      </c>
    </row>
    <row r="1382" spans="1:4" x14ac:dyDescent="0.25">
      <c r="A1382" s="15" t="s">
        <v>8219</v>
      </c>
      <c r="B1382">
        <v>173</v>
      </c>
      <c r="C1382" t="s">
        <v>8221</v>
      </c>
      <c r="D1382">
        <v>3</v>
      </c>
    </row>
    <row r="1383" spans="1:4" x14ac:dyDescent="0.25">
      <c r="A1383" s="15" t="s">
        <v>8219</v>
      </c>
      <c r="B1383">
        <v>269</v>
      </c>
      <c r="C1383" t="s">
        <v>8221</v>
      </c>
      <c r="D1383">
        <v>4</v>
      </c>
    </row>
    <row r="1384" spans="1:4" x14ac:dyDescent="0.25">
      <c r="A1384" s="15" t="s">
        <v>8219</v>
      </c>
      <c r="B1384">
        <v>185</v>
      </c>
      <c r="C1384" t="s">
        <v>8221</v>
      </c>
      <c r="D1384">
        <v>2</v>
      </c>
    </row>
    <row r="1385" spans="1:4" x14ac:dyDescent="0.25">
      <c r="A1385" s="15" t="s">
        <v>8219</v>
      </c>
      <c r="B1385">
        <v>176</v>
      </c>
      <c r="C1385" t="s">
        <v>8221</v>
      </c>
      <c r="D1385">
        <v>10</v>
      </c>
    </row>
    <row r="1386" spans="1:4" x14ac:dyDescent="0.25">
      <c r="A1386" s="15" t="s">
        <v>8219</v>
      </c>
      <c r="B1386">
        <v>1019</v>
      </c>
      <c r="C1386" t="s">
        <v>8221</v>
      </c>
      <c r="D1386">
        <v>11</v>
      </c>
    </row>
    <row r="1387" spans="1:4" x14ac:dyDescent="0.25">
      <c r="A1387" s="15" t="s">
        <v>8219</v>
      </c>
      <c r="B1387">
        <v>113</v>
      </c>
      <c r="C1387" t="s">
        <v>8221</v>
      </c>
      <c r="D1387">
        <v>6</v>
      </c>
    </row>
    <row r="1388" spans="1:4" x14ac:dyDescent="0.25">
      <c r="A1388" s="15" t="s">
        <v>8219</v>
      </c>
      <c r="B1388">
        <v>404</v>
      </c>
      <c r="C1388" t="s">
        <v>8221</v>
      </c>
      <c r="D1388">
        <v>2</v>
      </c>
    </row>
    <row r="1389" spans="1:4" x14ac:dyDescent="0.25">
      <c r="A1389" s="15" t="s">
        <v>8219</v>
      </c>
      <c r="B1389">
        <v>707</v>
      </c>
      <c r="C1389" t="s">
        <v>8221</v>
      </c>
      <c r="D1389">
        <v>6</v>
      </c>
    </row>
    <row r="1390" spans="1:4" x14ac:dyDescent="0.25">
      <c r="A1390" s="15" t="s">
        <v>8219</v>
      </c>
      <c r="B1390">
        <v>392</v>
      </c>
      <c r="C1390" t="s">
        <v>8221</v>
      </c>
      <c r="D1390">
        <v>8</v>
      </c>
    </row>
    <row r="1391" spans="1:4" x14ac:dyDescent="0.25">
      <c r="A1391" s="15" t="s">
        <v>8219</v>
      </c>
      <c r="B1391">
        <v>23</v>
      </c>
      <c r="C1391" t="s">
        <v>8221</v>
      </c>
      <c r="D1391">
        <v>37</v>
      </c>
    </row>
    <row r="1392" spans="1:4" x14ac:dyDescent="0.25">
      <c r="A1392" s="15" t="s">
        <v>8219</v>
      </c>
      <c r="B1392">
        <v>682</v>
      </c>
      <c r="C1392" t="s">
        <v>8221</v>
      </c>
      <c r="D1392">
        <v>11</v>
      </c>
    </row>
    <row r="1393" spans="1:4" x14ac:dyDescent="0.25">
      <c r="A1393" s="15" t="s">
        <v>8219</v>
      </c>
      <c r="B1393">
        <v>37</v>
      </c>
      <c r="C1393" t="s">
        <v>8221</v>
      </c>
      <c r="D1393">
        <v>0</v>
      </c>
    </row>
    <row r="1394" spans="1:4" x14ac:dyDescent="0.25">
      <c r="A1394" s="15" t="s">
        <v>8219</v>
      </c>
      <c r="B1394">
        <v>146</v>
      </c>
      <c r="C1394" t="s">
        <v>8221</v>
      </c>
      <c r="D1394">
        <v>10</v>
      </c>
    </row>
    <row r="1395" spans="1:4" x14ac:dyDescent="0.25">
      <c r="A1395" s="15" t="s">
        <v>8219</v>
      </c>
      <c r="B1395">
        <v>119</v>
      </c>
      <c r="C1395" t="s">
        <v>8221</v>
      </c>
      <c r="D1395">
        <v>6</v>
      </c>
    </row>
    <row r="1396" spans="1:4" x14ac:dyDescent="0.25">
      <c r="A1396" s="15" t="s">
        <v>8219</v>
      </c>
      <c r="B1396">
        <v>163</v>
      </c>
      <c r="C1396" t="s">
        <v>8221</v>
      </c>
      <c r="D1396">
        <v>8</v>
      </c>
    </row>
    <row r="1397" spans="1:4" x14ac:dyDescent="0.25">
      <c r="A1397" s="15" t="s">
        <v>8219</v>
      </c>
      <c r="B1397">
        <v>339</v>
      </c>
      <c r="C1397" t="s">
        <v>8221</v>
      </c>
      <c r="D1397">
        <v>6</v>
      </c>
    </row>
    <row r="1398" spans="1:4" x14ac:dyDescent="0.25">
      <c r="A1398" s="15" t="s">
        <v>8219</v>
      </c>
      <c r="B1398">
        <v>58</v>
      </c>
      <c r="C1398" t="s">
        <v>8221</v>
      </c>
      <c r="D1398">
        <v>7</v>
      </c>
    </row>
    <row r="1399" spans="1:4" x14ac:dyDescent="0.25">
      <c r="A1399" s="15" t="s">
        <v>8219</v>
      </c>
      <c r="B1399">
        <v>456</v>
      </c>
      <c r="C1399" t="s">
        <v>8221</v>
      </c>
      <c r="D1399">
        <v>7</v>
      </c>
    </row>
    <row r="1400" spans="1:4" x14ac:dyDescent="0.25">
      <c r="A1400" s="15" t="s">
        <v>8219</v>
      </c>
      <c r="B1400">
        <v>15</v>
      </c>
      <c r="C1400" t="s">
        <v>8221</v>
      </c>
      <c r="D1400">
        <v>5</v>
      </c>
    </row>
    <row r="1401" spans="1:4" x14ac:dyDescent="0.25">
      <c r="A1401" s="15" t="s">
        <v>8219</v>
      </c>
      <c r="B1401">
        <v>191</v>
      </c>
      <c r="C1401" t="s">
        <v>8221</v>
      </c>
      <c r="D1401">
        <v>46</v>
      </c>
    </row>
    <row r="1402" spans="1:4" x14ac:dyDescent="0.25">
      <c r="A1402" s="15" t="s">
        <v>8219</v>
      </c>
      <c r="B1402">
        <v>17</v>
      </c>
      <c r="C1402" t="s">
        <v>8221</v>
      </c>
      <c r="D1402">
        <v>10</v>
      </c>
    </row>
    <row r="1403" spans="1:4" x14ac:dyDescent="0.25">
      <c r="A1403" s="15" t="s">
        <v>8219</v>
      </c>
      <c r="B1403">
        <v>28</v>
      </c>
      <c r="C1403" t="s">
        <v>8221</v>
      </c>
      <c r="D1403">
        <v>19</v>
      </c>
    </row>
    <row r="1404" spans="1:4" x14ac:dyDescent="0.25">
      <c r="A1404" s="15" t="s">
        <v>8219</v>
      </c>
      <c r="B1404">
        <v>18</v>
      </c>
      <c r="C1404" t="s">
        <v>8221</v>
      </c>
      <c r="D1404">
        <v>13</v>
      </c>
    </row>
    <row r="1405" spans="1:4" x14ac:dyDescent="0.25">
      <c r="A1405" s="15" t="s">
        <v>8219</v>
      </c>
      <c r="B1405">
        <v>61</v>
      </c>
      <c r="C1405" t="s">
        <v>8221</v>
      </c>
      <c r="D1405">
        <v>13</v>
      </c>
    </row>
    <row r="1406" spans="1:4" x14ac:dyDescent="0.25">
      <c r="A1406" s="15" t="s">
        <v>8219</v>
      </c>
      <c r="B1406">
        <v>108</v>
      </c>
      <c r="C1406" t="s">
        <v>8221</v>
      </c>
      <c r="D1406">
        <v>4</v>
      </c>
    </row>
    <row r="1407" spans="1:4" x14ac:dyDescent="0.25">
      <c r="A1407" s="15" t="s">
        <v>8219</v>
      </c>
      <c r="B1407">
        <v>142</v>
      </c>
      <c r="C1407" t="s">
        <v>8221</v>
      </c>
      <c r="D1407">
        <v>0</v>
      </c>
    </row>
    <row r="1408" spans="1:4" x14ac:dyDescent="0.25">
      <c r="A1408" s="15" t="s">
        <v>8219</v>
      </c>
      <c r="B1408">
        <v>74</v>
      </c>
      <c r="C1408" t="s">
        <v>8221</v>
      </c>
      <c r="D1408">
        <v>3</v>
      </c>
    </row>
    <row r="1409" spans="1:4" x14ac:dyDescent="0.25">
      <c r="A1409" s="15" t="s">
        <v>8219</v>
      </c>
      <c r="B1409">
        <v>38</v>
      </c>
      <c r="C1409" t="s">
        <v>8221</v>
      </c>
      <c r="D1409">
        <v>1</v>
      </c>
    </row>
    <row r="1410" spans="1:4" x14ac:dyDescent="0.25">
      <c r="A1410" s="15" t="s">
        <v>8219</v>
      </c>
      <c r="B1410">
        <v>20</v>
      </c>
      <c r="C1410" t="s">
        <v>8221</v>
      </c>
      <c r="D1410">
        <v>9</v>
      </c>
    </row>
    <row r="1411" spans="1:4" x14ac:dyDescent="0.25">
      <c r="A1411" s="15" t="s">
        <v>8219</v>
      </c>
      <c r="B1411">
        <v>24</v>
      </c>
      <c r="C1411" t="s">
        <v>8221</v>
      </c>
      <c r="D1411">
        <v>1</v>
      </c>
    </row>
    <row r="1412" spans="1:4" x14ac:dyDescent="0.25">
      <c r="A1412" s="15" t="s">
        <v>8219</v>
      </c>
      <c r="B1412">
        <v>66</v>
      </c>
      <c r="C1412" t="s">
        <v>8221</v>
      </c>
      <c r="D1412">
        <v>1</v>
      </c>
    </row>
    <row r="1413" spans="1:4" x14ac:dyDescent="0.25">
      <c r="A1413" s="15" t="s">
        <v>8219</v>
      </c>
      <c r="B1413">
        <v>28</v>
      </c>
      <c r="C1413" t="s">
        <v>8221</v>
      </c>
      <c r="D1413">
        <v>4</v>
      </c>
    </row>
    <row r="1414" spans="1:4" x14ac:dyDescent="0.25">
      <c r="A1414" s="15" t="s">
        <v>8219</v>
      </c>
      <c r="B1414">
        <v>24</v>
      </c>
      <c r="C1414" t="s">
        <v>8221</v>
      </c>
      <c r="D1414">
        <v>17</v>
      </c>
    </row>
    <row r="1415" spans="1:4" x14ac:dyDescent="0.25">
      <c r="A1415" s="15" t="s">
        <v>8219</v>
      </c>
      <c r="B1415">
        <v>73</v>
      </c>
      <c r="C1415" t="s">
        <v>8221</v>
      </c>
      <c r="D1415">
        <v>0</v>
      </c>
    </row>
    <row r="1416" spans="1:4" x14ac:dyDescent="0.25">
      <c r="A1416" s="15" t="s">
        <v>8219</v>
      </c>
      <c r="B1416">
        <v>3</v>
      </c>
      <c r="C1416" t="s">
        <v>8221</v>
      </c>
      <c r="D1416">
        <v>12</v>
      </c>
    </row>
    <row r="1417" spans="1:4" x14ac:dyDescent="0.25">
      <c r="A1417" s="15" t="s">
        <v>8219</v>
      </c>
      <c r="B1417">
        <v>20</v>
      </c>
      <c r="C1417" t="s">
        <v>8221</v>
      </c>
      <c r="D1417">
        <v>14</v>
      </c>
    </row>
    <row r="1418" spans="1:4" x14ac:dyDescent="0.25">
      <c r="A1418" s="15" t="s">
        <v>8219</v>
      </c>
      <c r="B1418">
        <v>21</v>
      </c>
      <c r="C1418" t="s">
        <v>8221</v>
      </c>
      <c r="D1418">
        <v>1</v>
      </c>
    </row>
    <row r="1419" spans="1:4" x14ac:dyDescent="0.25">
      <c r="A1419" s="15" t="s">
        <v>8219</v>
      </c>
      <c r="B1419">
        <v>94</v>
      </c>
      <c r="C1419" t="s">
        <v>8221</v>
      </c>
      <c r="D1419">
        <v>14</v>
      </c>
    </row>
    <row r="1420" spans="1:4" x14ac:dyDescent="0.25">
      <c r="A1420" s="15" t="s">
        <v>8219</v>
      </c>
      <c r="B1420">
        <v>139</v>
      </c>
      <c r="C1420" t="s">
        <v>8221</v>
      </c>
      <c r="D1420">
        <v>4</v>
      </c>
    </row>
    <row r="1421" spans="1:4" x14ac:dyDescent="0.25">
      <c r="A1421" s="15" t="s">
        <v>8219</v>
      </c>
      <c r="B1421">
        <v>130</v>
      </c>
      <c r="C1421" t="s">
        <v>8221</v>
      </c>
      <c r="D1421">
        <v>2</v>
      </c>
    </row>
    <row r="1422" spans="1:4" x14ac:dyDescent="0.25">
      <c r="A1422" s="15" t="s">
        <v>8219</v>
      </c>
      <c r="B1422">
        <v>31</v>
      </c>
      <c r="C1422" t="s">
        <v>8221</v>
      </c>
      <c r="D1422">
        <v>1</v>
      </c>
    </row>
    <row r="1423" spans="1:4" x14ac:dyDescent="0.25">
      <c r="A1423" s="15" t="s">
        <v>8219</v>
      </c>
      <c r="B1423">
        <v>13</v>
      </c>
      <c r="C1423" t="s">
        <v>8221</v>
      </c>
      <c r="D1423">
        <v>2</v>
      </c>
    </row>
    <row r="1424" spans="1:4" x14ac:dyDescent="0.25">
      <c r="A1424" s="15" t="s">
        <v>8219</v>
      </c>
      <c r="B1424">
        <v>90</v>
      </c>
      <c r="C1424" t="s">
        <v>8221</v>
      </c>
      <c r="D1424">
        <v>1</v>
      </c>
    </row>
    <row r="1425" spans="1:4" x14ac:dyDescent="0.25">
      <c r="A1425" s="15" t="s">
        <v>8219</v>
      </c>
      <c r="B1425">
        <v>141</v>
      </c>
      <c r="C1425" t="s">
        <v>8221</v>
      </c>
      <c r="D1425">
        <v>1</v>
      </c>
    </row>
    <row r="1426" spans="1:4" x14ac:dyDescent="0.25">
      <c r="A1426" s="15" t="s">
        <v>8219</v>
      </c>
      <c r="B1426">
        <v>23</v>
      </c>
      <c r="C1426" t="s">
        <v>8221</v>
      </c>
      <c r="D1426">
        <v>4</v>
      </c>
    </row>
    <row r="1427" spans="1:4" x14ac:dyDescent="0.25">
      <c r="A1427" s="15" t="s">
        <v>8219</v>
      </c>
      <c r="B1427">
        <v>18</v>
      </c>
      <c r="C1427" t="s">
        <v>8221</v>
      </c>
      <c r="D1427">
        <v>3</v>
      </c>
    </row>
    <row r="1428" spans="1:4" x14ac:dyDescent="0.25">
      <c r="A1428" s="15" t="s">
        <v>8219</v>
      </c>
      <c r="B1428">
        <v>76</v>
      </c>
      <c r="C1428" t="s">
        <v>8221</v>
      </c>
      <c r="D1428">
        <v>38</v>
      </c>
    </row>
    <row r="1429" spans="1:4" x14ac:dyDescent="0.25">
      <c r="A1429" s="15" t="s">
        <v>8219</v>
      </c>
      <c r="B1429">
        <v>93</v>
      </c>
      <c r="C1429" t="s">
        <v>8221</v>
      </c>
      <c r="D1429">
        <v>4</v>
      </c>
    </row>
    <row r="1430" spans="1:4" x14ac:dyDescent="0.25">
      <c r="A1430" s="15" t="s">
        <v>8219</v>
      </c>
      <c r="B1430">
        <v>69</v>
      </c>
      <c r="C1430" t="s">
        <v>8221</v>
      </c>
      <c r="D1430">
        <v>0</v>
      </c>
    </row>
    <row r="1431" spans="1:4" x14ac:dyDescent="0.25">
      <c r="A1431" s="15" t="s">
        <v>8219</v>
      </c>
      <c r="B1431">
        <v>21</v>
      </c>
      <c r="C1431" t="s">
        <v>8221</v>
      </c>
      <c r="D1431">
        <v>2</v>
      </c>
    </row>
    <row r="1432" spans="1:4" x14ac:dyDescent="0.25">
      <c r="A1432" s="15" t="s">
        <v>8219</v>
      </c>
      <c r="B1432">
        <v>57</v>
      </c>
      <c r="C1432" t="s">
        <v>8221</v>
      </c>
      <c r="D1432">
        <v>0</v>
      </c>
    </row>
    <row r="1433" spans="1:4" x14ac:dyDescent="0.25">
      <c r="A1433" s="15" t="s">
        <v>8219</v>
      </c>
      <c r="B1433">
        <v>108</v>
      </c>
      <c r="C1433" t="s">
        <v>8221</v>
      </c>
      <c r="D1433">
        <v>1</v>
      </c>
    </row>
    <row r="1434" spans="1:4" x14ac:dyDescent="0.25">
      <c r="A1434" s="15" t="s">
        <v>8219</v>
      </c>
      <c r="B1434">
        <v>83</v>
      </c>
      <c r="C1434" t="s">
        <v>8221</v>
      </c>
      <c r="D1434">
        <v>7</v>
      </c>
    </row>
    <row r="1435" spans="1:4" x14ac:dyDescent="0.25">
      <c r="A1435" s="15" t="s">
        <v>8219</v>
      </c>
      <c r="B1435">
        <v>96</v>
      </c>
      <c r="C1435" t="s">
        <v>8221</v>
      </c>
      <c r="D1435">
        <v>2</v>
      </c>
    </row>
    <row r="1436" spans="1:4" x14ac:dyDescent="0.25">
      <c r="A1436" s="15" t="s">
        <v>8219</v>
      </c>
      <c r="B1436">
        <v>64</v>
      </c>
      <c r="C1436" t="s">
        <v>8221</v>
      </c>
      <c r="D1436">
        <v>4</v>
      </c>
    </row>
    <row r="1437" spans="1:4" x14ac:dyDescent="0.25">
      <c r="A1437" s="15" t="s">
        <v>8219</v>
      </c>
      <c r="B1437">
        <v>14</v>
      </c>
      <c r="C1437" t="s">
        <v>8221</v>
      </c>
      <c r="D1437">
        <v>4</v>
      </c>
    </row>
    <row r="1438" spans="1:4" x14ac:dyDescent="0.25">
      <c r="A1438" s="15" t="s">
        <v>8219</v>
      </c>
      <c r="B1438">
        <v>169</v>
      </c>
      <c r="C1438" t="s">
        <v>8221</v>
      </c>
      <c r="D1438">
        <v>3</v>
      </c>
    </row>
    <row r="1439" spans="1:4" x14ac:dyDescent="0.25">
      <c r="A1439" s="15" t="s">
        <v>8219</v>
      </c>
      <c r="B1439">
        <v>33</v>
      </c>
      <c r="C1439" t="s">
        <v>8221</v>
      </c>
      <c r="D1439">
        <v>2</v>
      </c>
    </row>
    <row r="1440" spans="1:4" x14ac:dyDescent="0.25">
      <c r="A1440" s="15" t="s">
        <v>8219</v>
      </c>
      <c r="B1440">
        <v>102</v>
      </c>
      <c r="C1440" t="s">
        <v>8221</v>
      </c>
      <c r="D1440">
        <v>197</v>
      </c>
    </row>
    <row r="1441" spans="1:4" x14ac:dyDescent="0.25">
      <c r="A1441" s="15" t="s">
        <v>8219</v>
      </c>
      <c r="B1441">
        <v>104</v>
      </c>
      <c r="C1441" t="s">
        <v>8221</v>
      </c>
      <c r="D1441">
        <v>0</v>
      </c>
    </row>
    <row r="1442" spans="1:4" x14ac:dyDescent="0.25">
      <c r="A1442" s="15" t="s">
        <v>8219</v>
      </c>
      <c r="B1442">
        <v>20</v>
      </c>
      <c r="C1442" t="s">
        <v>8221</v>
      </c>
      <c r="D1442">
        <v>1</v>
      </c>
    </row>
    <row r="1443" spans="1:4" x14ac:dyDescent="0.25">
      <c r="A1443" s="15" t="s">
        <v>8219</v>
      </c>
      <c r="B1443">
        <v>35</v>
      </c>
      <c r="C1443" t="s">
        <v>8221</v>
      </c>
      <c r="D1443">
        <v>4</v>
      </c>
    </row>
    <row r="1444" spans="1:4" x14ac:dyDescent="0.25">
      <c r="A1444" s="15" t="s">
        <v>8219</v>
      </c>
      <c r="B1444">
        <v>94</v>
      </c>
      <c r="C1444" t="s">
        <v>8221</v>
      </c>
      <c r="D1444">
        <v>0</v>
      </c>
    </row>
    <row r="1445" spans="1:4" x14ac:dyDescent="0.25">
      <c r="A1445" s="15" t="s">
        <v>8219</v>
      </c>
      <c r="B1445">
        <v>14</v>
      </c>
      <c r="C1445" t="s">
        <v>8221</v>
      </c>
      <c r="D1445">
        <v>7</v>
      </c>
    </row>
    <row r="1446" spans="1:4" x14ac:dyDescent="0.25">
      <c r="A1446" s="15" t="s">
        <v>8219</v>
      </c>
      <c r="B1446">
        <v>15</v>
      </c>
      <c r="C1446" t="s">
        <v>8221</v>
      </c>
      <c r="D1446">
        <v>11</v>
      </c>
    </row>
    <row r="1447" spans="1:4" x14ac:dyDescent="0.25">
      <c r="A1447" s="15" t="s">
        <v>8219</v>
      </c>
      <c r="B1447">
        <v>51</v>
      </c>
      <c r="C1447" t="s">
        <v>8221</v>
      </c>
      <c r="D1447">
        <v>0</v>
      </c>
    </row>
    <row r="1448" spans="1:4" x14ac:dyDescent="0.25">
      <c r="A1448" s="15" t="s">
        <v>8219</v>
      </c>
      <c r="B1448">
        <v>19</v>
      </c>
      <c r="C1448" t="s">
        <v>8221</v>
      </c>
      <c r="D1448">
        <v>6</v>
      </c>
    </row>
    <row r="1449" spans="1:4" x14ac:dyDescent="0.25">
      <c r="A1449" s="15" t="s">
        <v>8219</v>
      </c>
      <c r="B1449">
        <v>23</v>
      </c>
      <c r="C1449" t="s">
        <v>8221</v>
      </c>
      <c r="D1449">
        <v>0</v>
      </c>
    </row>
    <row r="1450" spans="1:4" x14ac:dyDescent="0.25">
      <c r="A1450" s="15" t="s">
        <v>8219</v>
      </c>
      <c r="B1450">
        <v>97</v>
      </c>
      <c r="C1450" t="s">
        <v>8221</v>
      </c>
      <c r="D1450">
        <v>7</v>
      </c>
    </row>
    <row r="1451" spans="1:4" x14ac:dyDescent="0.25">
      <c r="A1451" s="15" t="s">
        <v>8219</v>
      </c>
      <c r="B1451">
        <v>76</v>
      </c>
      <c r="C1451" t="s">
        <v>8221</v>
      </c>
      <c r="D1451">
        <v>94</v>
      </c>
    </row>
    <row r="1452" spans="1:4" x14ac:dyDescent="0.25">
      <c r="A1452" s="15" t="s">
        <v>8219</v>
      </c>
      <c r="B1452">
        <v>11</v>
      </c>
      <c r="C1452" t="s">
        <v>8221</v>
      </c>
      <c r="D1452">
        <v>2</v>
      </c>
    </row>
    <row r="1453" spans="1:4" x14ac:dyDescent="0.25">
      <c r="A1453" s="15" t="s">
        <v>8219</v>
      </c>
      <c r="B1453">
        <v>52</v>
      </c>
      <c r="C1453" t="s">
        <v>8221</v>
      </c>
      <c r="D1453">
        <v>25</v>
      </c>
    </row>
    <row r="1454" spans="1:4" x14ac:dyDescent="0.25">
      <c r="A1454" s="15" t="s">
        <v>8219</v>
      </c>
      <c r="B1454">
        <v>95</v>
      </c>
      <c r="C1454" t="s">
        <v>8221</v>
      </c>
      <c r="D1454">
        <v>17</v>
      </c>
    </row>
    <row r="1455" spans="1:4" x14ac:dyDescent="0.25">
      <c r="A1455" s="15" t="s">
        <v>8219</v>
      </c>
      <c r="B1455">
        <v>35</v>
      </c>
      <c r="C1455" t="s">
        <v>8221</v>
      </c>
      <c r="D1455">
        <v>2</v>
      </c>
    </row>
    <row r="1456" spans="1:4" x14ac:dyDescent="0.25">
      <c r="A1456" s="15" t="s">
        <v>8219</v>
      </c>
      <c r="B1456">
        <v>21</v>
      </c>
      <c r="C1456" t="s">
        <v>8221</v>
      </c>
      <c r="D1456">
        <v>4</v>
      </c>
    </row>
    <row r="1457" spans="1:4" x14ac:dyDescent="0.25">
      <c r="A1457" s="15" t="s">
        <v>8219</v>
      </c>
      <c r="B1457">
        <v>93</v>
      </c>
      <c r="C1457" t="s">
        <v>8221</v>
      </c>
      <c r="D1457">
        <v>5</v>
      </c>
    </row>
    <row r="1458" spans="1:4" x14ac:dyDescent="0.25">
      <c r="A1458" s="15" t="s">
        <v>8219</v>
      </c>
      <c r="B1458">
        <v>11</v>
      </c>
      <c r="C1458" t="s">
        <v>8221</v>
      </c>
      <c r="D1458">
        <v>2</v>
      </c>
    </row>
    <row r="1459" spans="1:4" x14ac:dyDescent="0.25">
      <c r="A1459" s="15" t="s">
        <v>8219</v>
      </c>
      <c r="B1459">
        <v>21</v>
      </c>
      <c r="C1459" t="s">
        <v>8221</v>
      </c>
      <c r="D1459">
        <v>2</v>
      </c>
    </row>
    <row r="1460" spans="1:4" x14ac:dyDescent="0.25">
      <c r="A1460" s="15" t="s">
        <v>8219</v>
      </c>
      <c r="B1460">
        <v>54</v>
      </c>
      <c r="C1460" t="s">
        <v>8221</v>
      </c>
      <c r="D1460">
        <v>3</v>
      </c>
    </row>
    <row r="1461" spans="1:4" x14ac:dyDescent="0.25">
      <c r="A1461" s="15" t="s">
        <v>8219</v>
      </c>
      <c r="B1461">
        <v>31</v>
      </c>
      <c r="C1461" t="s">
        <v>8221</v>
      </c>
      <c r="D1461">
        <v>0</v>
      </c>
    </row>
    <row r="1462" spans="1:4" x14ac:dyDescent="0.25">
      <c r="A1462" s="15" t="s">
        <v>8219</v>
      </c>
      <c r="B1462">
        <v>132</v>
      </c>
      <c r="C1462" t="s">
        <v>8221</v>
      </c>
      <c r="D1462">
        <v>4</v>
      </c>
    </row>
    <row r="1463" spans="1:4" x14ac:dyDescent="0.25">
      <c r="A1463" s="15" t="s">
        <v>8219</v>
      </c>
      <c r="B1463">
        <v>3</v>
      </c>
      <c r="C1463" t="s">
        <v>8221</v>
      </c>
      <c r="D1463">
        <v>1</v>
      </c>
    </row>
    <row r="1464" spans="1:4" x14ac:dyDescent="0.25">
      <c r="A1464" s="15" t="s">
        <v>8219</v>
      </c>
      <c r="B1464">
        <v>6</v>
      </c>
      <c r="C1464" t="s">
        <v>8221</v>
      </c>
      <c r="D1464">
        <v>12</v>
      </c>
    </row>
    <row r="1465" spans="1:4" x14ac:dyDescent="0.25">
      <c r="A1465" s="15" t="s">
        <v>8219</v>
      </c>
      <c r="B1465">
        <v>10</v>
      </c>
      <c r="C1465" t="s">
        <v>8221</v>
      </c>
      <c r="D1465">
        <v>4</v>
      </c>
    </row>
    <row r="1466" spans="1:4" x14ac:dyDescent="0.25">
      <c r="A1466" s="15" t="s">
        <v>8219</v>
      </c>
      <c r="B1466">
        <v>147</v>
      </c>
      <c r="C1466" t="s">
        <v>8221</v>
      </c>
      <c r="D1466">
        <v>91</v>
      </c>
    </row>
    <row r="1467" spans="1:4" x14ac:dyDescent="0.25">
      <c r="A1467" s="15" t="s">
        <v>8219</v>
      </c>
      <c r="B1467">
        <v>199</v>
      </c>
      <c r="C1467" t="s">
        <v>8221</v>
      </c>
      <c r="D1467">
        <v>1</v>
      </c>
    </row>
    <row r="1468" spans="1:4" x14ac:dyDescent="0.25">
      <c r="A1468" s="15" t="s">
        <v>8219</v>
      </c>
      <c r="B1468">
        <v>50</v>
      </c>
      <c r="C1468" t="s">
        <v>8221</v>
      </c>
      <c r="D1468">
        <v>1</v>
      </c>
    </row>
    <row r="1469" spans="1:4" x14ac:dyDescent="0.25">
      <c r="A1469" s="15" t="s">
        <v>8219</v>
      </c>
      <c r="B1469">
        <v>21</v>
      </c>
      <c r="C1469" t="s">
        <v>8221</v>
      </c>
      <c r="D1469">
        <v>0</v>
      </c>
    </row>
    <row r="1470" spans="1:4" x14ac:dyDescent="0.25">
      <c r="A1470" s="15" t="s">
        <v>8219</v>
      </c>
      <c r="B1470">
        <v>24</v>
      </c>
      <c r="C1470" t="s">
        <v>8221</v>
      </c>
      <c r="D1470">
        <v>13</v>
      </c>
    </row>
    <row r="1471" spans="1:4" x14ac:dyDescent="0.25">
      <c r="A1471" s="15" t="s">
        <v>8219</v>
      </c>
      <c r="B1471">
        <v>32</v>
      </c>
      <c r="C1471" t="s">
        <v>8221</v>
      </c>
      <c r="D1471">
        <v>2</v>
      </c>
    </row>
    <row r="1472" spans="1:4" x14ac:dyDescent="0.25">
      <c r="A1472" s="15" t="s">
        <v>8219</v>
      </c>
      <c r="B1472">
        <v>62</v>
      </c>
      <c r="C1472" t="s">
        <v>8221</v>
      </c>
      <c r="D1472">
        <v>0</v>
      </c>
    </row>
    <row r="1473" spans="1:4" x14ac:dyDescent="0.25">
      <c r="A1473" s="15" t="s">
        <v>8219</v>
      </c>
      <c r="B1473">
        <v>9</v>
      </c>
      <c r="C1473" t="s">
        <v>8221</v>
      </c>
      <c r="D1473">
        <v>21</v>
      </c>
    </row>
    <row r="1474" spans="1:4" x14ac:dyDescent="0.25">
      <c r="A1474" s="15" t="s">
        <v>8219</v>
      </c>
      <c r="B1474">
        <v>38</v>
      </c>
      <c r="C1474" t="s">
        <v>8221</v>
      </c>
      <c r="D1474">
        <v>9</v>
      </c>
    </row>
    <row r="1475" spans="1:4" x14ac:dyDescent="0.25">
      <c r="A1475" s="15" t="s">
        <v>8219</v>
      </c>
      <c r="B1475">
        <v>54</v>
      </c>
      <c r="C1475" t="s">
        <v>8221</v>
      </c>
      <c r="D1475">
        <v>6</v>
      </c>
    </row>
    <row r="1476" spans="1:4" x14ac:dyDescent="0.25">
      <c r="A1476" s="15" t="s">
        <v>8219</v>
      </c>
      <c r="B1476">
        <v>37</v>
      </c>
      <c r="C1476" t="s">
        <v>8221</v>
      </c>
      <c r="D1476">
        <v>4</v>
      </c>
    </row>
    <row r="1477" spans="1:4" x14ac:dyDescent="0.25">
      <c r="A1477" s="15" t="s">
        <v>8219</v>
      </c>
      <c r="B1477">
        <v>39</v>
      </c>
      <c r="C1477" t="s">
        <v>8221</v>
      </c>
      <c r="D1477">
        <v>7</v>
      </c>
    </row>
    <row r="1478" spans="1:4" x14ac:dyDescent="0.25">
      <c r="A1478" s="15" t="s">
        <v>8219</v>
      </c>
      <c r="B1478">
        <v>34</v>
      </c>
      <c r="C1478" t="s">
        <v>8221</v>
      </c>
      <c r="D1478">
        <v>5</v>
      </c>
    </row>
    <row r="1479" spans="1:4" x14ac:dyDescent="0.25">
      <c r="A1479" s="15" t="s">
        <v>8219</v>
      </c>
      <c r="B1479">
        <v>55</v>
      </c>
      <c r="C1479" t="s">
        <v>8221</v>
      </c>
      <c r="D1479">
        <v>0</v>
      </c>
    </row>
    <row r="1480" spans="1:4" x14ac:dyDescent="0.25">
      <c r="A1480" s="15" t="s">
        <v>8219</v>
      </c>
      <c r="B1480">
        <v>32</v>
      </c>
      <c r="C1480" t="s">
        <v>8221</v>
      </c>
      <c r="D1480">
        <v>3</v>
      </c>
    </row>
    <row r="1481" spans="1:4" x14ac:dyDescent="0.25">
      <c r="A1481" s="15" t="s">
        <v>8219</v>
      </c>
      <c r="B1481">
        <v>25</v>
      </c>
      <c r="C1481" t="s">
        <v>8221</v>
      </c>
      <c r="D1481">
        <v>9</v>
      </c>
    </row>
    <row r="1482" spans="1:4" x14ac:dyDescent="0.25">
      <c r="A1482" s="15" t="s">
        <v>8219</v>
      </c>
      <c r="B1482">
        <v>33</v>
      </c>
      <c r="C1482" t="s">
        <v>8221</v>
      </c>
      <c r="D1482">
        <v>6</v>
      </c>
    </row>
    <row r="1483" spans="1:4" x14ac:dyDescent="0.25">
      <c r="A1483" s="15" t="s">
        <v>8219</v>
      </c>
      <c r="B1483">
        <v>108</v>
      </c>
      <c r="C1483" t="s">
        <v>8221</v>
      </c>
      <c r="D1483">
        <v>4</v>
      </c>
    </row>
    <row r="1484" spans="1:4" x14ac:dyDescent="0.25">
      <c r="A1484" s="15" t="s">
        <v>8219</v>
      </c>
      <c r="B1484">
        <v>20</v>
      </c>
      <c r="C1484" t="s">
        <v>8221</v>
      </c>
      <c r="D1484">
        <v>1</v>
      </c>
    </row>
    <row r="1485" spans="1:4" x14ac:dyDescent="0.25">
      <c r="A1485" s="15" t="s">
        <v>8219</v>
      </c>
      <c r="B1485">
        <v>98</v>
      </c>
      <c r="C1485" t="s">
        <v>8221</v>
      </c>
      <c r="D1485">
        <v>17</v>
      </c>
    </row>
    <row r="1486" spans="1:4" x14ac:dyDescent="0.25">
      <c r="A1486" s="15" t="s">
        <v>8219</v>
      </c>
      <c r="B1486">
        <v>196</v>
      </c>
      <c r="C1486" t="s">
        <v>8221</v>
      </c>
      <c r="D1486">
        <v>1</v>
      </c>
    </row>
    <row r="1487" spans="1:4" x14ac:dyDescent="0.25">
      <c r="A1487" s="15" t="s">
        <v>8219</v>
      </c>
      <c r="B1487">
        <v>39</v>
      </c>
      <c r="C1487" t="s">
        <v>8221</v>
      </c>
      <c r="D1487">
        <v>13</v>
      </c>
    </row>
    <row r="1488" spans="1:4" x14ac:dyDescent="0.25">
      <c r="A1488" s="15" t="s">
        <v>8219</v>
      </c>
      <c r="B1488">
        <v>128</v>
      </c>
      <c r="C1488" t="s">
        <v>8221</v>
      </c>
      <c r="D1488">
        <v>6</v>
      </c>
    </row>
    <row r="1489" spans="1:4" x14ac:dyDescent="0.25">
      <c r="A1489" s="15" t="s">
        <v>8219</v>
      </c>
      <c r="B1489">
        <v>71</v>
      </c>
      <c r="C1489" t="s">
        <v>8221</v>
      </c>
      <c r="D1489">
        <v>0</v>
      </c>
    </row>
    <row r="1490" spans="1:4" x14ac:dyDescent="0.25">
      <c r="A1490" s="15" t="s">
        <v>8219</v>
      </c>
      <c r="B1490">
        <v>47</v>
      </c>
      <c r="C1490" t="s">
        <v>8221</v>
      </c>
      <c r="D1490">
        <v>2</v>
      </c>
    </row>
    <row r="1491" spans="1:4" x14ac:dyDescent="0.25">
      <c r="A1491" s="15" t="s">
        <v>8219</v>
      </c>
      <c r="B1491">
        <v>17</v>
      </c>
      <c r="C1491" t="s">
        <v>8221</v>
      </c>
      <c r="D1491">
        <v>2</v>
      </c>
    </row>
    <row r="1492" spans="1:4" x14ac:dyDescent="0.25">
      <c r="A1492" s="15" t="s">
        <v>8219</v>
      </c>
      <c r="B1492">
        <v>91</v>
      </c>
      <c r="C1492" t="s">
        <v>8221</v>
      </c>
      <c r="D1492">
        <v>21</v>
      </c>
    </row>
    <row r="1493" spans="1:4" x14ac:dyDescent="0.25">
      <c r="A1493" s="15" t="s">
        <v>8219</v>
      </c>
      <c r="B1493">
        <v>43</v>
      </c>
      <c r="C1493" t="s">
        <v>8221</v>
      </c>
      <c r="D1493">
        <v>13</v>
      </c>
    </row>
    <row r="1494" spans="1:4" x14ac:dyDescent="0.25">
      <c r="A1494" s="15" t="s">
        <v>8219</v>
      </c>
      <c r="B1494">
        <v>17</v>
      </c>
      <c r="C1494" t="s">
        <v>8221</v>
      </c>
      <c r="D1494">
        <v>0</v>
      </c>
    </row>
    <row r="1495" spans="1:4" x14ac:dyDescent="0.25">
      <c r="A1495" s="15" t="s">
        <v>8219</v>
      </c>
      <c r="B1495">
        <v>33</v>
      </c>
      <c r="C1495" t="s">
        <v>8221</v>
      </c>
      <c r="D1495">
        <v>6</v>
      </c>
    </row>
    <row r="1496" spans="1:4" x14ac:dyDescent="0.25">
      <c r="A1496" s="15" t="s">
        <v>8219</v>
      </c>
      <c r="B1496">
        <v>87</v>
      </c>
      <c r="C1496" t="s">
        <v>8221</v>
      </c>
      <c r="D1496">
        <v>0</v>
      </c>
    </row>
    <row r="1497" spans="1:4" x14ac:dyDescent="0.25">
      <c r="A1497" s="15" t="s">
        <v>8219</v>
      </c>
      <c r="B1497">
        <v>113</v>
      </c>
      <c r="C1497" t="s">
        <v>8221</v>
      </c>
      <c r="D1497">
        <v>1</v>
      </c>
    </row>
    <row r="1498" spans="1:4" x14ac:dyDescent="0.25">
      <c r="A1498" s="15" t="s">
        <v>8219</v>
      </c>
      <c r="B1498">
        <v>14</v>
      </c>
      <c r="C1498" t="s">
        <v>8221</v>
      </c>
      <c r="D1498">
        <v>0</v>
      </c>
    </row>
    <row r="1499" spans="1:4" x14ac:dyDescent="0.25">
      <c r="A1499" s="15" t="s">
        <v>8219</v>
      </c>
      <c r="B1499">
        <v>30</v>
      </c>
      <c r="C1499" t="s">
        <v>8221</v>
      </c>
      <c r="D1499">
        <v>12</v>
      </c>
    </row>
    <row r="1500" spans="1:4" x14ac:dyDescent="0.25">
      <c r="A1500" s="15" t="s">
        <v>8219</v>
      </c>
      <c r="B1500">
        <v>16</v>
      </c>
      <c r="C1500" t="s">
        <v>8221</v>
      </c>
      <c r="D1500">
        <v>2</v>
      </c>
    </row>
    <row r="1501" spans="1:4" x14ac:dyDescent="0.25">
      <c r="A1501" s="15" t="s">
        <v>8219</v>
      </c>
      <c r="B1501">
        <v>46</v>
      </c>
      <c r="C1501" t="s">
        <v>8221</v>
      </c>
      <c r="D1501">
        <v>6</v>
      </c>
    </row>
    <row r="1502" spans="1:4" x14ac:dyDescent="0.25">
      <c r="A1502" s="15" t="s">
        <v>8219</v>
      </c>
      <c r="B1502">
        <v>24</v>
      </c>
      <c r="C1502" t="s">
        <v>8221</v>
      </c>
      <c r="D1502">
        <v>1</v>
      </c>
    </row>
    <row r="1503" spans="1:4" x14ac:dyDescent="0.25">
      <c r="A1503" s="15" t="s">
        <v>8219</v>
      </c>
      <c r="B1503">
        <v>97</v>
      </c>
      <c r="C1503" t="s">
        <v>8221</v>
      </c>
      <c r="D1503">
        <v>1</v>
      </c>
    </row>
    <row r="1504" spans="1:4" x14ac:dyDescent="0.25">
      <c r="A1504" s="15" t="s">
        <v>8219</v>
      </c>
      <c r="B1504">
        <v>59</v>
      </c>
      <c r="C1504" t="s">
        <v>8221</v>
      </c>
      <c r="D1504">
        <v>5</v>
      </c>
    </row>
    <row r="1505" spans="1:4" x14ac:dyDescent="0.25">
      <c r="A1505" s="15" t="s">
        <v>8219</v>
      </c>
      <c r="B1505">
        <v>1095</v>
      </c>
      <c r="C1505" t="s">
        <v>8221</v>
      </c>
      <c r="D1505">
        <v>0</v>
      </c>
    </row>
    <row r="1506" spans="1:4" x14ac:dyDescent="0.25">
      <c r="A1506" s="15" t="s">
        <v>8219</v>
      </c>
      <c r="B1506">
        <v>218</v>
      </c>
      <c r="C1506" t="s">
        <v>8221</v>
      </c>
      <c r="D1506">
        <v>3</v>
      </c>
    </row>
    <row r="1507" spans="1:4" x14ac:dyDescent="0.25">
      <c r="A1507" s="15" t="s">
        <v>8219</v>
      </c>
      <c r="B1507">
        <v>111</v>
      </c>
      <c r="C1507" t="s">
        <v>8221</v>
      </c>
      <c r="D1507">
        <v>8</v>
      </c>
    </row>
    <row r="1508" spans="1:4" x14ac:dyDescent="0.25">
      <c r="A1508" s="15" t="s">
        <v>8219</v>
      </c>
      <c r="B1508">
        <v>56</v>
      </c>
      <c r="C1508" t="s">
        <v>8221</v>
      </c>
      <c r="D1508">
        <v>3</v>
      </c>
    </row>
    <row r="1509" spans="1:4" x14ac:dyDescent="0.25">
      <c r="A1509" s="15" t="s">
        <v>8219</v>
      </c>
      <c r="B1509">
        <v>265</v>
      </c>
      <c r="C1509" t="s">
        <v>8221</v>
      </c>
      <c r="D1509">
        <v>8</v>
      </c>
    </row>
    <row r="1510" spans="1:4" x14ac:dyDescent="0.25">
      <c r="A1510" s="15" t="s">
        <v>8219</v>
      </c>
      <c r="B1510">
        <v>28</v>
      </c>
      <c r="C1510" t="s">
        <v>8221</v>
      </c>
      <c r="D1510">
        <v>1</v>
      </c>
    </row>
    <row r="1511" spans="1:4" x14ac:dyDescent="0.25">
      <c r="A1511" s="15" t="s">
        <v>8219</v>
      </c>
      <c r="B1511">
        <v>364</v>
      </c>
      <c r="C1511" t="s">
        <v>8221</v>
      </c>
      <c r="D1511">
        <v>4</v>
      </c>
    </row>
    <row r="1512" spans="1:4" x14ac:dyDescent="0.25">
      <c r="A1512" s="15" t="s">
        <v>8219</v>
      </c>
      <c r="B1512">
        <v>27</v>
      </c>
      <c r="C1512" t="s">
        <v>8221</v>
      </c>
      <c r="D1512">
        <v>8</v>
      </c>
    </row>
    <row r="1513" spans="1:4" x14ac:dyDescent="0.25">
      <c r="A1513" s="15" t="s">
        <v>8219</v>
      </c>
      <c r="B1513">
        <v>93</v>
      </c>
      <c r="C1513" t="s">
        <v>8221</v>
      </c>
      <c r="D1513">
        <v>1</v>
      </c>
    </row>
    <row r="1514" spans="1:4" x14ac:dyDescent="0.25">
      <c r="A1514" s="15" t="s">
        <v>8219</v>
      </c>
      <c r="B1514">
        <v>64</v>
      </c>
      <c r="C1514" t="s">
        <v>8221</v>
      </c>
      <c r="D1514">
        <v>5</v>
      </c>
    </row>
    <row r="1515" spans="1:4" x14ac:dyDescent="0.25">
      <c r="A1515" s="15" t="s">
        <v>8219</v>
      </c>
      <c r="B1515">
        <v>22</v>
      </c>
      <c r="C1515" t="s">
        <v>8221</v>
      </c>
      <c r="D1515">
        <v>0</v>
      </c>
    </row>
    <row r="1516" spans="1:4" x14ac:dyDescent="0.25">
      <c r="A1516" s="15" t="s">
        <v>8219</v>
      </c>
      <c r="B1516">
        <v>59</v>
      </c>
      <c r="C1516" t="s">
        <v>8221</v>
      </c>
      <c r="D1516">
        <v>0</v>
      </c>
    </row>
    <row r="1517" spans="1:4" x14ac:dyDescent="0.25">
      <c r="A1517" s="15" t="s">
        <v>8219</v>
      </c>
      <c r="B1517">
        <v>249</v>
      </c>
      <c r="C1517" t="s">
        <v>8221</v>
      </c>
      <c r="D1517">
        <v>1</v>
      </c>
    </row>
    <row r="1518" spans="1:4" x14ac:dyDescent="0.25">
      <c r="A1518" s="15" t="s">
        <v>8219</v>
      </c>
      <c r="B1518">
        <v>392</v>
      </c>
      <c r="C1518" t="s">
        <v>8221</v>
      </c>
      <c r="D1518">
        <v>0</v>
      </c>
    </row>
    <row r="1519" spans="1:4" x14ac:dyDescent="0.25">
      <c r="A1519" s="15" t="s">
        <v>8219</v>
      </c>
      <c r="B1519">
        <v>115</v>
      </c>
      <c r="C1519" t="s">
        <v>8221</v>
      </c>
      <c r="D1519">
        <v>0</v>
      </c>
    </row>
    <row r="1520" spans="1:4" x14ac:dyDescent="0.25">
      <c r="A1520" s="15" t="s">
        <v>8219</v>
      </c>
      <c r="B1520">
        <v>433</v>
      </c>
      <c r="C1520" t="s">
        <v>8221</v>
      </c>
      <c r="D1520">
        <v>6</v>
      </c>
    </row>
    <row r="1521" spans="1:4" x14ac:dyDescent="0.25">
      <c r="A1521" s="15" t="s">
        <v>8219</v>
      </c>
      <c r="B1521">
        <v>20</v>
      </c>
      <c r="C1521" t="s">
        <v>8221</v>
      </c>
      <c r="D1521">
        <v>6</v>
      </c>
    </row>
    <row r="1522" spans="1:4" x14ac:dyDescent="0.25">
      <c r="A1522" s="15" t="s">
        <v>8219</v>
      </c>
      <c r="B1522">
        <v>8</v>
      </c>
      <c r="C1522" t="s">
        <v>8221</v>
      </c>
      <c r="D1522">
        <v>14</v>
      </c>
    </row>
    <row r="1523" spans="1:4" x14ac:dyDescent="0.25">
      <c r="A1523" s="15" t="s">
        <v>8219</v>
      </c>
      <c r="B1523">
        <v>175</v>
      </c>
      <c r="C1523" t="s">
        <v>8221</v>
      </c>
      <c r="D1523">
        <v>6</v>
      </c>
    </row>
    <row r="1524" spans="1:4" x14ac:dyDescent="0.25">
      <c r="A1524" s="15" t="s">
        <v>8219</v>
      </c>
      <c r="B1524">
        <v>104</v>
      </c>
      <c r="C1524" t="s">
        <v>8221</v>
      </c>
      <c r="D1524">
        <v>33</v>
      </c>
    </row>
    <row r="1525" spans="1:4" x14ac:dyDescent="0.25">
      <c r="A1525" s="15" t="s">
        <v>8219</v>
      </c>
      <c r="B1525">
        <v>17</v>
      </c>
      <c r="C1525" t="s">
        <v>8221</v>
      </c>
      <c r="D1525">
        <v>4</v>
      </c>
    </row>
    <row r="1526" spans="1:4" x14ac:dyDescent="0.25">
      <c r="A1526" s="15" t="s">
        <v>8219</v>
      </c>
      <c r="B1526">
        <v>277</v>
      </c>
      <c r="C1526" t="s">
        <v>8221</v>
      </c>
      <c r="D1526">
        <v>1</v>
      </c>
    </row>
    <row r="1527" spans="1:4" x14ac:dyDescent="0.25">
      <c r="A1527" s="15" t="s">
        <v>8219</v>
      </c>
      <c r="B1527">
        <v>118</v>
      </c>
      <c r="C1527" t="s">
        <v>8221</v>
      </c>
      <c r="D1527">
        <v>0</v>
      </c>
    </row>
    <row r="1528" spans="1:4" x14ac:dyDescent="0.25">
      <c r="A1528" s="15" t="s">
        <v>8219</v>
      </c>
      <c r="B1528">
        <v>97</v>
      </c>
      <c r="C1528" t="s">
        <v>8221</v>
      </c>
      <c r="D1528">
        <v>6</v>
      </c>
    </row>
    <row r="1529" spans="1:4" x14ac:dyDescent="0.25">
      <c r="A1529" s="15" t="s">
        <v>8219</v>
      </c>
      <c r="B1529">
        <v>20</v>
      </c>
      <c r="C1529" t="s">
        <v>8221</v>
      </c>
      <c r="D1529">
        <v>6</v>
      </c>
    </row>
    <row r="1530" spans="1:4" x14ac:dyDescent="0.25">
      <c r="A1530" s="15" t="s">
        <v>8219</v>
      </c>
      <c r="B1530">
        <v>26</v>
      </c>
      <c r="C1530" t="s">
        <v>8221</v>
      </c>
      <c r="D1530">
        <v>1</v>
      </c>
    </row>
    <row r="1531" spans="1:4" x14ac:dyDescent="0.25">
      <c r="A1531" s="15" t="s">
        <v>8219</v>
      </c>
      <c r="B1531">
        <v>128</v>
      </c>
      <c r="C1531" t="s">
        <v>8221</v>
      </c>
      <c r="D1531">
        <v>3</v>
      </c>
    </row>
    <row r="1532" spans="1:4" x14ac:dyDescent="0.25">
      <c r="A1532" s="15" t="s">
        <v>8219</v>
      </c>
      <c r="B1532">
        <v>15</v>
      </c>
    </row>
    <row r="1533" spans="1:4" x14ac:dyDescent="0.25">
      <c r="A1533" s="15" t="s">
        <v>8219</v>
      </c>
      <c r="B1533">
        <v>25</v>
      </c>
    </row>
    <row r="1534" spans="1:4" x14ac:dyDescent="0.25">
      <c r="A1534" s="15" t="s">
        <v>8219</v>
      </c>
      <c r="B1534">
        <v>55</v>
      </c>
    </row>
    <row r="1535" spans="1:4" x14ac:dyDescent="0.25">
      <c r="A1535" s="15" t="s">
        <v>8219</v>
      </c>
      <c r="B1535">
        <v>107</v>
      </c>
    </row>
    <row r="1536" spans="1:4" x14ac:dyDescent="0.25">
      <c r="A1536" s="15" t="s">
        <v>8219</v>
      </c>
      <c r="B1536">
        <v>557</v>
      </c>
    </row>
    <row r="1537" spans="1:2" x14ac:dyDescent="0.25">
      <c r="A1537" s="15" t="s">
        <v>8219</v>
      </c>
      <c r="B1537">
        <v>40</v>
      </c>
    </row>
    <row r="1538" spans="1:2" x14ac:dyDescent="0.25">
      <c r="A1538" s="15" t="s">
        <v>8219</v>
      </c>
      <c r="B1538">
        <v>36</v>
      </c>
    </row>
    <row r="1539" spans="1:2" x14ac:dyDescent="0.25">
      <c r="A1539" s="15" t="s">
        <v>8219</v>
      </c>
      <c r="B1539">
        <v>159</v>
      </c>
    </row>
    <row r="1540" spans="1:2" x14ac:dyDescent="0.25">
      <c r="A1540" s="15" t="s">
        <v>8219</v>
      </c>
      <c r="B1540">
        <v>41</v>
      </c>
    </row>
    <row r="1541" spans="1:2" x14ac:dyDescent="0.25">
      <c r="A1541" s="15" t="s">
        <v>8219</v>
      </c>
      <c r="B1541">
        <v>226</v>
      </c>
    </row>
    <row r="1542" spans="1:2" x14ac:dyDescent="0.25">
      <c r="A1542" s="15" t="s">
        <v>8219</v>
      </c>
      <c r="B1542">
        <v>30</v>
      </c>
    </row>
    <row r="1543" spans="1:2" x14ac:dyDescent="0.25">
      <c r="A1543" s="15" t="s">
        <v>8219</v>
      </c>
      <c r="B1543">
        <v>103</v>
      </c>
    </row>
    <row r="1544" spans="1:2" x14ac:dyDescent="0.25">
      <c r="A1544" s="15" t="s">
        <v>8219</v>
      </c>
      <c r="B1544">
        <v>62</v>
      </c>
    </row>
    <row r="1545" spans="1:2" x14ac:dyDescent="0.25">
      <c r="A1545" s="15" t="s">
        <v>8219</v>
      </c>
      <c r="B1545">
        <v>6</v>
      </c>
    </row>
    <row r="1546" spans="1:2" x14ac:dyDescent="0.25">
      <c r="A1546" s="15" t="s">
        <v>8219</v>
      </c>
      <c r="B1546">
        <v>182</v>
      </c>
    </row>
    <row r="1547" spans="1:2" x14ac:dyDescent="0.25">
      <c r="A1547" s="15" t="s">
        <v>8219</v>
      </c>
      <c r="B1547">
        <v>145</v>
      </c>
    </row>
    <row r="1548" spans="1:2" x14ac:dyDescent="0.25">
      <c r="A1548" s="15" t="s">
        <v>8219</v>
      </c>
      <c r="B1548">
        <v>25</v>
      </c>
    </row>
    <row r="1549" spans="1:2" x14ac:dyDescent="0.25">
      <c r="A1549" s="15" t="s">
        <v>8219</v>
      </c>
      <c r="B1549">
        <v>320</v>
      </c>
    </row>
    <row r="1550" spans="1:2" x14ac:dyDescent="0.25">
      <c r="A1550" s="15" t="s">
        <v>8219</v>
      </c>
      <c r="B1550">
        <v>99</v>
      </c>
    </row>
    <row r="1551" spans="1:2" x14ac:dyDescent="0.25">
      <c r="A1551" s="15" t="s">
        <v>8219</v>
      </c>
      <c r="B1551">
        <v>348</v>
      </c>
    </row>
    <row r="1552" spans="1:2" x14ac:dyDescent="0.25">
      <c r="A1552" s="15" t="s">
        <v>8219</v>
      </c>
      <c r="B1552">
        <v>41</v>
      </c>
    </row>
    <row r="1553" spans="1:2" x14ac:dyDescent="0.25">
      <c r="A1553" s="15" t="s">
        <v>8219</v>
      </c>
      <c r="B1553">
        <v>29</v>
      </c>
    </row>
    <row r="1554" spans="1:2" x14ac:dyDescent="0.25">
      <c r="A1554" s="15" t="s">
        <v>8219</v>
      </c>
      <c r="B1554">
        <v>25</v>
      </c>
    </row>
    <row r="1555" spans="1:2" x14ac:dyDescent="0.25">
      <c r="A1555" s="15" t="s">
        <v>8219</v>
      </c>
      <c r="B1555">
        <v>23</v>
      </c>
    </row>
    <row r="1556" spans="1:2" x14ac:dyDescent="0.25">
      <c r="A1556" s="15" t="s">
        <v>8219</v>
      </c>
      <c r="B1556">
        <v>1260</v>
      </c>
    </row>
    <row r="1557" spans="1:2" x14ac:dyDescent="0.25">
      <c r="A1557" s="15" t="s">
        <v>8219</v>
      </c>
      <c r="B1557">
        <v>307</v>
      </c>
    </row>
    <row r="1558" spans="1:2" x14ac:dyDescent="0.25">
      <c r="A1558" s="15" t="s">
        <v>8219</v>
      </c>
      <c r="B1558">
        <v>329</v>
      </c>
    </row>
    <row r="1559" spans="1:2" x14ac:dyDescent="0.25">
      <c r="A1559" s="15" t="s">
        <v>8219</v>
      </c>
      <c r="B1559">
        <v>32</v>
      </c>
    </row>
    <row r="1560" spans="1:2" x14ac:dyDescent="0.25">
      <c r="A1560" s="15" t="s">
        <v>8219</v>
      </c>
      <c r="B1560">
        <v>27</v>
      </c>
    </row>
    <row r="1561" spans="1:2" x14ac:dyDescent="0.25">
      <c r="A1561" s="15" t="s">
        <v>8219</v>
      </c>
      <c r="B1561">
        <v>236</v>
      </c>
    </row>
    <row r="1562" spans="1:2" x14ac:dyDescent="0.25">
      <c r="A1562" s="15" t="s">
        <v>8219</v>
      </c>
      <c r="B1562">
        <v>42</v>
      </c>
    </row>
    <row r="1563" spans="1:2" x14ac:dyDescent="0.25">
      <c r="A1563" s="15" t="s">
        <v>8219</v>
      </c>
      <c r="B1563">
        <v>95</v>
      </c>
    </row>
    <row r="1564" spans="1:2" x14ac:dyDescent="0.25">
      <c r="A1564" s="15" t="s">
        <v>8219</v>
      </c>
      <c r="B1564">
        <v>37</v>
      </c>
    </row>
    <row r="1565" spans="1:2" x14ac:dyDescent="0.25">
      <c r="A1565" s="15" t="s">
        <v>8219</v>
      </c>
      <c r="B1565">
        <v>128</v>
      </c>
    </row>
    <row r="1566" spans="1:2" x14ac:dyDescent="0.25">
      <c r="A1566" s="15" t="s">
        <v>8219</v>
      </c>
      <c r="B1566">
        <v>156</v>
      </c>
    </row>
    <row r="1567" spans="1:2" x14ac:dyDescent="0.25">
      <c r="A1567" s="15" t="s">
        <v>8219</v>
      </c>
      <c r="B1567">
        <v>64</v>
      </c>
    </row>
    <row r="1568" spans="1:2" x14ac:dyDescent="0.25">
      <c r="A1568" s="15" t="s">
        <v>8219</v>
      </c>
      <c r="B1568">
        <v>58</v>
      </c>
    </row>
    <row r="1569" spans="1:2" x14ac:dyDescent="0.25">
      <c r="A1569" s="15" t="s">
        <v>8219</v>
      </c>
      <c r="B1569">
        <v>20</v>
      </c>
    </row>
    <row r="1570" spans="1:2" x14ac:dyDescent="0.25">
      <c r="A1570" s="15" t="s">
        <v>8219</v>
      </c>
      <c r="B1570">
        <v>47</v>
      </c>
    </row>
    <row r="1571" spans="1:2" x14ac:dyDescent="0.25">
      <c r="A1571" s="15" t="s">
        <v>8219</v>
      </c>
      <c r="B1571">
        <v>54</v>
      </c>
    </row>
    <row r="1572" spans="1:2" x14ac:dyDescent="0.25">
      <c r="A1572" s="15" t="s">
        <v>8219</v>
      </c>
      <c r="B1572">
        <v>9</v>
      </c>
    </row>
    <row r="1573" spans="1:2" x14ac:dyDescent="0.25">
      <c r="A1573" s="15" t="s">
        <v>8219</v>
      </c>
      <c r="B1573">
        <v>213</v>
      </c>
    </row>
    <row r="1574" spans="1:2" x14ac:dyDescent="0.25">
      <c r="A1574" s="15" t="s">
        <v>8219</v>
      </c>
      <c r="B1574">
        <v>57</v>
      </c>
    </row>
    <row r="1575" spans="1:2" x14ac:dyDescent="0.25">
      <c r="A1575" s="15" t="s">
        <v>8219</v>
      </c>
      <c r="B1575">
        <v>25</v>
      </c>
    </row>
    <row r="1576" spans="1:2" x14ac:dyDescent="0.25">
      <c r="A1576" s="15" t="s">
        <v>8219</v>
      </c>
      <c r="B1576">
        <v>104</v>
      </c>
    </row>
    <row r="1577" spans="1:2" x14ac:dyDescent="0.25">
      <c r="A1577" s="15" t="s">
        <v>8219</v>
      </c>
      <c r="B1577">
        <v>34</v>
      </c>
    </row>
    <row r="1578" spans="1:2" x14ac:dyDescent="0.25">
      <c r="A1578" s="15" t="s">
        <v>8219</v>
      </c>
      <c r="B1578">
        <v>67</v>
      </c>
    </row>
    <row r="1579" spans="1:2" x14ac:dyDescent="0.25">
      <c r="A1579" s="15" t="s">
        <v>8219</v>
      </c>
      <c r="B1579">
        <v>241</v>
      </c>
    </row>
    <row r="1580" spans="1:2" x14ac:dyDescent="0.25">
      <c r="A1580" s="15" t="s">
        <v>8219</v>
      </c>
      <c r="B1580">
        <v>123</v>
      </c>
    </row>
    <row r="1581" spans="1:2" x14ac:dyDescent="0.25">
      <c r="A1581" s="15" t="s">
        <v>8219</v>
      </c>
      <c r="B1581">
        <v>302</v>
      </c>
    </row>
    <row r="1582" spans="1:2" x14ac:dyDescent="0.25">
      <c r="A1582" s="15" t="s">
        <v>8219</v>
      </c>
      <c r="B1582">
        <v>89</v>
      </c>
    </row>
    <row r="1583" spans="1:2" x14ac:dyDescent="0.25">
      <c r="A1583" s="15" t="s">
        <v>8219</v>
      </c>
      <c r="B1583">
        <v>41</v>
      </c>
    </row>
    <row r="1584" spans="1:2" x14ac:dyDescent="0.25">
      <c r="A1584" s="15" t="s">
        <v>8219</v>
      </c>
      <c r="B1584">
        <v>69</v>
      </c>
    </row>
    <row r="1585" spans="1:2" x14ac:dyDescent="0.25">
      <c r="A1585" s="15" t="s">
        <v>8219</v>
      </c>
      <c r="B1585">
        <v>52</v>
      </c>
    </row>
    <row r="1586" spans="1:2" x14ac:dyDescent="0.25">
      <c r="A1586" s="15" t="s">
        <v>8219</v>
      </c>
      <c r="B1586">
        <v>57</v>
      </c>
    </row>
    <row r="1587" spans="1:2" x14ac:dyDescent="0.25">
      <c r="A1587" s="15" t="s">
        <v>8219</v>
      </c>
      <c r="B1587">
        <v>74</v>
      </c>
    </row>
    <row r="1588" spans="1:2" x14ac:dyDescent="0.25">
      <c r="A1588" s="15" t="s">
        <v>8219</v>
      </c>
      <c r="B1588">
        <v>63</v>
      </c>
    </row>
    <row r="1589" spans="1:2" x14ac:dyDescent="0.25">
      <c r="A1589" s="15" t="s">
        <v>8219</v>
      </c>
      <c r="B1589">
        <v>72</v>
      </c>
    </row>
    <row r="1590" spans="1:2" x14ac:dyDescent="0.25">
      <c r="A1590" s="15" t="s">
        <v>8219</v>
      </c>
      <c r="B1590">
        <v>71</v>
      </c>
    </row>
    <row r="1591" spans="1:2" x14ac:dyDescent="0.25">
      <c r="A1591" s="15" t="s">
        <v>8219</v>
      </c>
      <c r="B1591">
        <v>21</v>
      </c>
    </row>
    <row r="1592" spans="1:2" x14ac:dyDescent="0.25">
      <c r="A1592" s="15" t="s">
        <v>8219</v>
      </c>
      <c r="B1592">
        <v>930</v>
      </c>
    </row>
    <row r="1593" spans="1:2" x14ac:dyDescent="0.25">
      <c r="A1593" s="15" t="s">
        <v>8219</v>
      </c>
      <c r="B1593">
        <v>55</v>
      </c>
    </row>
    <row r="1594" spans="1:2" x14ac:dyDescent="0.25">
      <c r="A1594" s="15" t="s">
        <v>8219</v>
      </c>
      <c r="B1594">
        <v>61</v>
      </c>
    </row>
    <row r="1595" spans="1:2" x14ac:dyDescent="0.25">
      <c r="A1595" s="15" t="s">
        <v>8219</v>
      </c>
      <c r="B1595">
        <v>82</v>
      </c>
    </row>
    <row r="1596" spans="1:2" x14ac:dyDescent="0.25">
      <c r="A1596" s="15" t="s">
        <v>8219</v>
      </c>
      <c r="B1596">
        <v>71</v>
      </c>
    </row>
    <row r="1597" spans="1:2" x14ac:dyDescent="0.25">
      <c r="A1597" s="15" t="s">
        <v>8219</v>
      </c>
      <c r="B1597">
        <v>117</v>
      </c>
    </row>
    <row r="1598" spans="1:2" x14ac:dyDescent="0.25">
      <c r="A1598" s="15" t="s">
        <v>8219</v>
      </c>
      <c r="B1598">
        <v>29</v>
      </c>
    </row>
    <row r="1599" spans="1:2" x14ac:dyDescent="0.25">
      <c r="A1599" s="15" t="s">
        <v>8219</v>
      </c>
      <c r="B1599">
        <v>74</v>
      </c>
    </row>
    <row r="1600" spans="1:2" x14ac:dyDescent="0.25">
      <c r="A1600" s="15" t="s">
        <v>8219</v>
      </c>
      <c r="B1600">
        <v>23</v>
      </c>
    </row>
    <row r="1601" spans="1:2" x14ac:dyDescent="0.25">
      <c r="A1601" s="15" t="s">
        <v>8219</v>
      </c>
      <c r="B1601">
        <v>60</v>
      </c>
    </row>
    <row r="1602" spans="1:2" x14ac:dyDescent="0.25">
      <c r="A1602" s="15" t="s">
        <v>8219</v>
      </c>
      <c r="B1602">
        <v>55</v>
      </c>
    </row>
    <row r="1603" spans="1:2" x14ac:dyDescent="0.25">
      <c r="A1603" s="15" t="s">
        <v>8219</v>
      </c>
      <c r="B1603">
        <v>51</v>
      </c>
    </row>
    <row r="1604" spans="1:2" x14ac:dyDescent="0.25">
      <c r="A1604" s="15" t="s">
        <v>8219</v>
      </c>
      <c r="B1604">
        <v>78</v>
      </c>
    </row>
    <row r="1605" spans="1:2" x14ac:dyDescent="0.25">
      <c r="A1605" s="15" t="s">
        <v>8219</v>
      </c>
      <c r="B1605">
        <v>62</v>
      </c>
    </row>
    <row r="1606" spans="1:2" x14ac:dyDescent="0.25">
      <c r="A1606" s="15" t="s">
        <v>8219</v>
      </c>
      <c r="B1606">
        <v>45</v>
      </c>
    </row>
    <row r="1607" spans="1:2" x14ac:dyDescent="0.25">
      <c r="A1607" s="15" t="s">
        <v>8219</v>
      </c>
      <c r="B1607">
        <v>15</v>
      </c>
    </row>
    <row r="1608" spans="1:2" x14ac:dyDescent="0.25">
      <c r="A1608" s="15" t="s">
        <v>8219</v>
      </c>
      <c r="B1608">
        <v>151</v>
      </c>
    </row>
    <row r="1609" spans="1:2" x14ac:dyDescent="0.25">
      <c r="A1609" s="15" t="s">
        <v>8219</v>
      </c>
      <c r="B1609">
        <v>68</v>
      </c>
    </row>
    <row r="1610" spans="1:2" x14ac:dyDescent="0.25">
      <c r="A1610" s="15" t="s">
        <v>8219</v>
      </c>
      <c r="B1610">
        <v>46</v>
      </c>
    </row>
    <row r="1611" spans="1:2" x14ac:dyDescent="0.25">
      <c r="A1611" s="15" t="s">
        <v>8219</v>
      </c>
      <c r="B1611">
        <v>24</v>
      </c>
    </row>
    <row r="1612" spans="1:2" x14ac:dyDescent="0.25">
      <c r="A1612" s="15" t="s">
        <v>8219</v>
      </c>
      <c r="B1612">
        <v>70</v>
      </c>
    </row>
    <row r="1613" spans="1:2" x14ac:dyDescent="0.25">
      <c r="A1613" s="15" t="s">
        <v>8219</v>
      </c>
      <c r="B1613">
        <v>244</v>
      </c>
    </row>
    <row r="1614" spans="1:2" x14ac:dyDescent="0.25">
      <c r="A1614" s="15" t="s">
        <v>8219</v>
      </c>
      <c r="B1614">
        <v>82</v>
      </c>
    </row>
    <row r="1615" spans="1:2" x14ac:dyDescent="0.25">
      <c r="A1615" s="15" t="s">
        <v>8219</v>
      </c>
      <c r="B1615">
        <v>226</v>
      </c>
    </row>
    <row r="1616" spans="1:2" x14ac:dyDescent="0.25">
      <c r="A1616" s="15" t="s">
        <v>8219</v>
      </c>
      <c r="B1616">
        <v>60</v>
      </c>
    </row>
    <row r="1617" spans="1:2" x14ac:dyDescent="0.25">
      <c r="A1617" s="15" t="s">
        <v>8219</v>
      </c>
      <c r="B1617">
        <v>322</v>
      </c>
    </row>
    <row r="1618" spans="1:2" x14ac:dyDescent="0.25">
      <c r="A1618" s="15" t="s">
        <v>8219</v>
      </c>
      <c r="B1618">
        <v>94</v>
      </c>
    </row>
    <row r="1619" spans="1:2" x14ac:dyDescent="0.25">
      <c r="A1619" s="15" t="s">
        <v>8219</v>
      </c>
      <c r="B1619">
        <v>47</v>
      </c>
    </row>
    <row r="1620" spans="1:2" x14ac:dyDescent="0.25">
      <c r="A1620" s="15" t="s">
        <v>8219</v>
      </c>
      <c r="B1620">
        <v>115</v>
      </c>
    </row>
    <row r="1621" spans="1:2" x14ac:dyDescent="0.25">
      <c r="A1621" s="15" t="s">
        <v>8219</v>
      </c>
      <c r="B1621">
        <v>134</v>
      </c>
    </row>
    <row r="1622" spans="1:2" x14ac:dyDescent="0.25">
      <c r="A1622" s="15" t="s">
        <v>8219</v>
      </c>
      <c r="B1622">
        <v>35</v>
      </c>
    </row>
    <row r="1623" spans="1:2" x14ac:dyDescent="0.25">
      <c r="A1623" s="15" t="s">
        <v>8219</v>
      </c>
      <c r="B1623">
        <v>104</v>
      </c>
    </row>
    <row r="1624" spans="1:2" x14ac:dyDescent="0.25">
      <c r="A1624" s="15" t="s">
        <v>8219</v>
      </c>
      <c r="B1624">
        <v>184</v>
      </c>
    </row>
    <row r="1625" spans="1:2" x14ac:dyDescent="0.25">
      <c r="A1625" s="15" t="s">
        <v>8219</v>
      </c>
      <c r="B1625">
        <v>119</v>
      </c>
    </row>
    <row r="1626" spans="1:2" x14ac:dyDescent="0.25">
      <c r="A1626" s="15" t="s">
        <v>8219</v>
      </c>
      <c r="B1626">
        <v>59</v>
      </c>
    </row>
    <row r="1627" spans="1:2" x14ac:dyDescent="0.25">
      <c r="A1627" s="15" t="s">
        <v>8219</v>
      </c>
      <c r="B1627">
        <v>113</v>
      </c>
    </row>
    <row r="1628" spans="1:2" x14ac:dyDescent="0.25">
      <c r="A1628" s="15" t="s">
        <v>8219</v>
      </c>
      <c r="B1628">
        <v>84</v>
      </c>
    </row>
    <row r="1629" spans="1:2" x14ac:dyDescent="0.25">
      <c r="A1629" s="15" t="s">
        <v>8219</v>
      </c>
      <c r="B1629">
        <v>74</v>
      </c>
    </row>
    <row r="1630" spans="1:2" x14ac:dyDescent="0.25">
      <c r="A1630" s="15" t="s">
        <v>8219</v>
      </c>
      <c r="B1630">
        <v>216</v>
      </c>
    </row>
    <row r="1631" spans="1:2" x14ac:dyDescent="0.25">
      <c r="A1631" s="15" t="s">
        <v>8219</v>
      </c>
      <c r="B1631">
        <v>39</v>
      </c>
    </row>
    <row r="1632" spans="1:2" x14ac:dyDescent="0.25">
      <c r="A1632" s="15" t="s">
        <v>8219</v>
      </c>
      <c r="B1632">
        <v>21</v>
      </c>
    </row>
    <row r="1633" spans="1:2" x14ac:dyDescent="0.25">
      <c r="A1633" s="15" t="s">
        <v>8219</v>
      </c>
      <c r="B1633">
        <v>30</v>
      </c>
    </row>
    <row r="1634" spans="1:2" x14ac:dyDescent="0.25">
      <c r="A1634" s="15" t="s">
        <v>8219</v>
      </c>
      <c r="B1634">
        <v>37</v>
      </c>
    </row>
    <row r="1635" spans="1:2" x14ac:dyDescent="0.25">
      <c r="A1635" s="15" t="s">
        <v>8219</v>
      </c>
      <c r="B1635">
        <v>202</v>
      </c>
    </row>
    <row r="1636" spans="1:2" x14ac:dyDescent="0.25">
      <c r="A1636" s="15" t="s">
        <v>8219</v>
      </c>
      <c r="B1636">
        <v>37</v>
      </c>
    </row>
    <row r="1637" spans="1:2" x14ac:dyDescent="0.25">
      <c r="A1637" s="15" t="s">
        <v>8219</v>
      </c>
      <c r="B1637">
        <v>28</v>
      </c>
    </row>
    <row r="1638" spans="1:2" x14ac:dyDescent="0.25">
      <c r="A1638" s="15" t="s">
        <v>8219</v>
      </c>
      <c r="B1638">
        <v>26</v>
      </c>
    </row>
    <row r="1639" spans="1:2" x14ac:dyDescent="0.25">
      <c r="A1639" s="15" t="s">
        <v>8219</v>
      </c>
      <c r="B1639">
        <v>61</v>
      </c>
    </row>
    <row r="1640" spans="1:2" x14ac:dyDescent="0.25">
      <c r="A1640" s="15" t="s">
        <v>8219</v>
      </c>
      <c r="B1640">
        <v>115</v>
      </c>
    </row>
    <row r="1641" spans="1:2" x14ac:dyDescent="0.25">
      <c r="A1641" s="15" t="s">
        <v>8219</v>
      </c>
      <c r="B1641">
        <v>181</v>
      </c>
    </row>
    <row r="1642" spans="1:2" x14ac:dyDescent="0.25">
      <c r="A1642" s="15" t="s">
        <v>8219</v>
      </c>
      <c r="B1642">
        <v>110</v>
      </c>
    </row>
    <row r="1643" spans="1:2" x14ac:dyDescent="0.25">
      <c r="A1643" s="15" t="s">
        <v>8219</v>
      </c>
      <c r="B1643">
        <v>269</v>
      </c>
    </row>
    <row r="1644" spans="1:2" x14ac:dyDescent="0.25">
      <c r="A1644" s="15" t="s">
        <v>8219</v>
      </c>
      <c r="B1644">
        <v>79</v>
      </c>
    </row>
    <row r="1645" spans="1:2" x14ac:dyDescent="0.25">
      <c r="A1645" s="15" t="s">
        <v>8219</v>
      </c>
      <c r="B1645">
        <v>104</v>
      </c>
    </row>
    <row r="1646" spans="1:2" x14ac:dyDescent="0.25">
      <c r="A1646" s="15" t="s">
        <v>8219</v>
      </c>
      <c r="B1646">
        <v>34</v>
      </c>
    </row>
    <row r="1647" spans="1:2" x14ac:dyDescent="0.25">
      <c r="A1647" s="15" t="s">
        <v>8219</v>
      </c>
      <c r="B1647">
        <v>167</v>
      </c>
    </row>
    <row r="1648" spans="1:2" x14ac:dyDescent="0.25">
      <c r="A1648" s="15" t="s">
        <v>8219</v>
      </c>
      <c r="B1648">
        <v>183</v>
      </c>
    </row>
    <row r="1649" spans="1:2" x14ac:dyDescent="0.25">
      <c r="A1649" s="15" t="s">
        <v>8219</v>
      </c>
      <c r="B1649">
        <v>71</v>
      </c>
    </row>
    <row r="1650" spans="1:2" x14ac:dyDescent="0.25">
      <c r="A1650" s="15" t="s">
        <v>8219</v>
      </c>
      <c r="B1650">
        <v>69</v>
      </c>
    </row>
    <row r="1651" spans="1:2" x14ac:dyDescent="0.25">
      <c r="A1651" s="15" t="s">
        <v>8219</v>
      </c>
      <c r="B1651">
        <v>270</v>
      </c>
    </row>
    <row r="1652" spans="1:2" x14ac:dyDescent="0.25">
      <c r="A1652" s="15" t="s">
        <v>8219</v>
      </c>
      <c r="B1652">
        <v>193</v>
      </c>
    </row>
    <row r="1653" spans="1:2" x14ac:dyDescent="0.25">
      <c r="A1653" s="15" t="s">
        <v>8219</v>
      </c>
      <c r="B1653">
        <v>57</v>
      </c>
    </row>
    <row r="1654" spans="1:2" x14ac:dyDescent="0.25">
      <c r="A1654" s="15" t="s">
        <v>8219</v>
      </c>
      <c r="B1654">
        <v>200</v>
      </c>
    </row>
    <row r="1655" spans="1:2" x14ac:dyDescent="0.25">
      <c r="A1655" s="15" t="s">
        <v>8219</v>
      </c>
      <c r="B1655">
        <v>88</v>
      </c>
    </row>
    <row r="1656" spans="1:2" x14ac:dyDescent="0.25">
      <c r="A1656" s="15" t="s">
        <v>8219</v>
      </c>
      <c r="B1656">
        <v>213</v>
      </c>
    </row>
    <row r="1657" spans="1:2" x14ac:dyDescent="0.25">
      <c r="A1657" s="15" t="s">
        <v>8219</v>
      </c>
      <c r="B1657">
        <v>20</v>
      </c>
    </row>
    <row r="1658" spans="1:2" x14ac:dyDescent="0.25">
      <c r="A1658" s="15" t="s">
        <v>8219</v>
      </c>
      <c r="B1658">
        <v>50</v>
      </c>
    </row>
    <row r="1659" spans="1:2" x14ac:dyDescent="0.25">
      <c r="A1659" s="15" t="s">
        <v>8219</v>
      </c>
      <c r="B1659">
        <v>115</v>
      </c>
    </row>
    <row r="1660" spans="1:2" x14ac:dyDescent="0.25">
      <c r="A1660" s="15" t="s">
        <v>8219</v>
      </c>
      <c r="B1660">
        <v>186</v>
      </c>
    </row>
    <row r="1661" spans="1:2" x14ac:dyDescent="0.25">
      <c r="A1661" s="15" t="s">
        <v>8219</v>
      </c>
      <c r="B1661">
        <v>18</v>
      </c>
    </row>
    <row r="1662" spans="1:2" x14ac:dyDescent="0.25">
      <c r="A1662" s="15" t="s">
        <v>8219</v>
      </c>
      <c r="B1662">
        <v>176</v>
      </c>
    </row>
    <row r="1663" spans="1:2" x14ac:dyDescent="0.25">
      <c r="A1663" s="15" t="s">
        <v>8219</v>
      </c>
      <c r="B1663">
        <v>41</v>
      </c>
    </row>
    <row r="1664" spans="1:2" x14ac:dyDescent="0.25">
      <c r="A1664" s="15" t="s">
        <v>8219</v>
      </c>
      <c r="B1664">
        <v>75</v>
      </c>
    </row>
    <row r="1665" spans="1:2" x14ac:dyDescent="0.25">
      <c r="A1665" s="15" t="s">
        <v>8219</v>
      </c>
      <c r="B1665">
        <v>97</v>
      </c>
    </row>
    <row r="1666" spans="1:2" x14ac:dyDescent="0.25">
      <c r="A1666" s="15" t="s">
        <v>8219</v>
      </c>
      <c r="B1666">
        <v>73</v>
      </c>
    </row>
    <row r="1667" spans="1:2" x14ac:dyDescent="0.25">
      <c r="A1667" s="15" t="s">
        <v>8219</v>
      </c>
      <c r="B1667">
        <v>49</v>
      </c>
    </row>
    <row r="1668" spans="1:2" x14ac:dyDescent="0.25">
      <c r="A1668" s="15" t="s">
        <v>8219</v>
      </c>
      <c r="B1668">
        <v>134</v>
      </c>
    </row>
    <row r="1669" spans="1:2" x14ac:dyDescent="0.25">
      <c r="A1669" s="15" t="s">
        <v>8219</v>
      </c>
      <c r="B1669">
        <v>68</v>
      </c>
    </row>
    <row r="1670" spans="1:2" x14ac:dyDescent="0.25">
      <c r="A1670" s="15" t="s">
        <v>8219</v>
      </c>
      <c r="B1670">
        <v>49</v>
      </c>
    </row>
    <row r="1671" spans="1:2" x14ac:dyDescent="0.25">
      <c r="A1671" s="15" t="s">
        <v>8219</v>
      </c>
      <c r="B1671">
        <v>63</v>
      </c>
    </row>
    <row r="1672" spans="1:2" x14ac:dyDescent="0.25">
      <c r="A1672" s="15" t="s">
        <v>8219</v>
      </c>
      <c r="B1672">
        <v>163</v>
      </c>
    </row>
    <row r="1673" spans="1:2" x14ac:dyDescent="0.25">
      <c r="A1673" s="15" t="s">
        <v>8219</v>
      </c>
      <c r="B1673">
        <v>288</v>
      </c>
    </row>
    <row r="1674" spans="1:2" x14ac:dyDescent="0.25">
      <c r="A1674" s="15" t="s">
        <v>8219</v>
      </c>
      <c r="B1674">
        <v>42</v>
      </c>
    </row>
    <row r="1675" spans="1:2" x14ac:dyDescent="0.25">
      <c r="A1675" s="15" t="s">
        <v>8219</v>
      </c>
      <c r="B1675">
        <v>70</v>
      </c>
    </row>
    <row r="1676" spans="1:2" x14ac:dyDescent="0.25">
      <c r="A1676" s="15" t="s">
        <v>8219</v>
      </c>
      <c r="B1676">
        <v>30</v>
      </c>
    </row>
    <row r="1677" spans="1:2" x14ac:dyDescent="0.25">
      <c r="A1677" s="15" t="s">
        <v>8219</v>
      </c>
      <c r="B1677">
        <v>51</v>
      </c>
    </row>
    <row r="1678" spans="1:2" x14ac:dyDescent="0.25">
      <c r="A1678" s="15" t="s">
        <v>8219</v>
      </c>
      <c r="B1678">
        <v>145</v>
      </c>
    </row>
    <row r="1679" spans="1:2" x14ac:dyDescent="0.25">
      <c r="A1679" s="15" t="s">
        <v>8219</v>
      </c>
      <c r="B1679">
        <v>21</v>
      </c>
    </row>
    <row r="1680" spans="1:2" x14ac:dyDescent="0.25">
      <c r="A1680" s="15" t="s">
        <v>8219</v>
      </c>
      <c r="B1680">
        <v>286</v>
      </c>
    </row>
    <row r="1681" spans="1:2" x14ac:dyDescent="0.25">
      <c r="A1681" s="15" t="s">
        <v>8219</v>
      </c>
      <c r="B1681">
        <v>12</v>
      </c>
    </row>
    <row r="1682" spans="1:2" x14ac:dyDescent="0.25">
      <c r="A1682" s="15" t="s">
        <v>8219</v>
      </c>
      <c r="B1682">
        <v>100</v>
      </c>
    </row>
    <row r="1683" spans="1:2" x14ac:dyDescent="0.25">
      <c r="A1683" s="15" t="s">
        <v>8219</v>
      </c>
      <c r="B1683">
        <v>100</v>
      </c>
    </row>
    <row r="1684" spans="1:2" x14ac:dyDescent="0.25">
      <c r="A1684" s="15" t="s">
        <v>8219</v>
      </c>
      <c r="B1684">
        <v>34</v>
      </c>
    </row>
    <row r="1685" spans="1:2" x14ac:dyDescent="0.25">
      <c r="A1685" s="15" t="s">
        <v>8219</v>
      </c>
      <c r="B1685">
        <v>63</v>
      </c>
    </row>
    <row r="1686" spans="1:2" x14ac:dyDescent="0.25">
      <c r="A1686" s="15" t="s">
        <v>8219</v>
      </c>
      <c r="B1686">
        <v>30</v>
      </c>
    </row>
    <row r="1687" spans="1:2" x14ac:dyDescent="0.25">
      <c r="A1687" s="15" t="s">
        <v>8219</v>
      </c>
      <c r="B1687">
        <v>47</v>
      </c>
    </row>
    <row r="1688" spans="1:2" x14ac:dyDescent="0.25">
      <c r="A1688" s="15" t="s">
        <v>8219</v>
      </c>
      <c r="B1688">
        <v>237</v>
      </c>
    </row>
    <row r="1689" spans="1:2" x14ac:dyDescent="0.25">
      <c r="A1689" s="15" t="s">
        <v>8219</v>
      </c>
      <c r="B1689">
        <v>47</v>
      </c>
    </row>
    <row r="1690" spans="1:2" x14ac:dyDescent="0.25">
      <c r="A1690" s="15" t="s">
        <v>8219</v>
      </c>
      <c r="B1690">
        <v>15</v>
      </c>
    </row>
    <row r="1691" spans="1:2" x14ac:dyDescent="0.25">
      <c r="A1691" s="15" t="s">
        <v>8219</v>
      </c>
      <c r="B1691">
        <v>81</v>
      </c>
    </row>
    <row r="1692" spans="1:2" x14ac:dyDescent="0.25">
      <c r="A1692" s="15" t="s">
        <v>8219</v>
      </c>
      <c r="B1692">
        <v>122</v>
      </c>
    </row>
    <row r="1693" spans="1:2" x14ac:dyDescent="0.25">
      <c r="A1693" s="15" t="s">
        <v>8219</v>
      </c>
      <c r="B1693">
        <v>34</v>
      </c>
    </row>
    <row r="1694" spans="1:2" x14ac:dyDescent="0.25">
      <c r="A1694" s="15" t="s">
        <v>8219</v>
      </c>
      <c r="B1694">
        <v>207</v>
      </c>
    </row>
    <row r="1695" spans="1:2" x14ac:dyDescent="0.25">
      <c r="A1695" s="15" t="s">
        <v>8219</v>
      </c>
      <c r="B1695">
        <v>25</v>
      </c>
    </row>
    <row r="1696" spans="1:2" x14ac:dyDescent="0.25">
      <c r="A1696" s="15" t="s">
        <v>8219</v>
      </c>
      <c r="B1696">
        <v>72</v>
      </c>
    </row>
    <row r="1697" spans="1:2" x14ac:dyDescent="0.25">
      <c r="A1697" s="15" t="s">
        <v>8219</v>
      </c>
      <c r="B1697">
        <v>14</v>
      </c>
    </row>
    <row r="1698" spans="1:2" x14ac:dyDescent="0.25">
      <c r="A1698" s="15" t="s">
        <v>8219</v>
      </c>
      <c r="B1698">
        <v>15</v>
      </c>
    </row>
    <row r="1699" spans="1:2" x14ac:dyDescent="0.25">
      <c r="A1699" s="15" t="s">
        <v>8219</v>
      </c>
      <c r="B1699">
        <v>91</v>
      </c>
    </row>
    <row r="1700" spans="1:2" x14ac:dyDescent="0.25">
      <c r="A1700" s="15" t="s">
        <v>8219</v>
      </c>
      <c r="B1700">
        <v>24</v>
      </c>
    </row>
    <row r="1701" spans="1:2" x14ac:dyDescent="0.25">
      <c r="A1701" s="15" t="s">
        <v>8219</v>
      </c>
      <c r="B1701">
        <v>27</v>
      </c>
    </row>
    <row r="1702" spans="1:2" x14ac:dyDescent="0.25">
      <c r="A1702" s="15" t="s">
        <v>8219</v>
      </c>
      <c r="B1702">
        <v>47</v>
      </c>
    </row>
    <row r="1703" spans="1:2" x14ac:dyDescent="0.25">
      <c r="A1703" s="15" t="s">
        <v>8219</v>
      </c>
      <c r="B1703">
        <v>44</v>
      </c>
    </row>
    <row r="1704" spans="1:2" x14ac:dyDescent="0.25">
      <c r="A1704" s="15" t="s">
        <v>8219</v>
      </c>
      <c r="B1704">
        <v>72</v>
      </c>
    </row>
    <row r="1705" spans="1:2" x14ac:dyDescent="0.25">
      <c r="A1705" s="15" t="s">
        <v>8219</v>
      </c>
      <c r="B1705">
        <v>63</v>
      </c>
    </row>
    <row r="1706" spans="1:2" x14ac:dyDescent="0.25">
      <c r="A1706" s="15" t="s">
        <v>8219</v>
      </c>
      <c r="B1706">
        <v>88</v>
      </c>
    </row>
    <row r="1707" spans="1:2" x14ac:dyDescent="0.25">
      <c r="A1707" s="15" t="s">
        <v>8219</v>
      </c>
      <c r="B1707">
        <v>70</v>
      </c>
    </row>
    <row r="1708" spans="1:2" x14ac:dyDescent="0.25">
      <c r="A1708" s="15" t="s">
        <v>8219</v>
      </c>
      <c r="B1708">
        <v>50</v>
      </c>
    </row>
    <row r="1709" spans="1:2" x14ac:dyDescent="0.25">
      <c r="A1709" s="15" t="s">
        <v>8219</v>
      </c>
      <c r="B1709">
        <v>35</v>
      </c>
    </row>
    <row r="1710" spans="1:2" x14ac:dyDescent="0.25">
      <c r="A1710" s="15" t="s">
        <v>8219</v>
      </c>
      <c r="B1710">
        <v>175</v>
      </c>
    </row>
    <row r="1711" spans="1:2" x14ac:dyDescent="0.25">
      <c r="A1711" s="15" t="s">
        <v>8219</v>
      </c>
      <c r="B1711">
        <v>20</v>
      </c>
    </row>
    <row r="1712" spans="1:2" x14ac:dyDescent="0.25">
      <c r="A1712" s="15" t="s">
        <v>8219</v>
      </c>
      <c r="B1712">
        <v>54</v>
      </c>
    </row>
    <row r="1713" spans="1:2" x14ac:dyDescent="0.25">
      <c r="A1713" s="15" t="s">
        <v>8219</v>
      </c>
      <c r="B1713">
        <v>20</v>
      </c>
    </row>
    <row r="1714" spans="1:2" x14ac:dyDescent="0.25">
      <c r="A1714" s="15" t="s">
        <v>8219</v>
      </c>
      <c r="B1714">
        <v>57</v>
      </c>
    </row>
    <row r="1715" spans="1:2" x14ac:dyDescent="0.25">
      <c r="A1715" s="15" t="s">
        <v>8219</v>
      </c>
      <c r="B1715">
        <v>31</v>
      </c>
    </row>
    <row r="1716" spans="1:2" x14ac:dyDescent="0.25">
      <c r="A1716" s="15" t="s">
        <v>8219</v>
      </c>
      <c r="B1716">
        <v>31</v>
      </c>
    </row>
    <row r="1717" spans="1:2" x14ac:dyDescent="0.25">
      <c r="A1717" s="15" t="s">
        <v>8219</v>
      </c>
      <c r="B1717">
        <v>45</v>
      </c>
    </row>
    <row r="1718" spans="1:2" x14ac:dyDescent="0.25">
      <c r="A1718" s="15" t="s">
        <v>8219</v>
      </c>
      <c r="B1718">
        <v>41</v>
      </c>
    </row>
    <row r="1719" spans="1:2" x14ac:dyDescent="0.25">
      <c r="A1719" s="15" t="s">
        <v>8219</v>
      </c>
      <c r="B1719">
        <v>29</v>
      </c>
    </row>
    <row r="1720" spans="1:2" x14ac:dyDescent="0.25">
      <c r="A1720" s="15" t="s">
        <v>8219</v>
      </c>
      <c r="B1720">
        <v>58</v>
      </c>
    </row>
    <row r="1721" spans="1:2" x14ac:dyDescent="0.25">
      <c r="A1721" s="15" t="s">
        <v>8219</v>
      </c>
      <c r="B1721">
        <v>89</v>
      </c>
    </row>
    <row r="1722" spans="1:2" x14ac:dyDescent="0.25">
      <c r="A1722" s="15" t="s">
        <v>8219</v>
      </c>
      <c r="B1722">
        <v>125</v>
      </c>
    </row>
    <row r="1723" spans="1:2" x14ac:dyDescent="0.25">
      <c r="A1723" s="15" t="s">
        <v>8219</v>
      </c>
      <c r="B1723">
        <v>18</v>
      </c>
    </row>
    <row r="1724" spans="1:2" x14ac:dyDescent="0.25">
      <c r="A1724" s="15" t="s">
        <v>8219</v>
      </c>
      <c r="B1724">
        <v>32</v>
      </c>
    </row>
    <row r="1725" spans="1:2" x14ac:dyDescent="0.25">
      <c r="A1725" s="15" t="s">
        <v>8219</v>
      </c>
      <c r="B1725">
        <v>16</v>
      </c>
    </row>
    <row r="1726" spans="1:2" x14ac:dyDescent="0.25">
      <c r="A1726" s="15" t="s">
        <v>8219</v>
      </c>
      <c r="B1726">
        <v>38</v>
      </c>
    </row>
    <row r="1727" spans="1:2" x14ac:dyDescent="0.25">
      <c r="A1727" s="15" t="s">
        <v>8219</v>
      </c>
      <c r="B1727">
        <v>15</v>
      </c>
    </row>
    <row r="1728" spans="1:2" x14ac:dyDescent="0.25">
      <c r="A1728" s="15" t="s">
        <v>8219</v>
      </c>
      <c r="B1728">
        <v>23</v>
      </c>
    </row>
    <row r="1729" spans="1:2" x14ac:dyDescent="0.25">
      <c r="A1729" s="15" t="s">
        <v>8219</v>
      </c>
      <c r="B1729">
        <v>49</v>
      </c>
    </row>
    <row r="1730" spans="1:2" x14ac:dyDescent="0.25">
      <c r="A1730" s="15" t="s">
        <v>8219</v>
      </c>
      <c r="B1730">
        <v>10</v>
      </c>
    </row>
    <row r="1731" spans="1:2" x14ac:dyDescent="0.25">
      <c r="A1731" s="15" t="s">
        <v>8219</v>
      </c>
      <c r="B1731">
        <v>15</v>
      </c>
    </row>
    <row r="1732" spans="1:2" x14ac:dyDescent="0.25">
      <c r="A1732" s="15" t="s">
        <v>8219</v>
      </c>
      <c r="B1732">
        <v>57</v>
      </c>
    </row>
    <row r="1733" spans="1:2" x14ac:dyDescent="0.25">
      <c r="A1733" s="15" t="s">
        <v>8219</v>
      </c>
      <c r="B1733">
        <v>33</v>
      </c>
    </row>
    <row r="1734" spans="1:2" x14ac:dyDescent="0.25">
      <c r="A1734" s="15" t="s">
        <v>8219</v>
      </c>
      <c r="B1734">
        <v>9</v>
      </c>
    </row>
    <row r="1735" spans="1:2" x14ac:dyDescent="0.25">
      <c r="A1735" s="15" t="s">
        <v>8219</v>
      </c>
      <c r="B1735">
        <v>26</v>
      </c>
    </row>
    <row r="1736" spans="1:2" x14ac:dyDescent="0.25">
      <c r="A1736" s="15" t="s">
        <v>8219</v>
      </c>
      <c r="B1736">
        <v>69</v>
      </c>
    </row>
    <row r="1737" spans="1:2" x14ac:dyDescent="0.25">
      <c r="A1737" s="15" t="s">
        <v>8219</v>
      </c>
      <c r="B1737">
        <v>65</v>
      </c>
    </row>
    <row r="1738" spans="1:2" x14ac:dyDescent="0.25">
      <c r="A1738" s="15" t="s">
        <v>8219</v>
      </c>
      <c r="B1738">
        <v>83</v>
      </c>
    </row>
    <row r="1739" spans="1:2" x14ac:dyDescent="0.25">
      <c r="A1739" s="15" t="s">
        <v>8219</v>
      </c>
      <c r="B1739">
        <v>111</v>
      </c>
    </row>
    <row r="1740" spans="1:2" x14ac:dyDescent="0.25">
      <c r="A1740" s="15" t="s">
        <v>8219</v>
      </c>
      <c r="B1740">
        <v>46</v>
      </c>
    </row>
    <row r="1741" spans="1:2" x14ac:dyDescent="0.25">
      <c r="A1741" s="15" t="s">
        <v>8219</v>
      </c>
      <c r="B1741">
        <v>63</v>
      </c>
    </row>
    <row r="1742" spans="1:2" x14ac:dyDescent="0.25">
      <c r="A1742" s="15" t="s">
        <v>8219</v>
      </c>
      <c r="B1742">
        <v>9</v>
      </c>
    </row>
    <row r="1743" spans="1:2" x14ac:dyDescent="0.25">
      <c r="A1743" s="15" t="s">
        <v>8219</v>
      </c>
      <c r="B1743">
        <v>34</v>
      </c>
    </row>
    <row r="1744" spans="1:2" x14ac:dyDescent="0.25">
      <c r="A1744" s="15" t="s">
        <v>8219</v>
      </c>
      <c r="B1744">
        <v>112</v>
      </c>
    </row>
    <row r="1745" spans="1:2" x14ac:dyDescent="0.25">
      <c r="A1745" s="15" t="s">
        <v>8219</v>
      </c>
      <c r="B1745">
        <v>47</v>
      </c>
    </row>
    <row r="1746" spans="1:2" x14ac:dyDescent="0.25">
      <c r="A1746" s="15" t="s">
        <v>8219</v>
      </c>
      <c r="B1746">
        <v>38</v>
      </c>
    </row>
    <row r="1747" spans="1:2" x14ac:dyDescent="0.25">
      <c r="A1747" s="15" t="s">
        <v>8219</v>
      </c>
      <c r="B1747">
        <v>28</v>
      </c>
    </row>
    <row r="1748" spans="1:2" x14ac:dyDescent="0.25">
      <c r="A1748" s="15" t="s">
        <v>8219</v>
      </c>
      <c r="B1748">
        <v>78</v>
      </c>
    </row>
    <row r="1749" spans="1:2" x14ac:dyDescent="0.25">
      <c r="A1749" s="15" t="s">
        <v>8219</v>
      </c>
      <c r="B1749">
        <v>23</v>
      </c>
    </row>
    <row r="1750" spans="1:2" x14ac:dyDescent="0.25">
      <c r="A1750" s="15" t="s">
        <v>8219</v>
      </c>
      <c r="B1750">
        <v>40</v>
      </c>
    </row>
    <row r="1751" spans="1:2" x14ac:dyDescent="0.25">
      <c r="A1751" s="15" t="s">
        <v>8219</v>
      </c>
      <c r="B1751">
        <v>13</v>
      </c>
    </row>
    <row r="1752" spans="1:2" x14ac:dyDescent="0.25">
      <c r="A1752" s="15" t="s">
        <v>8219</v>
      </c>
      <c r="B1752">
        <v>18</v>
      </c>
    </row>
    <row r="1753" spans="1:2" x14ac:dyDescent="0.25">
      <c r="A1753" s="15" t="s">
        <v>8219</v>
      </c>
      <c r="B1753">
        <v>22</v>
      </c>
    </row>
    <row r="1754" spans="1:2" x14ac:dyDescent="0.25">
      <c r="A1754" s="15" t="s">
        <v>8219</v>
      </c>
      <c r="B1754">
        <v>79</v>
      </c>
    </row>
    <row r="1755" spans="1:2" x14ac:dyDescent="0.25">
      <c r="A1755" s="15" t="s">
        <v>8219</v>
      </c>
      <c r="B1755">
        <v>14</v>
      </c>
    </row>
    <row r="1756" spans="1:2" x14ac:dyDescent="0.25">
      <c r="A1756" s="15" t="s">
        <v>8219</v>
      </c>
      <c r="B1756">
        <v>51</v>
      </c>
    </row>
    <row r="1757" spans="1:2" x14ac:dyDescent="0.25">
      <c r="A1757" s="15" t="s">
        <v>8219</v>
      </c>
      <c r="B1757">
        <v>54</v>
      </c>
    </row>
    <row r="1758" spans="1:2" x14ac:dyDescent="0.25">
      <c r="A1758" s="15" t="s">
        <v>8219</v>
      </c>
      <c r="B1758">
        <v>70</v>
      </c>
    </row>
    <row r="1759" spans="1:2" x14ac:dyDescent="0.25">
      <c r="A1759" s="15" t="s">
        <v>8219</v>
      </c>
      <c r="B1759">
        <v>44</v>
      </c>
    </row>
    <row r="1760" spans="1:2" x14ac:dyDescent="0.25">
      <c r="A1760" s="15" t="s">
        <v>8219</v>
      </c>
      <c r="B1760">
        <v>55</v>
      </c>
    </row>
    <row r="1761" spans="1:2" x14ac:dyDescent="0.25">
      <c r="A1761" s="15" t="s">
        <v>8219</v>
      </c>
      <c r="B1761">
        <v>15</v>
      </c>
    </row>
    <row r="1762" spans="1:2" x14ac:dyDescent="0.25">
      <c r="A1762" s="15" t="s">
        <v>8219</v>
      </c>
      <c r="B1762">
        <v>27</v>
      </c>
    </row>
    <row r="1763" spans="1:2" x14ac:dyDescent="0.25">
      <c r="A1763" s="15" t="s">
        <v>8219</v>
      </c>
      <c r="B1763">
        <v>21</v>
      </c>
    </row>
    <row r="1764" spans="1:2" x14ac:dyDescent="0.25">
      <c r="A1764" s="15" t="s">
        <v>8219</v>
      </c>
      <c r="B1764">
        <v>162</v>
      </c>
    </row>
    <row r="1765" spans="1:2" x14ac:dyDescent="0.25">
      <c r="A1765" s="15" t="s">
        <v>8219</v>
      </c>
      <c r="B1765">
        <v>23</v>
      </c>
    </row>
    <row r="1766" spans="1:2" x14ac:dyDescent="0.25">
      <c r="A1766" s="15" t="s">
        <v>8219</v>
      </c>
      <c r="B1766">
        <v>72</v>
      </c>
    </row>
    <row r="1767" spans="1:2" x14ac:dyDescent="0.25">
      <c r="A1767" s="15" t="s">
        <v>8219</v>
      </c>
      <c r="B1767">
        <v>68</v>
      </c>
    </row>
    <row r="1768" spans="1:2" x14ac:dyDescent="0.25">
      <c r="A1768" s="15" t="s">
        <v>8219</v>
      </c>
      <c r="B1768">
        <v>20</v>
      </c>
    </row>
    <row r="1769" spans="1:2" x14ac:dyDescent="0.25">
      <c r="A1769" s="15" t="s">
        <v>8219</v>
      </c>
      <c r="B1769">
        <v>26</v>
      </c>
    </row>
    <row r="1770" spans="1:2" x14ac:dyDescent="0.25">
      <c r="A1770" s="15" t="s">
        <v>8219</v>
      </c>
      <c r="B1770">
        <v>72</v>
      </c>
    </row>
    <row r="1771" spans="1:2" x14ac:dyDescent="0.25">
      <c r="A1771" s="15" t="s">
        <v>8219</v>
      </c>
      <c r="B1771">
        <v>3</v>
      </c>
    </row>
    <row r="1772" spans="1:2" x14ac:dyDescent="0.25">
      <c r="A1772" s="15" t="s">
        <v>8219</v>
      </c>
      <c r="B1772">
        <v>18</v>
      </c>
    </row>
    <row r="1773" spans="1:2" x14ac:dyDescent="0.25">
      <c r="A1773" s="15" t="s">
        <v>8219</v>
      </c>
      <c r="B1773">
        <v>30</v>
      </c>
    </row>
    <row r="1774" spans="1:2" x14ac:dyDescent="0.25">
      <c r="A1774" s="15" t="s">
        <v>8219</v>
      </c>
      <c r="B1774">
        <v>23</v>
      </c>
    </row>
    <row r="1775" spans="1:2" x14ac:dyDescent="0.25">
      <c r="A1775" s="15" t="s">
        <v>8219</v>
      </c>
      <c r="B1775">
        <v>54</v>
      </c>
    </row>
    <row r="1776" spans="1:2" x14ac:dyDescent="0.25">
      <c r="A1776" s="15" t="s">
        <v>8219</v>
      </c>
      <c r="B1776">
        <v>26</v>
      </c>
    </row>
    <row r="1777" spans="1:2" x14ac:dyDescent="0.25">
      <c r="A1777" s="15" t="s">
        <v>8219</v>
      </c>
      <c r="B1777">
        <v>9</v>
      </c>
    </row>
    <row r="1778" spans="1:2" x14ac:dyDescent="0.25">
      <c r="A1778" s="15" t="s">
        <v>8219</v>
      </c>
      <c r="B1778">
        <v>27</v>
      </c>
    </row>
    <row r="1779" spans="1:2" x14ac:dyDescent="0.25">
      <c r="A1779" s="15" t="s">
        <v>8219</v>
      </c>
      <c r="B1779">
        <v>30</v>
      </c>
    </row>
    <row r="1780" spans="1:2" x14ac:dyDescent="0.25">
      <c r="A1780" s="15" t="s">
        <v>8219</v>
      </c>
      <c r="B1780">
        <v>52</v>
      </c>
    </row>
    <row r="1781" spans="1:2" x14ac:dyDescent="0.25">
      <c r="A1781" s="15" t="s">
        <v>8219</v>
      </c>
      <c r="B1781">
        <v>17</v>
      </c>
    </row>
    <row r="1782" spans="1:2" x14ac:dyDescent="0.25">
      <c r="A1782" s="15" t="s">
        <v>8219</v>
      </c>
      <c r="B1782">
        <v>19</v>
      </c>
    </row>
    <row r="1783" spans="1:2" x14ac:dyDescent="0.25">
      <c r="A1783" s="15" t="s">
        <v>8219</v>
      </c>
      <c r="B1783">
        <v>77</v>
      </c>
    </row>
    <row r="1784" spans="1:2" x14ac:dyDescent="0.25">
      <c r="A1784" s="15" t="s">
        <v>8219</v>
      </c>
      <c r="B1784">
        <v>21</v>
      </c>
    </row>
    <row r="1785" spans="1:2" x14ac:dyDescent="0.25">
      <c r="A1785" s="15" t="s">
        <v>8219</v>
      </c>
      <c r="B1785">
        <v>38</v>
      </c>
    </row>
    <row r="1786" spans="1:2" x14ac:dyDescent="0.25">
      <c r="A1786" s="15" t="s">
        <v>8219</v>
      </c>
      <c r="B1786">
        <v>28</v>
      </c>
    </row>
    <row r="1787" spans="1:2" x14ac:dyDescent="0.25">
      <c r="A1787" s="15" t="s">
        <v>8219</v>
      </c>
      <c r="B1787">
        <v>48</v>
      </c>
    </row>
    <row r="1788" spans="1:2" x14ac:dyDescent="0.25">
      <c r="A1788" s="15" t="s">
        <v>8219</v>
      </c>
      <c r="B1788">
        <v>46</v>
      </c>
    </row>
    <row r="1789" spans="1:2" x14ac:dyDescent="0.25">
      <c r="A1789" s="15" t="s">
        <v>8219</v>
      </c>
      <c r="B1789">
        <v>30</v>
      </c>
    </row>
    <row r="1790" spans="1:2" x14ac:dyDescent="0.25">
      <c r="A1790" s="15" t="s">
        <v>8219</v>
      </c>
      <c r="B1790">
        <v>64</v>
      </c>
    </row>
    <row r="1791" spans="1:2" x14ac:dyDescent="0.25">
      <c r="A1791" s="15" t="s">
        <v>8219</v>
      </c>
      <c r="B1791">
        <v>15</v>
      </c>
    </row>
    <row r="1792" spans="1:2" x14ac:dyDescent="0.25">
      <c r="A1792" s="15" t="s">
        <v>8219</v>
      </c>
      <c r="B1792">
        <v>41</v>
      </c>
    </row>
    <row r="1793" spans="1:2" x14ac:dyDescent="0.25">
      <c r="A1793" s="15" t="s">
        <v>8219</v>
      </c>
      <c r="B1793">
        <v>35</v>
      </c>
    </row>
    <row r="1794" spans="1:2" x14ac:dyDescent="0.25">
      <c r="A1794" s="15" t="s">
        <v>8219</v>
      </c>
      <c r="B1794">
        <v>45</v>
      </c>
    </row>
    <row r="1795" spans="1:2" x14ac:dyDescent="0.25">
      <c r="A1795" s="15" t="s">
        <v>8219</v>
      </c>
      <c r="B1795">
        <v>62</v>
      </c>
    </row>
    <row r="1796" spans="1:2" x14ac:dyDescent="0.25">
      <c r="A1796" s="15" t="s">
        <v>8219</v>
      </c>
      <c r="B1796">
        <v>22</v>
      </c>
    </row>
    <row r="1797" spans="1:2" x14ac:dyDescent="0.25">
      <c r="A1797" s="15" t="s">
        <v>8219</v>
      </c>
      <c r="B1797">
        <v>18</v>
      </c>
    </row>
    <row r="1798" spans="1:2" x14ac:dyDescent="0.25">
      <c r="A1798" s="15" t="s">
        <v>8219</v>
      </c>
      <c r="B1798">
        <v>12</v>
      </c>
    </row>
    <row r="1799" spans="1:2" x14ac:dyDescent="0.25">
      <c r="A1799" s="15" t="s">
        <v>8219</v>
      </c>
      <c r="B1799">
        <v>44</v>
      </c>
    </row>
    <row r="1800" spans="1:2" x14ac:dyDescent="0.25">
      <c r="A1800" s="15" t="s">
        <v>8219</v>
      </c>
      <c r="B1800">
        <v>27</v>
      </c>
    </row>
    <row r="1801" spans="1:2" x14ac:dyDescent="0.25">
      <c r="A1801" s="15" t="s">
        <v>8219</v>
      </c>
      <c r="B1801">
        <v>38</v>
      </c>
    </row>
    <row r="1802" spans="1:2" x14ac:dyDescent="0.25">
      <c r="A1802" s="15" t="s">
        <v>8219</v>
      </c>
      <c r="B1802">
        <v>28</v>
      </c>
    </row>
    <row r="1803" spans="1:2" x14ac:dyDescent="0.25">
      <c r="A1803" s="15" t="s">
        <v>8219</v>
      </c>
      <c r="B1803">
        <v>24</v>
      </c>
    </row>
    <row r="1804" spans="1:2" x14ac:dyDescent="0.25">
      <c r="A1804" s="15" t="s">
        <v>8219</v>
      </c>
      <c r="B1804">
        <v>65</v>
      </c>
    </row>
    <row r="1805" spans="1:2" x14ac:dyDescent="0.25">
      <c r="A1805" s="15" t="s">
        <v>8219</v>
      </c>
      <c r="B1805">
        <v>46</v>
      </c>
    </row>
    <row r="1806" spans="1:2" x14ac:dyDescent="0.25">
      <c r="A1806" s="15" t="s">
        <v>8219</v>
      </c>
      <c r="B1806">
        <v>85</v>
      </c>
    </row>
    <row r="1807" spans="1:2" x14ac:dyDescent="0.25">
      <c r="A1807" s="15" t="s">
        <v>8219</v>
      </c>
      <c r="B1807">
        <v>66</v>
      </c>
    </row>
    <row r="1808" spans="1:2" x14ac:dyDescent="0.25">
      <c r="A1808" s="15" t="s">
        <v>8219</v>
      </c>
      <c r="B1808">
        <v>165</v>
      </c>
    </row>
    <row r="1809" spans="1:2" x14ac:dyDescent="0.25">
      <c r="A1809" s="15" t="s">
        <v>8219</v>
      </c>
      <c r="B1809">
        <v>17</v>
      </c>
    </row>
    <row r="1810" spans="1:2" x14ac:dyDescent="0.25">
      <c r="A1810" s="15" t="s">
        <v>8219</v>
      </c>
      <c r="B1810">
        <v>3</v>
      </c>
    </row>
    <row r="1811" spans="1:2" x14ac:dyDescent="0.25">
      <c r="A1811" s="15" t="s">
        <v>8219</v>
      </c>
      <c r="B1811">
        <v>17</v>
      </c>
    </row>
    <row r="1812" spans="1:2" x14ac:dyDescent="0.25">
      <c r="A1812" s="15" t="s">
        <v>8219</v>
      </c>
      <c r="B1812">
        <v>91</v>
      </c>
    </row>
    <row r="1813" spans="1:2" x14ac:dyDescent="0.25">
      <c r="A1813" s="15" t="s">
        <v>8219</v>
      </c>
      <c r="B1813">
        <v>67</v>
      </c>
    </row>
    <row r="1814" spans="1:2" x14ac:dyDescent="0.25">
      <c r="A1814" s="15" t="s">
        <v>8219</v>
      </c>
      <c r="B1814">
        <v>18</v>
      </c>
    </row>
    <row r="1815" spans="1:2" x14ac:dyDescent="0.25">
      <c r="A1815" s="15" t="s">
        <v>8219</v>
      </c>
      <c r="B1815">
        <v>21</v>
      </c>
    </row>
    <row r="1816" spans="1:2" x14ac:dyDescent="0.25">
      <c r="A1816" s="15" t="s">
        <v>8219</v>
      </c>
      <c r="B1816">
        <v>40</v>
      </c>
    </row>
    <row r="1817" spans="1:2" x14ac:dyDescent="0.25">
      <c r="A1817" s="15" t="s">
        <v>8219</v>
      </c>
      <c r="B1817">
        <v>78</v>
      </c>
    </row>
    <row r="1818" spans="1:2" x14ac:dyDescent="0.25">
      <c r="A1818" s="15" t="s">
        <v>8219</v>
      </c>
      <c r="B1818">
        <v>26</v>
      </c>
    </row>
    <row r="1819" spans="1:2" x14ac:dyDescent="0.25">
      <c r="A1819" s="15" t="s">
        <v>8219</v>
      </c>
      <c r="B1819">
        <v>14</v>
      </c>
    </row>
    <row r="1820" spans="1:2" x14ac:dyDescent="0.25">
      <c r="A1820" s="15" t="s">
        <v>8219</v>
      </c>
      <c r="B1820">
        <v>44</v>
      </c>
    </row>
    <row r="1821" spans="1:2" x14ac:dyDescent="0.25">
      <c r="A1821" s="15" t="s">
        <v>8219</v>
      </c>
      <c r="B1821">
        <v>9</v>
      </c>
    </row>
    <row r="1822" spans="1:2" x14ac:dyDescent="0.25">
      <c r="A1822" s="15" t="s">
        <v>8219</v>
      </c>
      <c r="B1822">
        <v>30</v>
      </c>
    </row>
    <row r="1823" spans="1:2" x14ac:dyDescent="0.25">
      <c r="A1823" s="15" t="s">
        <v>8219</v>
      </c>
      <c r="B1823">
        <v>45</v>
      </c>
    </row>
    <row r="1824" spans="1:2" x14ac:dyDescent="0.25">
      <c r="A1824" s="15" t="s">
        <v>8219</v>
      </c>
      <c r="B1824">
        <v>56</v>
      </c>
    </row>
    <row r="1825" spans="1:2" x14ac:dyDescent="0.25">
      <c r="A1825" s="15" t="s">
        <v>8219</v>
      </c>
      <c r="B1825">
        <v>46</v>
      </c>
    </row>
    <row r="1826" spans="1:2" x14ac:dyDescent="0.25">
      <c r="A1826" s="15" t="s">
        <v>8219</v>
      </c>
      <c r="B1826">
        <v>34</v>
      </c>
    </row>
    <row r="1827" spans="1:2" x14ac:dyDescent="0.25">
      <c r="A1827" s="15" t="s">
        <v>8219</v>
      </c>
      <c r="B1827">
        <v>98</v>
      </c>
    </row>
    <row r="1828" spans="1:2" x14ac:dyDescent="0.25">
      <c r="A1828" s="15" t="s">
        <v>8219</v>
      </c>
      <c r="B1828">
        <v>46</v>
      </c>
    </row>
    <row r="1829" spans="1:2" x14ac:dyDescent="0.25">
      <c r="A1829" s="15" t="s">
        <v>8219</v>
      </c>
      <c r="B1829">
        <v>10</v>
      </c>
    </row>
    <row r="1830" spans="1:2" x14ac:dyDescent="0.25">
      <c r="A1830" s="15" t="s">
        <v>8219</v>
      </c>
      <c r="B1830">
        <v>76</v>
      </c>
    </row>
    <row r="1831" spans="1:2" x14ac:dyDescent="0.25">
      <c r="A1831" s="15" t="s">
        <v>8219</v>
      </c>
      <c r="B1831">
        <v>104</v>
      </c>
    </row>
    <row r="1832" spans="1:2" x14ac:dyDescent="0.25">
      <c r="A1832" s="15" t="s">
        <v>8219</v>
      </c>
      <c r="B1832">
        <v>87</v>
      </c>
    </row>
    <row r="1833" spans="1:2" x14ac:dyDescent="0.25">
      <c r="A1833" s="15" t="s">
        <v>8219</v>
      </c>
      <c r="B1833">
        <v>29</v>
      </c>
    </row>
    <row r="1834" spans="1:2" x14ac:dyDescent="0.25">
      <c r="A1834" s="15" t="s">
        <v>8219</v>
      </c>
      <c r="B1834">
        <v>51</v>
      </c>
    </row>
    <row r="1835" spans="1:2" x14ac:dyDescent="0.25">
      <c r="A1835" s="15" t="s">
        <v>8219</v>
      </c>
      <c r="B1835">
        <v>12</v>
      </c>
    </row>
    <row r="1836" spans="1:2" x14ac:dyDescent="0.25">
      <c r="A1836" s="15" t="s">
        <v>8219</v>
      </c>
      <c r="B1836">
        <v>72</v>
      </c>
    </row>
    <row r="1837" spans="1:2" x14ac:dyDescent="0.25">
      <c r="A1837" s="15" t="s">
        <v>8219</v>
      </c>
      <c r="B1837">
        <v>21</v>
      </c>
    </row>
    <row r="1838" spans="1:2" x14ac:dyDescent="0.25">
      <c r="A1838" s="15" t="s">
        <v>8219</v>
      </c>
      <c r="B1838">
        <v>42</v>
      </c>
    </row>
    <row r="1839" spans="1:2" x14ac:dyDescent="0.25">
      <c r="A1839" s="15" t="s">
        <v>8219</v>
      </c>
      <c r="B1839">
        <v>71</v>
      </c>
    </row>
    <row r="1840" spans="1:2" x14ac:dyDescent="0.25">
      <c r="A1840" s="15" t="s">
        <v>8219</v>
      </c>
      <c r="B1840">
        <v>168</v>
      </c>
    </row>
    <row r="1841" spans="1:2" x14ac:dyDescent="0.25">
      <c r="A1841" s="15" t="s">
        <v>8219</v>
      </c>
      <c r="B1841">
        <v>19</v>
      </c>
    </row>
    <row r="1842" spans="1:2" x14ac:dyDescent="0.25">
      <c r="A1842" s="15" t="s">
        <v>8219</v>
      </c>
      <c r="B1842">
        <v>37</v>
      </c>
    </row>
    <row r="1843" spans="1:2" x14ac:dyDescent="0.25">
      <c r="A1843" s="15" t="s">
        <v>8219</v>
      </c>
      <c r="B1843">
        <v>36</v>
      </c>
    </row>
    <row r="1844" spans="1:2" x14ac:dyDescent="0.25">
      <c r="A1844" s="15" t="s">
        <v>8219</v>
      </c>
      <c r="B1844">
        <v>14</v>
      </c>
    </row>
    <row r="1845" spans="1:2" x14ac:dyDescent="0.25">
      <c r="A1845" s="15" t="s">
        <v>8219</v>
      </c>
      <c r="B1845">
        <v>18</v>
      </c>
    </row>
    <row r="1846" spans="1:2" x14ac:dyDescent="0.25">
      <c r="A1846" s="15" t="s">
        <v>8219</v>
      </c>
      <c r="B1846">
        <v>82</v>
      </c>
    </row>
    <row r="1847" spans="1:2" x14ac:dyDescent="0.25">
      <c r="A1847" s="15" t="s">
        <v>8219</v>
      </c>
      <c r="B1847">
        <v>43</v>
      </c>
    </row>
    <row r="1848" spans="1:2" x14ac:dyDescent="0.25">
      <c r="A1848" s="15" t="s">
        <v>8219</v>
      </c>
      <c r="B1848">
        <v>8</v>
      </c>
    </row>
    <row r="1849" spans="1:2" x14ac:dyDescent="0.25">
      <c r="A1849" s="15" t="s">
        <v>8219</v>
      </c>
      <c r="B1849">
        <v>45</v>
      </c>
    </row>
    <row r="1850" spans="1:2" x14ac:dyDescent="0.25">
      <c r="A1850" s="15" t="s">
        <v>8219</v>
      </c>
      <c r="B1850">
        <v>20</v>
      </c>
    </row>
    <row r="1851" spans="1:2" x14ac:dyDescent="0.25">
      <c r="A1851" s="15" t="s">
        <v>8219</v>
      </c>
      <c r="B1851">
        <v>31</v>
      </c>
    </row>
    <row r="1852" spans="1:2" x14ac:dyDescent="0.25">
      <c r="A1852" s="15" t="s">
        <v>8219</v>
      </c>
      <c r="B1852">
        <v>25</v>
      </c>
    </row>
    <row r="1853" spans="1:2" x14ac:dyDescent="0.25">
      <c r="A1853" s="15" t="s">
        <v>8219</v>
      </c>
      <c r="B1853">
        <v>14</v>
      </c>
    </row>
    <row r="1854" spans="1:2" x14ac:dyDescent="0.25">
      <c r="A1854" s="15" t="s">
        <v>8219</v>
      </c>
      <c r="B1854">
        <v>45</v>
      </c>
    </row>
    <row r="1855" spans="1:2" x14ac:dyDescent="0.25">
      <c r="A1855" s="15" t="s">
        <v>8219</v>
      </c>
      <c r="B1855">
        <v>20</v>
      </c>
    </row>
    <row r="1856" spans="1:2" x14ac:dyDescent="0.25">
      <c r="A1856" s="15" t="s">
        <v>8219</v>
      </c>
      <c r="B1856">
        <v>39</v>
      </c>
    </row>
    <row r="1857" spans="1:2" x14ac:dyDescent="0.25">
      <c r="A1857" s="15" t="s">
        <v>8219</v>
      </c>
      <c r="B1857">
        <v>16</v>
      </c>
    </row>
    <row r="1858" spans="1:2" x14ac:dyDescent="0.25">
      <c r="A1858" s="15" t="s">
        <v>8219</v>
      </c>
      <c r="B1858">
        <v>37</v>
      </c>
    </row>
    <row r="1859" spans="1:2" x14ac:dyDescent="0.25">
      <c r="A1859" s="15" t="s">
        <v>8219</v>
      </c>
      <c r="B1859">
        <v>14</v>
      </c>
    </row>
    <row r="1860" spans="1:2" x14ac:dyDescent="0.25">
      <c r="A1860" s="15" t="s">
        <v>8219</v>
      </c>
      <c r="B1860">
        <v>21</v>
      </c>
    </row>
    <row r="1861" spans="1:2" x14ac:dyDescent="0.25">
      <c r="A1861" s="15" t="s">
        <v>8219</v>
      </c>
      <c r="B1861">
        <v>69</v>
      </c>
    </row>
    <row r="1862" spans="1:2" x14ac:dyDescent="0.25">
      <c r="A1862" s="15" t="s">
        <v>8219</v>
      </c>
      <c r="B1862">
        <v>16</v>
      </c>
    </row>
    <row r="1863" spans="1:2" x14ac:dyDescent="0.25">
      <c r="A1863" s="15" t="s">
        <v>8219</v>
      </c>
      <c r="B1863">
        <v>55</v>
      </c>
    </row>
    <row r="1864" spans="1:2" x14ac:dyDescent="0.25">
      <c r="A1864" s="15" t="s">
        <v>8219</v>
      </c>
      <c r="B1864">
        <v>27</v>
      </c>
    </row>
    <row r="1865" spans="1:2" x14ac:dyDescent="0.25">
      <c r="A1865" s="15" t="s">
        <v>8219</v>
      </c>
      <c r="B1865">
        <v>36</v>
      </c>
    </row>
    <row r="1866" spans="1:2" x14ac:dyDescent="0.25">
      <c r="A1866" s="15" t="s">
        <v>8219</v>
      </c>
      <c r="B1866">
        <v>19</v>
      </c>
    </row>
    <row r="1867" spans="1:2" x14ac:dyDescent="0.25">
      <c r="A1867" s="15" t="s">
        <v>8219</v>
      </c>
      <c r="B1867">
        <v>12</v>
      </c>
    </row>
    <row r="1868" spans="1:2" x14ac:dyDescent="0.25">
      <c r="A1868" s="15" t="s">
        <v>8219</v>
      </c>
      <c r="B1868">
        <v>17</v>
      </c>
    </row>
    <row r="1869" spans="1:2" x14ac:dyDescent="0.25">
      <c r="A1869" s="15" t="s">
        <v>8219</v>
      </c>
      <c r="B1869">
        <v>114</v>
      </c>
    </row>
    <row r="1870" spans="1:2" x14ac:dyDescent="0.25">
      <c r="A1870" s="15" t="s">
        <v>8219</v>
      </c>
      <c r="B1870">
        <v>93</v>
      </c>
    </row>
    <row r="1871" spans="1:2" x14ac:dyDescent="0.25">
      <c r="A1871" s="15" t="s">
        <v>8219</v>
      </c>
      <c r="B1871">
        <v>36</v>
      </c>
    </row>
    <row r="1872" spans="1:2" x14ac:dyDescent="0.25">
      <c r="A1872" s="15" t="s">
        <v>8219</v>
      </c>
      <c r="B1872">
        <v>61</v>
      </c>
    </row>
    <row r="1873" spans="1:2" x14ac:dyDescent="0.25">
      <c r="A1873" s="15" t="s">
        <v>8219</v>
      </c>
      <c r="B1873">
        <v>47</v>
      </c>
    </row>
    <row r="1874" spans="1:2" x14ac:dyDescent="0.25">
      <c r="A1874" s="15" t="s">
        <v>8219</v>
      </c>
      <c r="B1874">
        <v>17</v>
      </c>
    </row>
    <row r="1875" spans="1:2" x14ac:dyDescent="0.25">
      <c r="A1875" s="15" t="s">
        <v>8219</v>
      </c>
      <c r="B1875">
        <v>63</v>
      </c>
    </row>
    <row r="1876" spans="1:2" x14ac:dyDescent="0.25">
      <c r="A1876" s="15" t="s">
        <v>8219</v>
      </c>
      <c r="B1876">
        <v>9</v>
      </c>
    </row>
    <row r="1877" spans="1:2" x14ac:dyDescent="0.25">
      <c r="A1877" s="15" t="s">
        <v>8219</v>
      </c>
      <c r="B1877">
        <v>30</v>
      </c>
    </row>
    <row r="1878" spans="1:2" x14ac:dyDescent="0.25">
      <c r="A1878" s="15" t="s">
        <v>8219</v>
      </c>
      <c r="B1878">
        <v>23</v>
      </c>
    </row>
    <row r="1879" spans="1:2" x14ac:dyDescent="0.25">
      <c r="A1879" s="15" t="s">
        <v>8219</v>
      </c>
      <c r="B1879">
        <v>33</v>
      </c>
    </row>
    <row r="1880" spans="1:2" x14ac:dyDescent="0.25">
      <c r="A1880" s="15" t="s">
        <v>8219</v>
      </c>
      <c r="B1880">
        <v>39</v>
      </c>
    </row>
    <row r="1881" spans="1:2" x14ac:dyDescent="0.25">
      <c r="A1881" s="15" t="s">
        <v>8219</v>
      </c>
      <c r="B1881">
        <v>17</v>
      </c>
    </row>
    <row r="1882" spans="1:2" x14ac:dyDescent="0.25">
      <c r="A1882" s="15" t="s">
        <v>8219</v>
      </c>
      <c r="B1882">
        <v>6</v>
      </c>
    </row>
    <row r="1883" spans="1:2" x14ac:dyDescent="0.25">
      <c r="A1883" s="15" t="s">
        <v>8219</v>
      </c>
      <c r="B1883">
        <v>39</v>
      </c>
    </row>
    <row r="1884" spans="1:2" x14ac:dyDescent="0.25">
      <c r="A1884" s="15" t="s">
        <v>8219</v>
      </c>
      <c r="B1884">
        <v>57</v>
      </c>
    </row>
    <row r="1885" spans="1:2" x14ac:dyDescent="0.25">
      <c r="A1885" s="15" t="s">
        <v>8219</v>
      </c>
      <c r="B1885">
        <v>56</v>
      </c>
    </row>
    <row r="1886" spans="1:2" x14ac:dyDescent="0.25">
      <c r="A1886" s="15" t="s">
        <v>8219</v>
      </c>
      <c r="B1886">
        <v>13</v>
      </c>
    </row>
    <row r="1887" spans="1:2" x14ac:dyDescent="0.25">
      <c r="A1887" s="15" t="s">
        <v>8219</v>
      </c>
      <c r="B1887">
        <v>95</v>
      </c>
    </row>
    <row r="1888" spans="1:2" x14ac:dyDescent="0.25">
      <c r="A1888" s="15" t="s">
        <v>8219</v>
      </c>
      <c r="B1888">
        <v>80</v>
      </c>
    </row>
    <row r="1889" spans="1:2" x14ac:dyDescent="0.25">
      <c r="A1889" s="15" t="s">
        <v>8219</v>
      </c>
      <c r="B1889">
        <v>133</v>
      </c>
    </row>
    <row r="1890" spans="1:2" x14ac:dyDescent="0.25">
      <c r="A1890" s="15" t="s">
        <v>8219</v>
      </c>
      <c r="B1890">
        <v>44</v>
      </c>
    </row>
    <row r="1891" spans="1:2" x14ac:dyDescent="0.25">
      <c r="A1891" s="15" t="s">
        <v>8219</v>
      </c>
      <c r="B1891">
        <v>30</v>
      </c>
    </row>
    <row r="1892" spans="1:2" x14ac:dyDescent="0.25">
      <c r="A1892" s="15" t="s">
        <v>8219</v>
      </c>
      <c r="B1892">
        <v>56</v>
      </c>
    </row>
    <row r="1893" spans="1:2" x14ac:dyDescent="0.25">
      <c r="A1893" s="15" t="s">
        <v>8219</v>
      </c>
      <c r="B1893">
        <v>66</v>
      </c>
    </row>
    <row r="1894" spans="1:2" x14ac:dyDescent="0.25">
      <c r="A1894" s="15" t="s">
        <v>8219</v>
      </c>
      <c r="B1894">
        <v>29</v>
      </c>
    </row>
    <row r="1895" spans="1:2" x14ac:dyDescent="0.25">
      <c r="A1895" s="15" t="s">
        <v>8219</v>
      </c>
      <c r="B1895">
        <v>72</v>
      </c>
    </row>
    <row r="1896" spans="1:2" x14ac:dyDescent="0.25">
      <c r="A1896" s="15" t="s">
        <v>8219</v>
      </c>
      <c r="B1896">
        <v>27</v>
      </c>
    </row>
    <row r="1897" spans="1:2" x14ac:dyDescent="0.25">
      <c r="A1897" s="15" t="s">
        <v>8219</v>
      </c>
      <c r="B1897">
        <v>10</v>
      </c>
    </row>
    <row r="1898" spans="1:2" x14ac:dyDescent="0.25">
      <c r="A1898" s="15" t="s">
        <v>8219</v>
      </c>
      <c r="B1898">
        <v>35</v>
      </c>
    </row>
    <row r="1899" spans="1:2" x14ac:dyDescent="0.25">
      <c r="A1899" s="15" t="s">
        <v>8219</v>
      </c>
      <c r="B1899">
        <v>29</v>
      </c>
    </row>
    <row r="1900" spans="1:2" x14ac:dyDescent="0.25">
      <c r="A1900" s="15" t="s">
        <v>8219</v>
      </c>
      <c r="B1900">
        <v>13</v>
      </c>
    </row>
    <row r="1901" spans="1:2" x14ac:dyDescent="0.25">
      <c r="A1901" s="15" t="s">
        <v>8219</v>
      </c>
      <c r="B1901">
        <v>72</v>
      </c>
    </row>
    <row r="1902" spans="1:2" x14ac:dyDescent="0.25">
      <c r="A1902" s="15" t="s">
        <v>8219</v>
      </c>
      <c r="B1902">
        <v>78</v>
      </c>
    </row>
    <row r="1903" spans="1:2" x14ac:dyDescent="0.25">
      <c r="A1903" s="15" t="s">
        <v>8219</v>
      </c>
      <c r="B1903">
        <v>49</v>
      </c>
    </row>
    <row r="1904" spans="1:2" x14ac:dyDescent="0.25">
      <c r="A1904" s="15" t="s">
        <v>8219</v>
      </c>
      <c r="B1904">
        <v>42</v>
      </c>
    </row>
    <row r="1905" spans="1:2" x14ac:dyDescent="0.25">
      <c r="A1905" s="15" t="s">
        <v>8219</v>
      </c>
      <c r="B1905">
        <v>35</v>
      </c>
    </row>
    <row r="1906" spans="1:2" x14ac:dyDescent="0.25">
      <c r="A1906" s="15" t="s">
        <v>8219</v>
      </c>
      <c r="B1906">
        <v>42</v>
      </c>
    </row>
    <row r="1907" spans="1:2" x14ac:dyDescent="0.25">
      <c r="A1907" s="15" t="s">
        <v>8219</v>
      </c>
      <c r="B1907">
        <v>42</v>
      </c>
    </row>
    <row r="1908" spans="1:2" x14ac:dyDescent="0.25">
      <c r="A1908" s="15" t="s">
        <v>8219</v>
      </c>
      <c r="B1908">
        <v>31</v>
      </c>
    </row>
    <row r="1909" spans="1:2" x14ac:dyDescent="0.25">
      <c r="A1909" s="15" t="s">
        <v>8219</v>
      </c>
      <c r="B1909">
        <v>38</v>
      </c>
    </row>
    <row r="1910" spans="1:2" x14ac:dyDescent="0.25">
      <c r="A1910" s="15" t="s">
        <v>8219</v>
      </c>
      <c r="B1910">
        <v>8</v>
      </c>
    </row>
    <row r="1911" spans="1:2" x14ac:dyDescent="0.25">
      <c r="A1911" s="15" t="s">
        <v>8219</v>
      </c>
      <c r="B1911">
        <v>39</v>
      </c>
    </row>
    <row r="1912" spans="1:2" x14ac:dyDescent="0.25">
      <c r="A1912" s="15" t="s">
        <v>8219</v>
      </c>
      <c r="B1912">
        <v>29</v>
      </c>
    </row>
    <row r="1913" spans="1:2" x14ac:dyDescent="0.25">
      <c r="A1913" s="15" t="s">
        <v>8219</v>
      </c>
      <c r="B1913">
        <v>72</v>
      </c>
    </row>
    <row r="1914" spans="1:2" x14ac:dyDescent="0.25">
      <c r="A1914" s="15" t="s">
        <v>8219</v>
      </c>
      <c r="B1914">
        <v>15</v>
      </c>
    </row>
    <row r="1915" spans="1:2" x14ac:dyDescent="0.25">
      <c r="A1915" s="15" t="s">
        <v>8219</v>
      </c>
      <c r="B1915">
        <v>33</v>
      </c>
    </row>
    <row r="1916" spans="1:2" x14ac:dyDescent="0.25">
      <c r="A1916" s="15" t="s">
        <v>8219</v>
      </c>
      <c r="B1916">
        <v>15</v>
      </c>
    </row>
    <row r="1917" spans="1:2" x14ac:dyDescent="0.25">
      <c r="A1917" s="15" t="s">
        <v>8219</v>
      </c>
      <c r="B1917">
        <v>19</v>
      </c>
    </row>
    <row r="1918" spans="1:2" x14ac:dyDescent="0.25">
      <c r="A1918" s="15" t="s">
        <v>8219</v>
      </c>
      <c r="B1918">
        <v>17</v>
      </c>
    </row>
    <row r="1919" spans="1:2" x14ac:dyDescent="0.25">
      <c r="A1919" s="15" t="s">
        <v>8219</v>
      </c>
      <c r="B1919">
        <v>44</v>
      </c>
    </row>
    <row r="1920" spans="1:2" x14ac:dyDescent="0.25">
      <c r="A1920" s="15" t="s">
        <v>8219</v>
      </c>
      <c r="B1920">
        <v>10</v>
      </c>
    </row>
    <row r="1921" spans="1:2" x14ac:dyDescent="0.25">
      <c r="A1921" s="15" t="s">
        <v>8219</v>
      </c>
      <c r="B1921">
        <v>46</v>
      </c>
    </row>
    <row r="1922" spans="1:2" x14ac:dyDescent="0.25">
      <c r="A1922" s="15" t="s">
        <v>8219</v>
      </c>
      <c r="B1922">
        <v>11</v>
      </c>
    </row>
    <row r="1923" spans="1:2" x14ac:dyDescent="0.25">
      <c r="A1923" s="15" t="s">
        <v>8219</v>
      </c>
      <c r="B1923">
        <v>13</v>
      </c>
    </row>
    <row r="1924" spans="1:2" x14ac:dyDescent="0.25">
      <c r="A1924" s="15" t="s">
        <v>8219</v>
      </c>
      <c r="B1924">
        <v>33</v>
      </c>
    </row>
    <row r="1925" spans="1:2" x14ac:dyDescent="0.25">
      <c r="A1925" s="15" t="s">
        <v>8219</v>
      </c>
      <c r="B1925">
        <v>28</v>
      </c>
    </row>
    <row r="1926" spans="1:2" x14ac:dyDescent="0.25">
      <c r="A1926" s="15" t="s">
        <v>8219</v>
      </c>
      <c r="B1926">
        <v>21</v>
      </c>
    </row>
    <row r="1927" spans="1:2" x14ac:dyDescent="0.25">
      <c r="A1927" s="15" t="s">
        <v>8219</v>
      </c>
      <c r="B1927">
        <v>13</v>
      </c>
    </row>
    <row r="1928" spans="1:2" x14ac:dyDescent="0.25">
      <c r="A1928" s="15" t="s">
        <v>8219</v>
      </c>
      <c r="B1928">
        <v>34</v>
      </c>
    </row>
    <row r="1929" spans="1:2" x14ac:dyDescent="0.25">
      <c r="A1929" s="15" t="s">
        <v>8219</v>
      </c>
      <c r="B1929">
        <v>80</v>
      </c>
    </row>
    <row r="1930" spans="1:2" x14ac:dyDescent="0.25">
      <c r="A1930" s="15" t="s">
        <v>8219</v>
      </c>
      <c r="B1930">
        <v>74</v>
      </c>
    </row>
    <row r="1931" spans="1:2" x14ac:dyDescent="0.25">
      <c r="A1931" s="15" t="s">
        <v>8219</v>
      </c>
      <c r="B1931">
        <v>7</v>
      </c>
    </row>
    <row r="1932" spans="1:2" x14ac:dyDescent="0.25">
      <c r="A1932" s="15" t="s">
        <v>8219</v>
      </c>
      <c r="B1932">
        <v>34</v>
      </c>
    </row>
    <row r="1933" spans="1:2" x14ac:dyDescent="0.25">
      <c r="A1933" s="15" t="s">
        <v>8219</v>
      </c>
      <c r="B1933">
        <v>86</v>
      </c>
    </row>
    <row r="1934" spans="1:2" x14ac:dyDescent="0.25">
      <c r="A1934" s="15" t="s">
        <v>8219</v>
      </c>
      <c r="B1934">
        <v>37</v>
      </c>
    </row>
    <row r="1935" spans="1:2" x14ac:dyDescent="0.25">
      <c r="A1935" s="15" t="s">
        <v>8219</v>
      </c>
      <c r="B1935">
        <v>18</v>
      </c>
    </row>
    <row r="1936" spans="1:2" x14ac:dyDescent="0.25">
      <c r="A1936" s="15" t="s">
        <v>8219</v>
      </c>
      <c r="B1936">
        <v>22</v>
      </c>
    </row>
    <row r="1937" spans="1:2" x14ac:dyDescent="0.25">
      <c r="A1937" s="15" t="s">
        <v>8219</v>
      </c>
      <c r="B1937">
        <v>26</v>
      </c>
    </row>
    <row r="1938" spans="1:2" x14ac:dyDescent="0.25">
      <c r="A1938" s="15" t="s">
        <v>8219</v>
      </c>
      <c r="B1938">
        <v>27</v>
      </c>
    </row>
    <row r="1939" spans="1:2" x14ac:dyDescent="0.25">
      <c r="A1939" s="15" t="s">
        <v>8219</v>
      </c>
      <c r="B1939">
        <v>8</v>
      </c>
    </row>
    <row r="1940" spans="1:2" x14ac:dyDescent="0.25">
      <c r="A1940" s="15" t="s">
        <v>8219</v>
      </c>
      <c r="B1940">
        <v>204</v>
      </c>
    </row>
    <row r="1941" spans="1:2" x14ac:dyDescent="0.25">
      <c r="A1941" s="15" t="s">
        <v>8219</v>
      </c>
      <c r="B1941">
        <v>46</v>
      </c>
    </row>
    <row r="1942" spans="1:2" x14ac:dyDescent="0.25">
      <c r="A1942" s="15" t="s">
        <v>8219</v>
      </c>
      <c r="B1942">
        <v>17</v>
      </c>
    </row>
    <row r="1943" spans="1:2" x14ac:dyDescent="0.25">
      <c r="A1943" s="15" t="s">
        <v>8219</v>
      </c>
      <c r="B1943">
        <v>28</v>
      </c>
    </row>
    <row r="1944" spans="1:2" x14ac:dyDescent="0.25">
      <c r="A1944" s="15" t="s">
        <v>8219</v>
      </c>
      <c r="B1944">
        <v>83</v>
      </c>
    </row>
    <row r="1945" spans="1:2" x14ac:dyDescent="0.25">
      <c r="A1945" s="15" t="s">
        <v>8219</v>
      </c>
      <c r="B1945">
        <v>13</v>
      </c>
    </row>
    <row r="1946" spans="1:2" x14ac:dyDescent="0.25">
      <c r="A1946" s="15" t="s">
        <v>8219</v>
      </c>
      <c r="B1946">
        <v>8</v>
      </c>
    </row>
    <row r="1947" spans="1:2" x14ac:dyDescent="0.25">
      <c r="A1947" s="15" t="s">
        <v>8219</v>
      </c>
      <c r="B1947">
        <v>32</v>
      </c>
    </row>
    <row r="1948" spans="1:2" x14ac:dyDescent="0.25">
      <c r="A1948" s="15" t="s">
        <v>8219</v>
      </c>
      <c r="B1948">
        <v>85</v>
      </c>
    </row>
    <row r="1949" spans="1:2" x14ac:dyDescent="0.25">
      <c r="A1949" s="15" t="s">
        <v>8219</v>
      </c>
      <c r="B1949">
        <v>29</v>
      </c>
    </row>
    <row r="1950" spans="1:2" x14ac:dyDescent="0.25">
      <c r="A1950" s="15" t="s">
        <v>8219</v>
      </c>
      <c r="B1950">
        <v>24</v>
      </c>
    </row>
    <row r="1951" spans="1:2" x14ac:dyDescent="0.25">
      <c r="A1951" s="15" t="s">
        <v>8219</v>
      </c>
      <c r="B1951">
        <v>8</v>
      </c>
    </row>
    <row r="1952" spans="1:2" x14ac:dyDescent="0.25">
      <c r="A1952" s="15" t="s">
        <v>8219</v>
      </c>
      <c r="B1952">
        <v>19</v>
      </c>
    </row>
    <row r="1953" spans="1:2" x14ac:dyDescent="0.25">
      <c r="A1953" s="15" t="s">
        <v>8219</v>
      </c>
      <c r="B1953">
        <v>336</v>
      </c>
    </row>
    <row r="1954" spans="1:2" x14ac:dyDescent="0.25">
      <c r="A1954" s="15" t="s">
        <v>8219</v>
      </c>
      <c r="B1954">
        <v>13</v>
      </c>
    </row>
    <row r="1955" spans="1:2" x14ac:dyDescent="0.25">
      <c r="A1955" s="15" t="s">
        <v>8219</v>
      </c>
      <c r="B1955">
        <v>42</v>
      </c>
    </row>
    <row r="1956" spans="1:2" x14ac:dyDescent="0.25">
      <c r="A1956" s="15" t="s">
        <v>8219</v>
      </c>
      <c r="B1956">
        <v>64</v>
      </c>
    </row>
    <row r="1957" spans="1:2" x14ac:dyDescent="0.25">
      <c r="A1957" s="15" t="s">
        <v>8219</v>
      </c>
      <c r="B1957">
        <v>25</v>
      </c>
    </row>
    <row r="1958" spans="1:2" x14ac:dyDescent="0.25">
      <c r="A1958" s="15" t="s">
        <v>8219</v>
      </c>
      <c r="B1958">
        <v>20</v>
      </c>
    </row>
    <row r="1959" spans="1:2" x14ac:dyDescent="0.25">
      <c r="A1959" s="15" t="s">
        <v>8219</v>
      </c>
      <c r="B1959">
        <v>104</v>
      </c>
    </row>
    <row r="1960" spans="1:2" x14ac:dyDescent="0.25">
      <c r="A1960" s="15" t="s">
        <v>8219</v>
      </c>
      <c r="B1960">
        <v>53</v>
      </c>
    </row>
    <row r="1961" spans="1:2" x14ac:dyDescent="0.25">
      <c r="A1961" s="15" t="s">
        <v>8219</v>
      </c>
      <c r="B1961">
        <v>14</v>
      </c>
    </row>
    <row r="1962" spans="1:2" x14ac:dyDescent="0.25">
      <c r="A1962" s="15" t="s">
        <v>8219</v>
      </c>
      <c r="B1962">
        <v>20</v>
      </c>
    </row>
    <row r="1963" spans="1:2" x14ac:dyDescent="0.25">
      <c r="A1963" s="15" t="s">
        <v>8219</v>
      </c>
      <c r="B1963">
        <v>558</v>
      </c>
    </row>
    <row r="1964" spans="1:2" x14ac:dyDescent="0.25">
      <c r="A1964" s="15" t="s">
        <v>8219</v>
      </c>
      <c r="B1964">
        <v>22</v>
      </c>
    </row>
    <row r="1965" spans="1:2" x14ac:dyDescent="0.25">
      <c r="A1965" s="15" t="s">
        <v>8219</v>
      </c>
      <c r="B1965">
        <v>24</v>
      </c>
    </row>
    <row r="1966" spans="1:2" x14ac:dyDescent="0.25">
      <c r="A1966" s="15" t="s">
        <v>8219</v>
      </c>
      <c r="B1966">
        <v>74</v>
      </c>
    </row>
    <row r="1967" spans="1:2" x14ac:dyDescent="0.25">
      <c r="A1967" s="15" t="s">
        <v>8219</v>
      </c>
      <c r="B1967">
        <v>54</v>
      </c>
    </row>
    <row r="1968" spans="1:2" x14ac:dyDescent="0.25">
      <c r="A1968" s="15" t="s">
        <v>8219</v>
      </c>
      <c r="B1968">
        <v>31</v>
      </c>
    </row>
    <row r="1969" spans="1:2" x14ac:dyDescent="0.25">
      <c r="A1969" s="15" t="s">
        <v>8219</v>
      </c>
      <c r="B1969">
        <v>25</v>
      </c>
    </row>
    <row r="1970" spans="1:2" x14ac:dyDescent="0.25">
      <c r="A1970" s="15" t="s">
        <v>8219</v>
      </c>
      <c r="B1970">
        <v>17</v>
      </c>
    </row>
    <row r="1971" spans="1:2" x14ac:dyDescent="0.25">
      <c r="A1971" s="15" t="s">
        <v>8219</v>
      </c>
      <c r="B1971">
        <v>12</v>
      </c>
    </row>
    <row r="1972" spans="1:2" x14ac:dyDescent="0.25">
      <c r="A1972" s="15" t="s">
        <v>8219</v>
      </c>
      <c r="B1972">
        <v>38</v>
      </c>
    </row>
    <row r="1973" spans="1:2" x14ac:dyDescent="0.25">
      <c r="A1973" s="15" t="s">
        <v>8219</v>
      </c>
      <c r="B1973">
        <v>41</v>
      </c>
    </row>
    <row r="1974" spans="1:2" x14ac:dyDescent="0.25">
      <c r="A1974" s="15" t="s">
        <v>8219</v>
      </c>
      <c r="B1974">
        <v>19</v>
      </c>
    </row>
    <row r="1975" spans="1:2" x14ac:dyDescent="0.25">
      <c r="A1975" s="15" t="s">
        <v>8219</v>
      </c>
      <c r="B1975">
        <v>41</v>
      </c>
    </row>
    <row r="1976" spans="1:2" x14ac:dyDescent="0.25">
      <c r="A1976" s="15" t="s">
        <v>8219</v>
      </c>
      <c r="B1976">
        <v>26</v>
      </c>
    </row>
    <row r="1977" spans="1:2" x14ac:dyDescent="0.25">
      <c r="A1977" s="15" t="s">
        <v>8219</v>
      </c>
      <c r="B1977">
        <v>25</v>
      </c>
    </row>
    <row r="1978" spans="1:2" x14ac:dyDescent="0.25">
      <c r="A1978" s="15" t="s">
        <v>8219</v>
      </c>
      <c r="B1978">
        <v>9</v>
      </c>
    </row>
    <row r="1979" spans="1:2" x14ac:dyDescent="0.25">
      <c r="A1979" s="15" t="s">
        <v>8219</v>
      </c>
      <c r="B1979">
        <v>78</v>
      </c>
    </row>
    <row r="1980" spans="1:2" x14ac:dyDescent="0.25">
      <c r="A1980" s="15" t="s">
        <v>8219</v>
      </c>
      <c r="B1980">
        <v>45</v>
      </c>
    </row>
    <row r="1981" spans="1:2" x14ac:dyDescent="0.25">
      <c r="A1981" s="15" t="s">
        <v>8219</v>
      </c>
      <c r="B1981">
        <v>102</v>
      </c>
    </row>
    <row r="1982" spans="1:2" x14ac:dyDescent="0.25">
      <c r="A1982" s="15" t="s">
        <v>8219</v>
      </c>
      <c r="B1982">
        <v>5</v>
      </c>
    </row>
    <row r="1983" spans="1:2" x14ac:dyDescent="0.25">
      <c r="A1983" s="15" t="s">
        <v>8219</v>
      </c>
      <c r="B1983">
        <v>27</v>
      </c>
    </row>
    <row r="1984" spans="1:2" x14ac:dyDescent="0.25">
      <c r="A1984" s="15" t="s">
        <v>8219</v>
      </c>
      <c r="B1984">
        <v>37</v>
      </c>
    </row>
    <row r="1985" spans="1:2" x14ac:dyDescent="0.25">
      <c r="A1985" s="15" t="s">
        <v>8219</v>
      </c>
      <c r="B1985">
        <v>14</v>
      </c>
    </row>
    <row r="1986" spans="1:2" x14ac:dyDescent="0.25">
      <c r="A1986" s="15" t="s">
        <v>8219</v>
      </c>
      <c r="B1986">
        <v>27</v>
      </c>
    </row>
    <row r="1987" spans="1:2" x14ac:dyDescent="0.25">
      <c r="A1987" s="15" t="s">
        <v>8219</v>
      </c>
      <c r="B1987">
        <v>45</v>
      </c>
    </row>
    <row r="1988" spans="1:2" x14ac:dyDescent="0.25">
      <c r="A1988" s="15" t="s">
        <v>8219</v>
      </c>
      <c r="B1988">
        <v>49</v>
      </c>
    </row>
    <row r="1989" spans="1:2" x14ac:dyDescent="0.25">
      <c r="A1989" s="15" t="s">
        <v>8219</v>
      </c>
      <c r="B1989">
        <v>24</v>
      </c>
    </row>
    <row r="1990" spans="1:2" x14ac:dyDescent="0.25">
      <c r="A1990" s="15" t="s">
        <v>8219</v>
      </c>
      <c r="B1990">
        <v>112</v>
      </c>
    </row>
    <row r="1991" spans="1:2" x14ac:dyDescent="0.25">
      <c r="A1991" s="15" t="s">
        <v>8219</v>
      </c>
      <c r="B1991">
        <v>23</v>
      </c>
    </row>
    <row r="1992" spans="1:2" x14ac:dyDescent="0.25">
      <c r="A1992" s="15" t="s">
        <v>8219</v>
      </c>
      <c r="B1992">
        <v>54</v>
      </c>
    </row>
    <row r="1993" spans="1:2" x14ac:dyDescent="0.25">
      <c r="A1993" s="15" t="s">
        <v>8219</v>
      </c>
      <c r="B1993">
        <v>28</v>
      </c>
    </row>
    <row r="1994" spans="1:2" x14ac:dyDescent="0.25">
      <c r="A1994" s="15" t="s">
        <v>8219</v>
      </c>
      <c r="B1994">
        <v>11</v>
      </c>
    </row>
    <row r="1995" spans="1:2" x14ac:dyDescent="0.25">
      <c r="A1995" s="15" t="s">
        <v>8219</v>
      </c>
      <c r="B1995">
        <v>62</v>
      </c>
    </row>
    <row r="1996" spans="1:2" x14ac:dyDescent="0.25">
      <c r="A1996" s="15" t="s">
        <v>8219</v>
      </c>
      <c r="B1996">
        <v>73</v>
      </c>
    </row>
    <row r="1997" spans="1:2" x14ac:dyDescent="0.25">
      <c r="A1997" s="15" t="s">
        <v>8219</v>
      </c>
      <c r="B1997">
        <v>18</v>
      </c>
    </row>
    <row r="1998" spans="1:2" x14ac:dyDescent="0.25">
      <c r="A1998" s="15" t="s">
        <v>8219</v>
      </c>
      <c r="B1998">
        <v>35</v>
      </c>
    </row>
    <row r="1999" spans="1:2" x14ac:dyDescent="0.25">
      <c r="A1999" s="15" t="s">
        <v>8219</v>
      </c>
      <c r="B1999">
        <v>43</v>
      </c>
    </row>
    <row r="2000" spans="1:2" x14ac:dyDescent="0.25">
      <c r="A2000" s="15" t="s">
        <v>8219</v>
      </c>
      <c r="B2000">
        <v>36</v>
      </c>
    </row>
    <row r="2001" spans="1:2" x14ac:dyDescent="0.25">
      <c r="A2001" s="15" t="s">
        <v>8219</v>
      </c>
      <c r="B2001">
        <v>62</v>
      </c>
    </row>
    <row r="2002" spans="1:2" x14ac:dyDescent="0.25">
      <c r="A2002" s="15" t="s">
        <v>8219</v>
      </c>
      <c r="B2002">
        <v>15</v>
      </c>
    </row>
    <row r="2003" spans="1:2" x14ac:dyDescent="0.25">
      <c r="A2003" s="15" t="s">
        <v>8219</v>
      </c>
      <c r="B2003">
        <v>33</v>
      </c>
    </row>
    <row r="2004" spans="1:2" x14ac:dyDescent="0.25">
      <c r="A2004" s="15" t="s">
        <v>8219</v>
      </c>
      <c r="B2004">
        <v>27</v>
      </c>
    </row>
    <row r="2005" spans="1:2" x14ac:dyDescent="0.25">
      <c r="A2005" s="15" t="s">
        <v>8219</v>
      </c>
      <c r="B2005">
        <v>17</v>
      </c>
    </row>
    <row r="2006" spans="1:2" x14ac:dyDescent="0.25">
      <c r="A2006" s="15" t="s">
        <v>8219</v>
      </c>
      <c r="B2006">
        <v>4</v>
      </c>
    </row>
    <row r="2007" spans="1:2" x14ac:dyDescent="0.25">
      <c r="A2007" s="15" t="s">
        <v>8219</v>
      </c>
      <c r="B2007">
        <v>53</v>
      </c>
    </row>
    <row r="2008" spans="1:2" x14ac:dyDescent="0.25">
      <c r="A2008" s="15" t="s">
        <v>8219</v>
      </c>
      <c r="B2008">
        <v>49</v>
      </c>
    </row>
    <row r="2009" spans="1:2" x14ac:dyDescent="0.25">
      <c r="A2009" s="15" t="s">
        <v>8219</v>
      </c>
      <c r="B2009">
        <v>57</v>
      </c>
    </row>
    <row r="2010" spans="1:2" x14ac:dyDescent="0.25">
      <c r="A2010" s="15" t="s">
        <v>8219</v>
      </c>
      <c r="B2010">
        <v>69</v>
      </c>
    </row>
    <row r="2011" spans="1:2" x14ac:dyDescent="0.25">
      <c r="A2011" s="15" t="s">
        <v>8219</v>
      </c>
      <c r="B2011">
        <v>15</v>
      </c>
    </row>
    <row r="2012" spans="1:2" x14ac:dyDescent="0.25">
      <c r="A2012" s="15" t="s">
        <v>8219</v>
      </c>
      <c r="B2012">
        <v>64</v>
      </c>
    </row>
    <row r="2013" spans="1:2" x14ac:dyDescent="0.25">
      <c r="A2013" s="15" t="s">
        <v>8219</v>
      </c>
      <c r="B2013">
        <v>20</v>
      </c>
    </row>
    <row r="2014" spans="1:2" x14ac:dyDescent="0.25">
      <c r="A2014" s="15" t="s">
        <v>8219</v>
      </c>
      <c r="B2014">
        <v>27</v>
      </c>
    </row>
    <row r="2015" spans="1:2" x14ac:dyDescent="0.25">
      <c r="A2015" s="15" t="s">
        <v>8219</v>
      </c>
      <c r="B2015">
        <v>21</v>
      </c>
    </row>
    <row r="2016" spans="1:2" x14ac:dyDescent="0.25">
      <c r="A2016" s="15" t="s">
        <v>8219</v>
      </c>
      <c r="B2016">
        <v>31</v>
      </c>
    </row>
    <row r="2017" spans="1:2" x14ac:dyDescent="0.25">
      <c r="A2017" s="15" t="s">
        <v>8219</v>
      </c>
      <c r="B2017">
        <v>51</v>
      </c>
    </row>
    <row r="2018" spans="1:2" x14ac:dyDescent="0.25">
      <c r="A2018" s="15" t="s">
        <v>8219</v>
      </c>
      <c r="B2018">
        <v>57</v>
      </c>
    </row>
    <row r="2019" spans="1:2" x14ac:dyDescent="0.25">
      <c r="A2019" s="15" t="s">
        <v>8219</v>
      </c>
      <c r="B2019">
        <v>20</v>
      </c>
    </row>
    <row r="2020" spans="1:2" x14ac:dyDescent="0.25">
      <c r="A2020" s="15" t="s">
        <v>8219</v>
      </c>
      <c r="B2020">
        <v>71</v>
      </c>
    </row>
    <row r="2021" spans="1:2" x14ac:dyDescent="0.25">
      <c r="A2021" s="15" t="s">
        <v>8219</v>
      </c>
      <c r="B2021">
        <v>72</v>
      </c>
    </row>
    <row r="2022" spans="1:2" x14ac:dyDescent="0.25">
      <c r="A2022" s="15" t="s">
        <v>8219</v>
      </c>
      <c r="B2022">
        <v>45</v>
      </c>
    </row>
    <row r="2023" spans="1:2" x14ac:dyDescent="0.25">
      <c r="A2023" s="15" t="s">
        <v>8219</v>
      </c>
      <c r="B2023">
        <v>51</v>
      </c>
    </row>
    <row r="2024" spans="1:2" x14ac:dyDescent="0.25">
      <c r="A2024" s="15" t="s">
        <v>8219</v>
      </c>
      <c r="B2024">
        <v>56</v>
      </c>
    </row>
    <row r="2025" spans="1:2" x14ac:dyDescent="0.25">
      <c r="A2025" s="15" t="s">
        <v>8219</v>
      </c>
      <c r="B2025">
        <v>17</v>
      </c>
    </row>
    <row r="2026" spans="1:2" x14ac:dyDescent="0.25">
      <c r="A2026" s="15" t="s">
        <v>8219</v>
      </c>
      <c r="B2026">
        <v>197</v>
      </c>
    </row>
    <row r="2027" spans="1:2" x14ac:dyDescent="0.25">
      <c r="A2027" s="15" t="s">
        <v>8219</v>
      </c>
      <c r="B2027">
        <v>70</v>
      </c>
    </row>
    <row r="2028" spans="1:2" x14ac:dyDescent="0.25">
      <c r="A2028" s="15" t="s">
        <v>8219</v>
      </c>
      <c r="B2028">
        <v>21</v>
      </c>
    </row>
    <row r="2029" spans="1:2" x14ac:dyDescent="0.25">
      <c r="A2029" s="15" t="s">
        <v>8219</v>
      </c>
      <c r="B2029">
        <v>34</v>
      </c>
    </row>
    <row r="2030" spans="1:2" x14ac:dyDescent="0.25">
      <c r="A2030" s="15" t="s">
        <v>8219</v>
      </c>
      <c r="B2030">
        <v>39</v>
      </c>
    </row>
    <row r="2031" spans="1:2" x14ac:dyDescent="0.25">
      <c r="A2031" s="15" t="s">
        <v>8219</v>
      </c>
      <c r="B2031">
        <v>78</v>
      </c>
    </row>
    <row r="2032" spans="1:2" x14ac:dyDescent="0.25">
      <c r="A2032" s="15" t="s">
        <v>8219</v>
      </c>
      <c r="B2032">
        <v>48</v>
      </c>
    </row>
    <row r="2033" spans="1:2" x14ac:dyDescent="0.25">
      <c r="A2033" s="15" t="s">
        <v>8219</v>
      </c>
      <c r="B2033">
        <v>29</v>
      </c>
    </row>
    <row r="2034" spans="1:2" x14ac:dyDescent="0.25">
      <c r="A2034" s="15" t="s">
        <v>8219</v>
      </c>
      <c r="B2034">
        <v>73</v>
      </c>
    </row>
    <row r="2035" spans="1:2" x14ac:dyDescent="0.25">
      <c r="A2035" s="15" t="s">
        <v>8219</v>
      </c>
      <c r="B2035">
        <v>8</v>
      </c>
    </row>
    <row r="2036" spans="1:2" x14ac:dyDescent="0.25">
      <c r="A2036" s="15" t="s">
        <v>8219</v>
      </c>
      <c r="B2036">
        <v>17</v>
      </c>
    </row>
    <row r="2037" spans="1:2" x14ac:dyDescent="0.25">
      <c r="A2037" s="15" t="s">
        <v>8219</v>
      </c>
      <c r="B2037">
        <v>9</v>
      </c>
    </row>
    <row r="2038" spans="1:2" x14ac:dyDescent="0.25">
      <c r="A2038" s="15" t="s">
        <v>8219</v>
      </c>
      <c r="B2038">
        <v>17</v>
      </c>
    </row>
    <row r="2039" spans="1:2" x14ac:dyDescent="0.25">
      <c r="A2039" s="15" t="s">
        <v>8219</v>
      </c>
      <c r="B2039">
        <v>33</v>
      </c>
    </row>
    <row r="2040" spans="1:2" x14ac:dyDescent="0.25">
      <c r="A2040" s="15" t="s">
        <v>8219</v>
      </c>
      <c r="B2040">
        <v>38</v>
      </c>
    </row>
    <row r="2041" spans="1:2" x14ac:dyDescent="0.25">
      <c r="A2041" s="15" t="s">
        <v>8219</v>
      </c>
      <c r="B2041">
        <v>79</v>
      </c>
    </row>
    <row r="2042" spans="1:2" x14ac:dyDescent="0.25">
      <c r="A2042" s="15" t="s">
        <v>8219</v>
      </c>
      <c r="B2042">
        <v>46</v>
      </c>
    </row>
    <row r="2043" spans="1:2" x14ac:dyDescent="0.25">
      <c r="A2043" s="15" t="s">
        <v>8219</v>
      </c>
      <c r="B2043">
        <v>20</v>
      </c>
    </row>
    <row r="2044" spans="1:2" x14ac:dyDescent="0.25">
      <c r="A2044" s="15" t="s">
        <v>8219</v>
      </c>
      <c r="B2044">
        <v>20</v>
      </c>
    </row>
    <row r="2045" spans="1:2" x14ac:dyDescent="0.25">
      <c r="A2045" s="15" t="s">
        <v>8219</v>
      </c>
      <c r="B2045">
        <v>13</v>
      </c>
    </row>
    <row r="2046" spans="1:2" x14ac:dyDescent="0.25">
      <c r="A2046" s="15" t="s">
        <v>8219</v>
      </c>
      <c r="B2046">
        <v>22</v>
      </c>
    </row>
    <row r="2047" spans="1:2" x14ac:dyDescent="0.25">
      <c r="A2047" s="15" t="s">
        <v>8219</v>
      </c>
      <c r="B2047">
        <v>36</v>
      </c>
    </row>
    <row r="2048" spans="1:2" x14ac:dyDescent="0.25">
      <c r="A2048" s="15" t="s">
        <v>8219</v>
      </c>
      <c r="B2048">
        <v>40</v>
      </c>
    </row>
    <row r="2049" spans="1:2" x14ac:dyDescent="0.25">
      <c r="A2049" s="15" t="s">
        <v>8219</v>
      </c>
      <c r="B2049">
        <v>9</v>
      </c>
    </row>
    <row r="2050" spans="1:2" x14ac:dyDescent="0.25">
      <c r="A2050" s="15" t="s">
        <v>8219</v>
      </c>
      <c r="B2050">
        <v>19</v>
      </c>
    </row>
    <row r="2051" spans="1:2" x14ac:dyDescent="0.25">
      <c r="A2051" s="15" t="s">
        <v>8219</v>
      </c>
      <c r="B2051">
        <v>14</v>
      </c>
    </row>
    <row r="2052" spans="1:2" x14ac:dyDescent="0.25">
      <c r="A2052" s="15" t="s">
        <v>8219</v>
      </c>
      <c r="B2052">
        <v>38</v>
      </c>
    </row>
    <row r="2053" spans="1:2" x14ac:dyDescent="0.25">
      <c r="A2053" s="15" t="s">
        <v>8219</v>
      </c>
      <c r="B2053">
        <v>58</v>
      </c>
    </row>
    <row r="2054" spans="1:2" x14ac:dyDescent="0.25">
      <c r="A2054" s="15" t="s">
        <v>8219</v>
      </c>
      <c r="B2054">
        <v>28</v>
      </c>
    </row>
    <row r="2055" spans="1:2" x14ac:dyDescent="0.25">
      <c r="A2055" s="15" t="s">
        <v>8219</v>
      </c>
      <c r="B2055">
        <v>17</v>
      </c>
    </row>
    <row r="2056" spans="1:2" x14ac:dyDescent="0.25">
      <c r="A2056" s="15" t="s">
        <v>8219</v>
      </c>
      <c r="B2056">
        <v>12</v>
      </c>
    </row>
    <row r="2057" spans="1:2" x14ac:dyDescent="0.25">
      <c r="A2057" s="15" t="s">
        <v>8219</v>
      </c>
      <c r="B2057">
        <v>40</v>
      </c>
    </row>
    <row r="2058" spans="1:2" x14ac:dyDescent="0.25">
      <c r="A2058" s="15" t="s">
        <v>8219</v>
      </c>
      <c r="B2058">
        <v>57</v>
      </c>
    </row>
    <row r="2059" spans="1:2" x14ac:dyDescent="0.25">
      <c r="A2059" s="15" t="s">
        <v>8219</v>
      </c>
      <c r="B2059">
        <v>114</v>
      </c>
    </row>
    <row r="2060" spans="1:2" x14ac:dyDescent="0.25">
      <c r="A2060" s="15" t="s">
        <v>8219</v>
      </c>
      <c r="B2060">
        <v>31</v>
      </c>
    </row>
    <row r="2061" spans="1:2" x14ac:dyDescent="0.25">
      <c r="A2061" s="15" t="s">
        <v>8219</v>
      </c>
      <c r="B2061">
        <v>3</v>
      </c>
    </row>
    <row r="2062" spans="1:2" x14ac:dyDescent="0.25">
      <c r="A2062" s="15" t="s">
        <v>8219</v>
      </c>
      <c r="B2062">
        <v>16</v>
      </c>
    </row>
    <row r="2063" spans="1:2" x14ac:dyDescent="0.25">
      <c r="A2063" s="15" t="s">
        <v>8219</v>
      </c>
      <c r="B2063">
        <v>199</v>
      </c>
    </row>
    <row r="2064" spans="1:2" x14ac:dyDescent="0.25">
      <c r="A2064" s="15" t="s">
        <v>8219</v>
      </c>
      <c r="B2064">
        <v>31</v>
      </c>
    </row>
    <row r="2065" spans="1:2" x14ac:dyDescent="0.25">
      <c r="A2065" s="15" t="s">
        <v>8219</v>
      </c>
      <c r="B2065">
        <v>30</v>
      </c>
    </row>
    <row r="2066" spans="1:2" x14ac:dyDescent="0.25">
      <c r="A2066" s="15" t="s">
        <v>8219</v>
      </c>
      <c r="B2066">
        <v>34</v>
      </c>
    </row>
    <row r="2067" spans="1:2" x14ac:dyDescent="0.25">
      <c r="A2067" s="15" t="s">
        <v>8219</v>
      </c>
      <c r="B2067">
        <v>18</v>
      </c>
    </row>
    <row r="2068" spans="1:2" x14ac:dyDescent="0.25">
      <c r="A2068" s="15" t="s">
        <v>8219</v>
      </c>
      <c r="B2068">
        <v>67</v>
      </c>
    </row>
    <row r="2069" spans="1:2" x14ac:dyDescent="0.25">
      <c r="A2069" s="15" t="s">
        <v>8219</v>
      </c>
      <c r="B2069">
        <v>66</v>
      </c>
    </row>
    <row r="2070" spans="1:2" x14ac:dyDescent="0.25">
      <c r="A2070" s="15" t="s">
        <v>8219</v>
      </c>
      <c r="B2070">
        <v>23</v>
      </c>
    </row>
    <row r="2071" spans="1:2" x14ac:dyDescent="0.25">
      <c r="A2071" s="15" t="s">
        <v>8219</v>
      </c>
      <c r="B2071">
        <v>126</v>
      </c>
    </row>
    <row r="2072" spans="1:2" x14ac:dyDescent="0.25">
      <c r="A2072" s="15" t="s">
        <v>8219</v>
      </c>
      <c r="B2072">
        <v>6</v>
      </c>
    </row>
    <row r="2073" spans="1:2" x14ac:dyDescent="0.25">
      <c r="A2073" s="15" t="s">
        <v>8219</v>
      </c>
      <c r="B2073">
        <v>25</v>
      </c>
    </row>
    <row r="2074" spans="1:2" x14ac:dyDescent="0.25">
      <c r="A2074" s="15" t="s">
        <v>8219</v>
      </c>
      <c r="B2074">
        <v>39</v>
      </c>
    </row>
    <row r="2075" spans="1:2" x14ac:dyDescent="0.25">
      <c r="A2075" s="15" t="s">
        <v>8219</v>
      </c>
      <c r="B2075">
        <v>62</v>
      </c>
    </row>
    <row r="2076" spans="1:2" x14ac:dyDescent="0.25">
      <c r="A2076" s="15" t="s">
        <v>8219</v>
      </c>
      <c r="B2076">
        <v>31</v>
      </c>
    </row>
    <row r="2077" spans="1:2" x14ac:dyDescent="0.25">
      <c r="A2077" s="15" t="s">
        <v>8219</v>
      </c>
      <c r="B2077">
        <v>274</v>
      </c>
    </row>
    <row r="2078" spans="1:2" x14ac:dyDescent="0.25">
      <c r="A2078" s="15" t="s">
        <v>8219</v>
      </c>
      <c r="B2078">
        <v>17</v>
      </c>
    </row>
    <row r="2079" spans="1:2" x14ac:dyDescent="0.25">
      <c r="A2079" s="15" t="s">
        <v>8219</v>
      </c>
      <c r="B2079">
        <v>14</v>
      </c>
    </row>
    <row r="2080" spans="1:2" x14ac:dyDescent="0.25">
      <c r="A2080" s="15" t="s">
        <v>8219</v>
      </c>
      <c r="B2080">
        <v>60</v>
      </c>
    </row>
    <row r="2081" spans="1:2" x14ac:dyDescent="0.25">
      <c r="A2081" s="15" t="s">
        <v>8219</v>
      </c>
      <c r="B2081">
        <v>33</v>
      </c>
    </row>
    <row r="2082" spans="1:2" x14ac:dyDescent="0.25">
      <c r="A2082" s="15" t="s">
        <v>8219</v>
      </c>
      <c r="B2082">
        <v>78</v>
      </c>
    </row>
    <row r="2083" spans="1:2" x14ac:dyDescent="0.25">
      <c r="A2083" s="15" t="s">
        <v>8219</v>
      </c>
      <c r="B2083">
        <v>30</v>
      </c>
    </row>
    <row r="2084" spans="1:2" x14ac:dyDescent="0.25">
      <c r="A2084" s="15" t="s">
        <v>8219</v>
      </c>
      <c r="B2084">
        <v>136</v>
      </c>
    </row>
    <row r="2085" spans="1:2" x14ac:dyDescent="0.25">
      <c r="A2085" s="15" t="s">
        <v>8219</v>
      </c>
      <c r="B2085">
        <v>40</v>
      </c>
    </row>
    <row r="2086" spans="1:2" x14ac:dyDescent="0.25">
      <c r="A2086" s="15" t="s">
        <v>8219</v>
      </c>
      <c r="B2086">
        <v>18</v>
      </c>
    </row>
    <row r="2087" spans="1:2" x14ac:dyDescent="0.25">
      <c r="A2087" s="15" t="s">
        <v>8219</v>
      </c>
      <c r="B2087">
        <v>39</v>
      </c>
    </row>
    <row r="2088" spans="1:2" x14ac:dyDescent="0.25">
      <c r="A2088" s="15" t="s">
        <v>8219</v>
      </c>
      <c r="B2088">
        <v>21</v>
      </c>
    </row>
    <row r="2089" spans="1:2" x14ac:dyDescent="0.25">
      <c r="A2089" s="15" t="s">
        <v>8219</v>
      </c>
      <c r="B2089">
        <v>30</v>
      </c>
    </row>
    <row r="2090" spans="1:2" x14ac:dyDescent="0.25">
      <c r="A2090" s="15" t="s">
        <v>8219</v>
      </c>
      <c r="B2090">
        <v>27</v>
      </c>
    </row>
    <row r="2091" spans="1:2" x14ac:dyDescent="0.25">
      <c r="A2091" s="15" t="s">
        <v>8219</v>
      </c>
      <c r="B2091">
        <v>35</v>
      </c>
    </row>
    <row r="2092" spans="1:2" x14ac:dyDescent="0.25">
      <c r="A2092" s="15" t="s">
        <v>8219</v>
      </c>
      <c r="B2092">
        <v>13</v>
      </c>
    </row>
    <row r="2093" spans="1:2" x14ac:dyDescent="0.25">
      <c r="A2093" s="15" t="s">
        <v>8219</v>
      </c>
      <c r="B2093">
        <v>23</v>
      </c>
    </row>
    <row r="2094" spans="1:2" x14ac:dyDescent="0.25">
      <c r="A2094" s="15" t="s">
        <v>8219</v>
      </c>
      <c r="B2094">
        <v>39</v>
      </c>
    </row>
    <row r="2095" spans="1:2" x14ac:dyDescent="0.25">
      <c r="A2095" s="15" t="s">
        <v>8219</v>
      </c>
      <c r="B2095">
        <v>35</v>
      </c>
    </row>
    <row r="2096" spans="1:2" x14ac:dyDescent="0.25">
      <c r="A2096" s="15" t="s">
        <v>8219</v>
      </c>
      <c r="B2096">
        <v>27</v>
      </c>
    </row>
    <row r="2097" spans="1:2" x14ac:dyDescent="0.25">
      <c r="A2097" s="15" t="s">
        <v>8219</v>
      </c>
      <c r="B2097">
        <v>21</v>
      </c>
    </row>
    <row r="2098" spans="1:2" x14ac:dyDescent="0.25">
      <c r="A2098" s="15" t="s">
        <v>8219</v>
      </c>
      <c r="B2098">
        <v>104</v>
      </c>
    </row>
    <row r="2099" spans="1:2" x14ac:dyDescent="0.25">
      <c r="A2099" s="15" t="s">
        <v>8219</v>
      </c>
      <c r="B2099">
        <v>19</v>
      </c>
    </row>
    <row r="2100" spans="1:2" x14ac:dyDescent="0.25">
      <c r="A2100" s="15" t="s">
        <v>8219</v>
      </c>
      <c r="B2100">
        <v>97</v>
      </c>
    </row>
    <row r="2101" spans="1:2" x14ac:dyDescent="0.25">
      <c r="A2101" s="15" t="s">
        <v>8219</v>
      </c>
      <c r="B2101">
        <v>27</v>
      </c>
    </row>
    <row r="2102" spans="1:2" x14ac:dyDescent="0.25">
      <c r="A2102" s="15" t="s">
        <v>8219</v>
      </c>
      <c r="B2102">
        <v>24</v>
      </c>
    </row>
    <row r="2103" spans="1:2" x14ac:dyDescent="0.25">
      <c r="A2103" s="15" t="s">
        <v>8219</v>
      </c>
      <c r="B2103">
        <v>13</v>
      </c>
    </row>
    <row r="2104" spans="1:2" x14ac:dyDescent="0.25">
      <c r="A2104" s="15" t="s">
        <v>8219</v>
      </c>
      <c r="B2104">
        <v>46</v>
      </c>
    </row>
    <row r="2105" spans="1:2" x14ac:dyDescent="0.25">
      <c r="A2105" s="15" t="s">
        <v>8219</v>
      </c>
      <c r="B2105">
        <v>4</v>
      </c>
    </row>
    <row r="2106" spans="1:2" x14ac:dyDescent="0.25">
      <c r="A2106" s="15" t="s">
        <v>8219</v>
      </c>
      <c r="B2106">
        <v>40</v>
      </c>
    </row>
    <row r="2107" spans="1:2" x14ac:dyDescent="0.25">
      <c r="A2107" s="15" t="s">
        <v>8219</v>
      </c>
      <c r="B2107">
        <v>44</v>
      </c>
    </row>
    <row r="2108" spans="1:2" x14ac:dyDescent="0.25">
      <c r="A2108" s="15" t="s">
        <v>8219</v>
      </c>
      <c r="B2108">
        <v>35</v>
      </c>
    </row>
    <row r="2109" spans="1:2" x14ac:dyDescent="0.25">
      <c r="A2109" s="15" t="s">
        <v>8219</v>
      </c>
      <c r="B2109">
        <v>63</v>
      </c>
    </row>
    <row r="2110" spans="1:2" x14ac:dyDescent="0.25">
      <c r="A2110" s="15" t="s">
        <v>8219</v>
      </c>
      <c r="B2110">
        <v>89</v>
      </c>
    </row>
    <row r="2111" spans="1:2" x14ac:dyDescent="0.25">
      <c r="A2111" s="15" t="s">
        <v>8219</v>
      </c>
      <c r="B2111">
        <v>15</v>
      </c>
    </row>
    <row r="2112" spans="1:2" x14ac:dyDescent="0.25">
      <c r="A2112" s="15" t="s">
        <v>8219</v>
      </c>
      <c r="B2112">
        <v>46</v>
      </c>
    </row>
    <row r="2113" spans="1:2" x14ac:dyDescent="0.25">
      <c r="A2113" s="15" t="s">
        <v>8219</v>
      </c>
      <c r="B2113">
        <v>33</v>
      </c>
    </row>
    <row r="2114" spans="1:2" x14ac:dyDescent="0.25">
      <c r="A2114" s="15" t="s">
        <v>8219</v>
      </c>
      <c r="B2114">
        <v>52</v>
      </c>
    </row>
    <row r="2115" spans="1:2" x14ac:dyDescent="0.25">
      <c r="A2115" s="15" t="s">
        <v>8219</v>
      </c>
      <c r="B2115">
        <v>7</v>
      </c>
    </row>
    <row r="2116" spans="1:2" x14ac:dyDescent="0.25">
      <c r="A2116" s="15" t="s">
        <v>8219</v>
      </c>
      <c r="B2116">
        <v>28</v>
      </c>
    </row>
    <row r="2117" spans="1:2" x14ac:dyDescent="0.25">
      <c r="A2117" s="15" t="s">
        <v>8219</v>
      </c>
      <c r="B2117">
        <v>11</v>
      </c>
    </row>
    <row r="2118" spans="1:2" x14ac:dyDescent="0.25">
      <c r="A2118" s="15" t="s">
        <v>8219</v>
      </c>
      <c r="B2118">
        <v>15</v>
      </c>
    </row>
    <row r="2119" spans="1:2" x14ac:dyDescent="0.25">
      <c r="A2119" s="15" t="s">
        <v>8219</v>
      </c>
      <c r="B2119">
        <v>30</v>
      </c>
    </row>
    <row r="2120" spans="1:2" x14ac:dyDescent="0.25">
      <c r="A2120" s="15" t="s">
        <v>8219</v>
      </c>
      <c r="B2120">
        <v>27</v>
      </c>
    </row>
    <row r="2121" spans="1:2" x14ac:dyDescent="0.25">
      <c r="A2121" s="15" t="s">
        <v>8219</v>
      </c>
      <c r="B2121">
        <v>28</v>
      </c>
    </row>
    <row r="2122" spans="1:2" x14ac:dyDescent="0.25">
      <c r="A2122" s="15" t="s">
        <v>8219</v>
      </c>
      <c r="B2122">
        <v>17</v>
      </c>
    </row>
    <row r="2123" spans="1:2" x14ac:dyDescent="0.25">
      <c r="A2123" s="15" t="s">
        <v>8219</v>
      </c>
      <c r="B2123">
        <v>50</v>
      </c>
    </row>
    <row r="2124" spans="1:2" x14ac:dyDescent="0.25">
      <c r="A2124" s="15" t="s">
        <v>8219</v>
      </c>
      <c r="B2124">
        <v>26</v>
      </c>
    </row>
    <row r="2125" spans="1:2" x14ac:dyDescent="0.25">
      <c r="A2125" s="15" t="s">
        <v>8219</v>
      </c>
      <c r="B2125">
        <v>88</v>
      </c>
    </row>
    <row r="2126" spans="1:2" x14ac:dyDescent="0.25">
      <c r="A2126" s="15" t="s">
        <v>8219</v>
      </c>
      <c r="B2126">
        <v>91</v>
      </c>
    </row>
    <row r="2127" spans="1:2" x14ac:dyDescent="0.25">
      <c r="A2127" s="15" t="s">
        <v>8219</v>
      </c>
      <c r="B2127">
        <v>3</v>
      </c>
    </row>
    <row r="2128" spans="1:2" x14ac:dyDescent="0.25">
      <c r="A2128" s="15" t="s">
        <v>8219</v>
      </c>
      <c r="B2128">
        <v>28</v>
      </c>
    </row>
    <row r="2129" spans="1:2" x14ac:dyDescent="0.25">
      <c r="A2129" s="15" t="s">
        <v>8219</v>
      </c>
      <c r="B2129">
        <v>77</v>
      </c>
    </row>
    <row r="2130" spans="1:2" x14ac:dyDescent="0.25">
      <c r="A2130" s="15" t="s">
        <v>8219</v>
      </c>
      <c r="B2130">
        <v>27</v>
      </c>
    </row>
    <row r="2131" spans="1:2" x14ac:dyDescent="0.25">
      <c r="A2131" s="15" t="s">
        <v>8219</v>
      </c>
      <c r="B2131">
        <v>107</v>
      </c>
    </row>
    <row r="2132" spans="1:2" x14ac:dyDescent="0.25">
      <c r="A2132" s="15" t="s">
        <v>8219</v>
      </c>
      <c r="B2132">
        <v>96</v>
      </c>
    </row>
    <row r="2133" spans="1:2" x14ac:dyDescent="0.25">
      <c r="A2133" s="15" t="s">
        <v>8219</v>
      </c>
      <c r="B2133">
        <v>56</v>
      </c>
    </row>
    <row r="2134" spans="1:2" x14ac:dyDescent="0.25">
      <c r="A2134" s="15" t="s">
        <v>8219</v>
      </c>
      <c r="B2134">
        <v>58</v>
      </c>
    </row>
    <row r="2135" spans="1:2" x14ac:dyDescent="0.25">
      <c r="A2135" s="15" t="s">
        <v>8219</v>
      </c>
      <c r="B2135">
        <v>15</v>
      </c>
    </row>
    <row r="2136" spans="1:2" x14ac:dyDescent="0.25">
      <c r="A2136" s="15" t="s">
        <v>8219</v>
      </c>
      <c r="B2136">
        <v>20</v>
      </c>
    </row>
    <row r="2137" spans="1:2" x14ac:dyDescent="0.25">
      <c r="A2137" s="15" t="s">
        <v>8219</v>
      </c>
      <c r="B2137">
        <v>38</v>
      </c>
    </row>
    <row r="2138" spans="1:2" x14ac:dyDescent="0.25">
      <c r="A2138" s="15" t="s">
        <v>8219</v>
      </c>
      <c r="B2138">
        <v>33</v>
      </c>
    </row>
    <row r="2139" spans="1:2" x14ac:dyDescent="0.25">
      <c r="A2139" s="15" t="s">
        <v>8219</v>
      </c>
      <c r="B2139">
        <v>57</v>
      </c>
    </row>
    <row r="2140" spans="1:2" x14ac:dyDescent="0.25">
      <c r="A2140" s="15" t="s">
        <v>8219</v>
      </c>
      <c r="B2140">
        <v>25</v>
      </c>
    </row>
    <row r="2141" spans="1:2" x14ac:dyDescent="0.25">
      <c r="A2141" s="15" t="s">
        <v>8219</v>
      </c>
      <c r="B2141">
        <v>14</v>
      </c>
    </row>
    <row r="2142" spans="1:2" x14ac:dyDescent="0.25">
      <c r="A2142" s="15" t="s">
        <v>8219</v>
      </c>
      <c r="B2142">
        <v>94</v>
      </c>
    </row>
    <row r="2143" spans="1:2" x14ac:dyDescent="0.25">
      <c r="A2143" s="15" t="s">
        <v>8219</v>
      </c>
      <c r="B2143">
        <v>59</v>
      </c>
    </row>
    <row r="2144" spans="1:2" x14ac:dyDescent="0.25">
      <c r="A2144" s="15" t="s">
        <v>8219</v>
      </c>
      <c r="B2144">
        <v>36</v>
      </c>
    </row>
    <row r="2145" spans="1:2" x14ac:dyDescent="0.25">
      <c r="A2145" s="15" t="s">
        <v>8219</v>
      </c>
      <c r="B2145">
        <v>115</v>
      </c>
    </row>
    <row r="2146" spans="1:2" x14ac:dyDescent="0.25">
      <c r="A2146" s="15" t="s">
        <v>8219</v>
      </c>
      <c r="B2146">
        <v>30</v>
      </c>
    </row>
    <row r="2147" spans="1:2" x14ac:dyDescent="0.25">
      <c r="A2147" s="15" t="s">
        <v>8219</v>
      </c>
      <c r="B2147">
        <v>52</v>
      </c>
    </row>
    <row r="2148" spans="1:2" x14ac:dyDescent="0.25">
      <c r="A2148" s="15" t="s">
        <v>8219</v>
      </c>
      <c r="B2148">
        <v>27</v>
      </c>
    </row>
    <row r="2149" spans="1:2" x14ac:dyDescent="0.25">
      <c r="A2149" s="15" t="s">
        <v>8219</v>
      </c>
      <c r="B2149">
        <v>24</v>
      </c>
    </row>
    <row r="2150" spans="1:2" x14ac:dyDescent="0.25">
      <c r="A2150" s="15" t="s">
        <v>8219</v>
      </c>
      <c r="B2150">
        <v>10</v>
      </c>
    </row>
    <row r="2151" spans="1:2" x14ac:dyDescent="0.25">
      <c r="A2151" s="15" t="s">
        <v>8219</v>
      </c>
      <c r="B2151">
        <v>30</v>
      </c>
    </row>
    <row r="2152" spans="1:2" x14ac:dyDescent="0.25">
      <c r="A2152" s="15" t="s">
        <v>8219</v>
      </c>
      <c r="B2152">
        <v>71</v>
      </c>
    </row>
    <row r="2153" spans="1:2" x14ac:dyDescent="0.25">
      <c r="A2153" s="15" t="s">
        <v>8219</v>
      </c>
      <c r="B2153">
        <v>10</v>
      </c>
    </row>
    <row r="2154" spans="1:2" x14ac:dyDescent="0.25">
      <c r="A2154" s="15" t="s">
        <v>8219</v>
      </c>
      <c r="B2154">
        <v>24</v>
      </c>
    </row>
    <row r="2155" spans="1:2" x14ac:dyDescent="0.25">
      <c r="A2155" s="15" t="s">
        <v>8219</v>
      </c>
      <c r="B2155">
        <v>38</v>
      </c>
    </row>
    <row r="2156" spans="1:2" x14ac:dyDescent="0.25">
      <c r="A2156" s="15" t="s">
        <v>8219</v>
      </c>
      <c r="B2156">
        <v>26</v>
      </c>
    </row>
    <row r="2157" spans="1:2" x14ac:dyDescent="0.25">
      <c r="A2157" s="15" t="s">
        <v>8219</v>
      </c>
      <c r="B2157">
        <v>19</v>
      </c>
    </row>
    <row r="2158" spans="1:2" x14ac:dyDescent="0.25">
      <c r="A2158" s="15" t="s">
        <v>8219</v>
      </c>
      <c r="B2158">
        <v>11</v>
      </c>
    </row>
    <row r="2159" spans="1:2" x14ac:dyDescent="0.25">
      <c r="A2159" s="15" t="s">
        <v>8219</v>
      </c>
      <c r="B2159">
        <v>27</v>
      </c>
    </row>
    <row r="2160" spans="1:2" x14ac:dyDescent="0.25">
      <c r="A2160" s="15" t="s">
        <v>8219</v>
      </c>
      <c r="B2160">
        <v>34</v>
      </c>
    </row>
    <row r="2161" spans="1:2" x14ac:dyDescent="0.25">
      <c r="A2161" s="15" t="s">
        <v>8219</v>
      </c>
      <c r="B2161">
        <v>20</v>
      </c>
    </row>
    <row r="2162" spans="1:2" x14ac:dyDescent="0.25">
      <c r="A2162" s="15" t="s">
        <v>8219</v>
      </c>
      <c r="B2162">
        <v>37</v>
      </c>
    </row>
    <row r="2163" spans="1:2" x14ac:dyDescent="0.25">
      <c r="A2163" s="15" t="s">
        <v>8219</v>
      </c>
      <c r="B2163">
        <v>20</v>
      </c>
    </row>
    <row r="2164" spans="1:2" x14ac:dyDescent="0.25">
      <c r="A2164" s="15" t="s">
        <v>8219</v>
      </c>
      <c r="B2164">
        <v>10</v>
      </c>
    </row>
    <row r="2165" spans="1:2" x14ac:dyDescent="0.25">
      <c r="A2165" s="15" t="s">
        <v>8219</v>
      </c>
      <c r="B2165">
        <v>26</v>
      </c>
    </row>
    <row r="2166" spans="1:2" x14ac:dyDescent="0.25">
      <c r="A2166" s="15" t="s">
        <v>8219</v>
      </c>
      <c r="B2166">
        <v>20</v>
      </c>
    </row>
    <row r="2167" spans="1:2" x14ac:dyDescent="0.25">
      <c r="A2167" s="15" t="s">
        <v>8219</v>
      </c>
      <c r="B2167">
        <v>46</v>
      </c>
    </row>
    <row r="2168" spans="1:2" x14ac:dyDescent="0.25">
      <c r="A2168" s="15" t="s">
        <v>8219</v>
      </c>
      <c r="B2168">
        <v>76</v>
      </c>
    </row>
    <row r="2169" spans="1:2" x14ac:dyDescent="0.25">
      <c r="A2169" s="15" t="s">
        <v>8219</v>
      </c>
      <c r="B2169">
        <v>41</v>
      </c>
    </row>
    <row r="2170" spans="1:2" x14ac:dyDescent="0.25">
      <c r="A2170" s="15" t="s">
        <v>8219</v>
      </c>
      <c r="B2170">
        <v>7</v>
      </c>
    </row>
    <row r="2171" spans="1:2" x14ac:dyDescent="0.25">
      <c r="A2171" s="15" t="s">
        <v>8219</v>
      </c>
      <c r="B2171">
        <v>49</v>
      </c>
    </row>
    <row r="2172" spans="1:2" x14ac:dyDescent="0.25">
      <c r="A2172" s="15" t="s">
        <v>8219</v>
      </c>
      <c r="B2172">
        <v>26</v>
      </c>
    </row>
    <row r="2173" spans="1:2" x14ac:dyDescent="0.25">
      <c r="A2173" s="15" t="s">
        <v>8219</v>
      </c>
      <c r="B2173">
        <v>65</v>
      </c>
    </row>
    <row r="2174" spans="1:2" x14ac:dyDescent="0.25">
      <c r="A2174" s="15" t="s">
        <v>8219</v>
      </c>
      <c r="B2174">
        <v>28</v>
      </c>
    </row>
    <row r="2175" spans="1:2" x14ac:dyDescent="0.25">
      <c r="A2175" s="15" t="s">
        <v>8219</v>
      </c>
      <c r="B2175">
        <v>8</v>
      </c>
    </row>
    <row r="2176" spans="1:2" x14ac:dyDescent="0.25">
      <c r="A2176" s="15" t="s">
        <v>8219</v>
      </c>
      <c r="B2176">
        <v>3</v>
      </c>
    </row>
    <row r="2177" spans="1:2" x14ac:dyDescent="0.25">
      <c r="A2177" s="15" t="s">
        <v>8219</v>
      </c>
      <c r="B2177">
        <v>9</v>
      </c>
    </row>
    <row r="2178" spans="1:2" x14ac:dyDescent="0.25">
      <c r="A2178" s="15" t="s">
        <v>8219</v>
      </c>
      <c r="B2178">
        <v>9</v>
      </c>
    </row>
    <row r="2179" spans="1:2" x14ac:dyDescent="0.25">
      <c r="A2179" s="15" t="s">
        <v>8219</v>
      </c>
      <c r="B2179">
        <v>20</v>
      </c>
    </row>
    <row r="2180" spans="1:2" x14ac:dyDescent="0.25">
      <c r="A2180" s="15" t="s">
        <v>8219</v>
      </c>
      <c r="B2180">
        <v>57</v>
      </c>
    </row>
    <row r="2181" spans="1:2" x14ac:dyDescent="0.25">
      <c r="A2181" s="15" t="s">
        <v>8219</v>
      </c>
      <c r="B2181">
        <v>8</v>
      </c>
    </row>
    <row r="2182" spans="1:2" x14ac:dyDescent="0.25">
      <c r="A2182" s="15" t="s">
        <v>8219</v>
      </c>
      <c r="B2182">
        <v>14</v>
      </c>
    </row>
    <row r="2183" spans="1:2" x14ac:dyDescent="0.25">
      <c r="A2183" s="15" t="s">
        <v>8219</v>
      </c>
      <c r="B2183">
        <v>17</v>
      </c>
    </row>
    <row r="2184" spans="1:2" x14ac:dyDescent="0.25">
      <c r="A2184" s="15" t="s">
        <v>8219</v>
      </c>
      <c r="B2184">
        <v>100</v>
      </c>
    </row>
    <row r="2185" spans="1:2" x14ac:dyDescent="0.25">
      <c r="A2185" s="15" t="s">
        <v>8219</v>
      </c>
      <c r="B2185">
        <v>32</v>
      </c>
    </row>
    <row r="2186" spans="1:2" x14ac:dyDescent="0.25">
      <c r="A2186" s="15" t="s">
        <v>8219</v>
      </c>
      <c r="B2186">
        <v>3</v>
      </c>
    </row>
  </sheetData>
  <conditionalFormatting sqref="C2:C1531">
    <cfRule type="containsText" dxfId="15" priority="1" operator="containsText" text="live">
      <formula>NOT(ISERROR(SEARCH("live",C2)))</formula>
    </cfRule>
  </conditionalFormatting>
  <conditionalFormatting sqref="A2:A2186">
    <cfRule type="containsText" dxfId="11" priority="5" operator="containsText" text="live">
      <formula>NOT(ISERROR(SEARCH("live",A2)))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operator="containsText" id="{62269813-194E-425A-A129-D39F3BD30F06}">
            <xm:f>NOT(ISERROR(SEARCH($F$154,A2)))</xm:f>
            <xm:f>$F$154</xm:f>
            <x14:dxf>
              <font>
                <color rgb="FF9C0006"/>
              </font>
              <fill>
                <patternFill>
                  <bgColor theme="0" tint="-0.34998626667073579"/>
                </patternFill>
              </fill>
            </x14:dxf>
          </x14:cfRule>
          <x14:cfRule type="containsText" priority="7" operator="containsText" id="{EE51F17B-968F-4D42-8FFF-CC2A3AA2A6E5}">
            <xm:f>NOT(ISERROR(SEARCH($F$2,A2)))</xm:f>
            <xm:f>$F$2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8" operator="containsText" id="{A83B1A5B-E5BB-4BB5-BBE7-2A50B5E2BE36}">
            <xm:f>NOT(ISERROR(SEARCH($F$4115,A2)))</xm:f>
            <xm:f>$F$4115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A2:A2186</xm:sqref>
        </x14:conditionalFormatting>
        <x14:conditionalFormatting xmlns:xm="http://schemas.microsoft.com/office/excel/2006/main">
          <x14:cfRule type="containsText" priority="2" operator="containsText" id="{BF3DF4E3-30A7-450D-B5A0-6D11542EB0BD}">
            <xm:f>NOT(ISERROR(SEARCH($F$154,C2)))</xm:f>
            <xm:f>$F$154</xm:f>
            <x14:dxf>
              <font>
                <color rgb="FF9C0006"/>
              </font>
              <fill>
                <patternFill>
                  <bgColor theme="0" tint="-0.34998626667073579"/>
                </patternFill>
              </fill>
            </x14:dxf>
          </x14:cfRule>
          <x14:cfRule type="containsText" priority="3" operator="containsText" id="{8055634B-8D13-4CDD-9A0C-14CC3084837D}">
            <xm:f>NOT(ISERROR(SEARCH($F$2,C2)))</xm:f>
            <xm:f>$F$2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4" operator="containsText" id="{6DA9BB78-6D8F-4DEA-877A-50D9C124ABCE}">
            <xm:f>NOT(ISERROR(SEARCH($F$4115,C2)))</xm:f>
            <xm:f>$F$4115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C2:C1531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Sheet1</vt:lpstr>
      <vt:lpstr>Hoja1</vt:lpstr>
      <vt:lpstr>Hoja2</vt:lpstr>
      <vt:lpstr>Hoja3</vt:lpstr>
      <vt:lpstr>Report,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Pablo villalpando alvarez</cp:lastModifiedBy>
  <dcterms:created xsi:type="dcterms:W3CDTF">2017-04-20T15:17:24Z</dcterms:created>
  <dcterms:modified xsi:type="dcterms:W3CDTF">2021-03-16T03:18:46Z</dcterms:modified>
</cp:coreProperties>
</file>