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ho/Library/Mobile Documents/com~apple~CloudDocs/이기호/"/>
    </mc:Choice>
  </mc:AlternateContent>
  <xr:revisionPtr revIDLastSave="0" documentId="13_ncr:9_{A8252641-C662-1443-989D-CC83C0B634ED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44" i="2" l="1"/>
  <c r="O43" i="2"/>
  <c r="O39" i="2"/>
  <c r="O36" i="2"/>
  <c r="J22" i="2"/>
  <c r="L21" i="2"/>
  <c r="N21" i="2" s="1"/>
  <c r="O21" i="2" s="1"/>
  <c r="O37" i="2"/>
  <c r="J20" i="2" l="1"/>
  <c r="J23" i="2" s="1"/>
  <c r="N22" i="2"/>
  <c r="O22" i="2" s="1"/>
  <c r="L20" i="2"/>
  <c r="N20" i="2" s="1"/>
  <c r="O20" i="2" s="1"/>
  <c r="L19" i="2"/>
  <c r="N19" i="2" s="1"/>
  <c r="O19" i="2" s="1"/>
  <c r="L18" i="2"/>
  <c r="N18" i="2" s="1"/>
  <c r="O18" i="2" s="1"/>
  <c r="L17" i="2"/>
  <c r="N17" i="2" s="1"/>
  <c r="O17" i="2" s="1"/>
  <c r="L16" i="2"/>
  <c r="N16" i="2" s="1"/>
  <c r="O16" i="2" s="1"/>
  <c r="L14" i="2"/>
  <c r="N14" i="2" s="1"/>
  <c r="O14" i="2" s="1"/>
  <c r="L13" i="2"/>
  <c r="N13" i="2" s="1"/>
  <c r="O13" i="2" s="1"/>
  <c r="L12" i="2"/>
  <c r="N12" i="2" s="1"/>
  <c r="O12" i="2" s="1"/>
  <c r="L11" i="2"/>
  <c r="N11" i="2" s="1"/>
  <c r="O11" i="2" s="1"/>
  <c r="L10" i="2"/>
  <c r="N10" i="2" s="1"/>
  <c r="O10" i="2" s="1"/>
  <c r="L15" i="2"/>
  <c r="N15" i="2" s="1"/>
  <c r="O15" i="2" s="1"/>
  <c r="K23" i="2"/>
  <c r="L23" i="2" l="1"/>
  <c r="N23" i="2" s="1"/>
  <c r="O23" i="2" s="1"/>
  <c r="G21" i="2" l="1"/>
  <c r="G22" i="2"/>
  <c r="G17" i="2"/>
  <c r="G19" i="2"/>
  <c r="G18" i="2"/>
  <c r="G16" i="2"/>
  <c r="G15" i="2"/>
  <c r="G14" i="2"/>
  <c r="G13" i="2"/>
  <c r="G10" i="2"/>
  <c r="G20" i="2"/>
  <c r="G11" i="2"/>
  <c r="G12" i="2"/>
</calcChain>
</file>

<file path=xl/sharedStrings.xml><?xml version="1.0" encoding="utf-8"?>
<sst xmlns="http://purl.oclc.org/ooxml/spreadsheetml/main" count="57" uniqueCount="41">
  <si>
    <t>KRW</t>
  </si>
  <si>
    <t>USD</t>
  </si>
  <si>
    <t>currency</t>
  </si>
  <si>
    <t>Mirror</t>
  </si>
  <si>
    <t>KLAY</t>
  </si>
  <si>
    <t>USDT/DAI</t>
  </si>
  <si>
    <t>BTC/ETH</t>
  </si>
  <si>
    <t>UST DEPOSIT</t>
  </si>
  <si>
    <t>LUNA</t>
  </si>
  <si>
    <t>ANC</t>
  </si>
  <si>
    <t>USDT Borrow</t>
  </si>
  <si>
    <t>LN</t>
  </si>
  <si>
    <t>sub total</t>
  </si>
  <si>
    <t>Currency</t>
  </si>
  <si>
    <t>우리은행</t>
  </si>
  <si>
    <t>신한마이카</t>
  </si>
  <si>
    <t>현금</t>
  </si>
  <si>
    <t>ANC/UST</t>
  </si>
  <si>
    <t>Binance</t>
  </si>
  <si>
    <t>Un bonding</t>
  </si>
  <si>
    <t>klayswap</t>
  </si>
  <si>
    <t>Terra finance</t>
  </si>
  <si>
    <t>Ecosystem</t>
  </si>
  <si>
    <t>Sum</t>
  </si>
  <si>
    <t>Asset Sum</t>
  </si>
  <si>
    <t>debt Sum</t>
  </si>
  <si>
    <t>Price</t>
  </si>
  <si>
    <t>Bitfront</t>
  </si>
  <si>
    <t>name</t>
  </si>
  <si>
    <t>Ratio</t>
  </si>
  <si>
    <t>부동산잔액</t>
  </si>
  <si>
    <t>필라테스</t>
  </si>
  <si>
    <t>세금납부예정</t>
  </si>
  <si>
    <t>대출예정</t>
  </si>
  <si>
    <t>지출예정계</t>
  </si>
  <si>
    <t>거래소계</t>
  </si>
  <si>
    <t>코인원</t>
  </si>
  <si>
    <t>BSC</t>
  </si>
  <si>
    <t>doge/bnb</t>
  </si>
  <si>
    <t>현금계</t>
  </si>
  <si>
    <t>경리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</si>
</sst>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_);_(* \(#,##0.0\);_(* &quot;-&quot;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FFFF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1" fontId="0" fillId="0" borderId="0" xfId="1" applyFont="1"/>
    <xf numFmtId="164" fontId="18" fillId="0" borderId="0" xfId="1" applyNumberFormat="1" applyFont="1"/>
    <xf numFmtId="164" fontId="0" fillId="0" borderId="0" xfId="1" applyNumberFormat="1" applyFont="1"/>
    <xf numFmtId="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10" fontId="0" fillId="0" borderId="10" xfId="43" applyNumberFormat="1" applyFont="1" applyBorder="1"/>
    <xf numFmtId="0" fontId="16" fillId="0" borderId="0" xfId="0" applyFont="1"/>
    <xf numFmtId="41" fontId="0" fillId="0" borderId="0" xfId="0" applyNumberFormat="1"/>
    <xf numFmtId="164" fontId="16" fillId="0" borderId="0" xfId="1" applyNumberFormat="1" applyFont="1"/>
    <xf numFmtId="165" fontId="19" fillId="0" borderId="0" xfId="0" applyNumberFormat="1" applyFont="1"/>
    <xf numFmtId="10" fontId="0" fillId="0" borderId="10" xfId="43" applyNumberFormat="1" applyFont="1" applyBorder="1" applyAlignment="1">
      <alignment horizontal="center"/>
    </xf>
    <xf numFmtId="164" fontId="0" fillId="0" borderId="0" xfId="1" applyNumberFormat="1" applyFont="1" applyAlignment="1">
      <alignment horizontal="right"/>
    </xf>
    <xf numFmtId="0" fontId="0" fillId="0" borderId="10" xfId="0" applyBorder="1" applyAlignment="1">
      <alignment horizontal="center" vertical="center"/>
    </xf>
    <xf numFmtId="43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R44"/>
  <sheetViews>
    <sheetView tabSelected="1" topLeftCell="A14" zoomScale="150" workbookViewId="0">
      <selection activeCell="O37" sqref="O37"/>
    </sheetView>
  </sheetViews>
  <sheetFormatPr baseColWidth="10" defaultRowHeight="16" x14ac:dyDescent="0.2"/>
  <cols>
    <col min="3" max="3" width="6.33203125" customWidth="1"/>
    <col min="4" max="5" width="14" bestFit="1" customWidth="1"/>
    <col min="6" max="6" width="13.1640625" bestFit="1" customWidth="1"/>
    <col min="7" max="7" width="12.5" bestFit="1" customWidth="1"/>
    <col min="8" max="8" width="15.6640625" bestFit="1" customWidth="1"/>
    <col min="9" max="9" width="9.6640625" bestFit="1" customWidth="1"/>
    <col min="10" max="10" width="15" bestFit="1" customWidth="1"/>
    <col min="11" max="11" width="15.6640625" bestFit="1" customWidth="1"/>
    <col min="12" max="12" width="13" bestFit="1" customWidth="1"/>
    <col min="13" max="13" width="3" customWidth="1"/>
    <col min="14" max="14" width="15.1640625" bestFit="1" customWidth="1"/>
    <col min="15" max="15" width="16.6640625" bestFit="1" customWidth="1"/>
    <col min="16" max="16" width="3" customWidth="1"/>
    <col min="17" max="17" width="13.6640625" bestFit="1" customWidth="1"/>
    <col min="18" max="18" width="15.6640625" bestFit="1" customWidth="1"/>
  </cols>
  <sheetData>
    <row r="6" spans="4:16" x14ac:dyDescent="0.2">
      <c r="N6" t="s">
        <v>13</v>
      </c>
    </row>
    <row r="7" spans="4:16" x14ac:dyDescent="0.2">
      <c r="N7" t="s">
        <v>1</v>
      </c>
      <c r="O7">
        <v>1200</v>
      </c>
    </row>
    <row r="8" spans="4:16" ht="18" x14ac:dyDescent="0.2">
      <c r="J8" s="2"/>
      <c r="K8" s="3"/>
      <c r="L8" s="3"/>
      <c r="M8" s="3"/>
      <c r="N8" s="3" t="s">
        <v>0</v>
      </c>
      <c r="O8" s="3">
        <v>1</v>
      </c>
    </row>
    <row r="9" spans="4:16" x14ac:dyDescent="0.2">
      <c r="D9" s="10" t="s">
        <v>22</v>
      </c>
      <c r="E9" s="10" t="s">
        <v>2</v>
      </c>
      <c r="F9" s="10" t="s">
        <v>28</v>
      </c>
      <c r="G9" s="10" t="s">
        <v>29</v>
      </c>
      <c r="H9" s="6" t="s">
        <v>26</v>
      </c>
      <c r="I9" s="6"/>
      <c r="J9" s="7" t="s">
        <v>24</v>
      </c>
      <c r="K9" s="17" t="s">
        <v>25</v>
      </c>
      <c r="L9" s="7" t="s">
        <v>23</v>
      </c>
      <c r="M9" s="7"/>
      <c r="N9" s="7" t="s">
        <v>1</v>
      </c>
      <c r="O9" s="7" t="s">
        <v>0</v>
      </c>
    </row>
    <row r="10" spans="4:16" x14ac:dyDescent="0.2">
      <c r="D10" s="18" t="s">
        <v>20</v>
      </c>
      <c r="E10" s="9" t="s">
        <v>1</v>
      </c>
      <c r="F10" s="9" t="s">
        <v>4</v>
      </c>
      <c r="G10" s="11">
        <f>O10/$O$23</f>
        <v>4.5021811410934566E-2</v>
      </c>
      <c r="J10" s="3">
        <v>28847</v>
      </c>
      <c r="K10" s="3"/>
      <c r="L10" s="3">
        <f>J10+K10</f>
        <v>28847</v>
      </c>
      <c r="M10" s="3"/>
      <c r="N10" s="3">
        <f>L10</f>
        <v>28847</v>
      </c>
      <c r="O10" s="3">
        <f>N10*$O$7</f>
        <v>34616400</v>
      </c>
      <c r="P10" s="1"/>
    </row>
    <row r="11" spans="4:16" x14ac:dyDescent="0.2">
      <c r="D11" s="18"/>
      <c r="E11" s="9" t="s">
        <v>1</v>
      </c>
      <c r="F11" s="9" t="s">
        <v>5</v>
      </c>
      <c r="G11" s="11">
        <f t="shared" ref="G11:G22" si="0">O11/$O$23</f>
        <v>0.10698825507092506</v>
      </c>
      <c r="J11" s="3">
        <v>68551</v>
      </c>
      <c r="K11" s="3"/>
      <c r="L11" s="3">
        <f>J11+K11</f>
        <v>68551</v>
      </c>
      <c r="M11" s="3"/>
      <c r="N11" s="3">
        <f>L11</f>
        <v>68551</v>
      </c>
      <c r="O11" s="3">
        <f>N11*$O$7</f>
        <v>82261200</v>
      </c>
      <c r="P11" s="1"/>
    </row>
    <row r="12" spans="4:16" x14ac:dyDescent="0.2">
      <c r="D12" s="18"/>
      <c r="E12" s="9" t="s">
        <v>1</v>
      </c>
      <c r="F12" s="9" t="s">
        <v>6</v>
      </c>
      <c r="G12" s="11">
        <f t="shared" si="0"/>
        <v>0.72104818081089084</v>
      </c>
      <c r="J12" s="3">
        <v>462000</v>
      </c>
      <c r="K12" s="3"/>
      <c r="L12" s="3">
        <f>J12+K12</f>
        <v>462000</v>
      </c>
      <c r="M12" s="3"/>
      <c r="N12" s="3">
        <f>L12</f>
        <v>462000</v>
      </c>
      <c r="O12" s="3">
        <f>N12*$O$7</f>
        <v>554400000</v>
      </c>
      <c r="P12" s="1"/>
    </row>
    <row r="13" spans="4:16" hidden="1" x14ac:dyDescent="0.2">
      <c r="D13" s="18"/>
      <c r="E13" s="9" t="s">
        <v>1</v>
      </c>
      <c r="F13" s="9" t="s">
        <v>7</v>
      </c>
      <c r="G13" s="11">
        <f t="shared" si="0"/>
        <v>0</v>
      </c>
      <c r="J13" s="3">
        <v>0</v>
      </c>
      <c r="K13" s="3"/>
      <c r="L13" s="3">
        <f t="shared" ref="L13:L19" si="1">J13+K13</f>
        <v>0</v>
      </c>
      <c r="M13" s="3"/>
      <c r="N13" s="3">
        <f t="shared" ref="N13:N19" si="2">L13</f>
        <v>0</v>
      </c>
      <c r="O13" s="3">
        <f>N13*$O$7</f>
        <v>0</v>
      </c>
      <c r="P13" s="1"/>
    </row>
    <row r="14" spans="4:16" x14ac:dyDescent="0.2">
      <c r="D14" s="18" t="s">
        <v>21</v>
      </c>
      <c r="E14" s="9" t="s">
        <v>1</v>
      </c>
      <c r="F14" s="9" t="s">
        <v>8</v>
      </c>
      <c r="G14" s="11">
        <f t="shared" si="0"/>
        <v>0</v>
      </c>
      <c r="I14" s="1"/>
      <c r="J14" s="3"/>
      <c r="K14" s="3"/>
      <c r="L14" s="3">
        <f t="shared" si="1"/>
        <v>0</v>
      </c>
      <c r="M14" s="3"/>
      <c r="N14" s="3">
        <f t="shared" si="2"/>
        <v>0</v>
      </c>
      <c r="O14" s="3">
        <f t="shared" ref="O14" si="3">N14*$O$7</f>
        <v>0</v>
      </c>
      <c r="P14" s="1"/>
    </row>
    <row r="15" spans="4:16" x14ac:dyDescent="0.2">
      <c r="D15" s="18"/>
      <c r="E15" s="9" t="s">
        <v>1</v>
      </c>
      <c r="F15" s="9" t="s">
        <v>3</v>
      </c>
      <c r="G15" s="11">
        <f t="shared" si="0"/>
        <v>0</v>
      </c>
      <c r="J15" s="3"/>
      <c r="K15" s="3"/>
      <c r="L15" s="3">
        <f>J15+K15</f>
        <v>0</v>
      </c>
      <c r="M15" s="3"/>
      <c r="N15" s="3">
        <f>L15</f>
        <v>0</v>
      </c>
      <c r="O15" s="3">
        <f>N15*$O$7</f>
        <v>0</v>
      </c>
      <c r="P15" s="1"/>
    </row>
    <row r="16" spans="4:16" x14ac:dyDescent="0.2">
      <c r="D16" s="18"/>
      <c r="E16" s="9" t="s">
        <v>1</v>
      </c>
      <c r="F16" s="9" t="s">
        <v>10</v>
      </c>
      <c r="G16" s="11">
        <f t="shared" si="0"/>
        <v>-7.5023655452639226E-2</v>
      </c>
      <c r="J16" s="3"/>
      <c r="K16" s="3">
        <v>-48070.197999999997</v>
      </c>
      <c r="L16" s="3">
        <f t="shared" si="1"/>
        <v>-48070.197999999997</v>
      </c>
      <c r="M16" s="3"/>
      <c r="N16" s="3">
        <f t="shared" si="2"/>
        <v>-48070.197999999997</v>
      </c>
      <c r="O16" s="3">
        <f>N16*$O$7</f>
        <v>-57684237.599999994</v>
      </c>
      <c r="P16" s="1"/>
    </row>
    <row r="17" spans="4:16" x14ac:dyDescent="0.2">
      <c r="D17" s="18"/>
      <c r="E17" s="9" t="s">
        <v>1</v>
      </c>
      <c r="F17" s="9" t="s">
        <v>9</v>
      </c>
      <c r="G17" s="11">
        <f t="shared" si="0"/>
        <v>0</v>
      </c>
      <c r="J17" s="3"/>
      <c r="K17" s="3"/>
      <c r="L17" s="3">
        <f t="shared" si="1"/>
        <v>0</v>
      </c>
      <c r="M17" s="3"/>
      <c r="N17" s="3">
        <f t="shared" si="2"/>
        <v>0</v>
      </c>
      <c r="O17" s="3">
        <f>N17*$O$7</f>
        <v>0</v>
      </c>
      <c r="P17" s="1"/>
    </row>
    <row r="18" spans="4:16" hidden="1" x14ac:dyDescent="0.2">
      <c r="D18" s="18"/>
      <c r="E18" s="9" t="s">
        <v>1</v>
      </c>
      <c r="F18" s="9" t="s">
        <v>17</v>
      </c>
      <c r="G18" s="11">
        <f t="shared" si="0"/>
        <v>0</v>
      </c>
      <c r="J18" s="3"/>
      <c r="K18" s="3"/>
      <c r="L18" s="3">
        <f t="shared" si="1"/>
        <v>0</v>
      </c>
      <c r="M18" s="3"/>
      <c r="N18" s="3">
        <f t="shared" si="2"/>
        <v>0</v>
      </c>
      <c r="O18" s="3">
        <f>N18*$O$7</f>
        <v>0</v>
      </c>
      <c r="P18" s="1"/>
    </row>
    <row r="19" spans="4:16" x14ac:dyDescent="0.2">
      <c r="D19" s="8" t="s">
        <v>27</v>
      </c>
      <c r="E19" s="9" t="s">
        <v>1</v>
      </c>
      <c r="F19" s="9" t="s">
        <v>11</v>
      </c>
      <c r="G19" s="11">
        <f t="shared" si="0"/>
        <v>7.8669290661922575E-2</v>
      </c>
      <c r="H19" s="12"/>
      <c r="J19" s="3">
        <v>50406.080000000002</v>
      </c>
      <c r="K19" s="3"/>
      <c r="L19" s="3">
        <f t="shared" si="1"/>
        <v>50406.080000000002</v>
      </c>
      <c r="M19" s="3"/>
      <c r="N19" s="3">
        <f t="shared" si="2"/>
        <v>50406.080000000002</v>
      </c>
      <c r="O19" s="3">
        <f>N19*$O$7</f>
        <v>60487296</v>
      </c>
      <c r="P19" s="1"/>
    </row>
    <row r="20" spans="4:16" x14ac:dyDescent="0.2">
      <c r="D20" s="8" t="s">
        <v>18</v>
      </c>
      <c r="E20" s="9" t="s">
        <v>1</v>
      </c>
      <c r="F20" s="9" t="s">
        <v>8</v>
      </c>
      <c r="G20" s="11">
        <f t="shared" si="0"/>
        <v>0</v>
      </c>
      <c r="H20" s="12"/>
      <c r="I20" s="1"/>
      <c r="J20" s="5">
        <f>I20*H20</f>
        <v>0</v>
      </c>
      <c r="K20" s="3"/>
      <c r="L20" s="3">
        <f>J20+K20</f>
        <v>0</v>
      </c>
      <c r="M20" s="3"/>
      <c r="N20" s="3">
        <f>L20</f>
        <v>0</v>
      </c>
      <c r="O20" s="3">
        <f t="shared" ref="O20:O22" si="4">N20*$O$7</f>
        <v>0</v>
      </c>
      <c r="P20" s="1"/>
    </row>
    <row r="21" spans="4:16" x14ac:dyDescent="0.2">
      <c r="D21" s="8" t="s">
        <v>37</v>
      </c>
      <c r="E21" s="9"/>
      <c r="F21" s="9" t="s">
        <v>38</v>
      </c>
      <c r="G21" s="11">
        <f t="shared" si="0"/>
        <v>4.5260600094190119E-2</v>
      </c>
      <c r="I21" s="1"/>
      <c r="J21" s="3">
        <v>29000</v>
      </c>
      <c r="K21" s="3"/>
      <c r="L21" s="3">
        <f t="shared" ref="L21" si="5">J21+K21</f>
        <v>29000</v>
      </c>
      <c r="M21" s="3"/>
      <c r="N21" s="3">
        <f t="shared" ref="N21" si="6">L21</f>
        <v>29000</v>
      </c>
      <c r="O21" s="3">
        <f>N21*$O$7</f>
        <v>34800000</v>
      </c>
      <c r="P21" s="1"/>
    </row>
    <row r="22" spans="4:16" x14ac:dyDescent="0.2">
      <c r="D22" s="8" t="s">
        <v>19</v>
      </c>
      <c r="E22" s="9" t="s">
        <v>1</v>
      </c>
      <c r="F22" s="9" t="s">
        <v>8</v>
      </c>
      <c r="G22" s="11">
        <f t="shared" si="0"/>
        <v>7.8035517403776067E-2</v>
      </c>
      <c r="H22">
        <v>5</v>
      </c>
      <c r="I22" s="1">
        <v>10000</v>
      </c>
      <c r="J22" s="5">
        <f>I22*H22</f>
        <v>50000</v>
      </c>
      <c r="K22" s="3"/>
      <c r="L22" s="15">
        <v>50000</v>
      </c>
      <c r="M22" s="3"/>
      <c r="N22" s="3">
        <f>L22</f>
        <v>50000</v>
      </c>
      <c r="O22" s="3">
        <f t="shared" si="4"/>
        <v>60000000</v>
      </c>
      <c r="P22" s="1"/>
    </row>
    <row r="23" spans="4:16" x14ac:dyDescent="0.2">
      <c r="D23" s="8" t="s">
        <v>12</v>
      </c>
      <c r="E23" s="8"/>
      <c r="F23" s="8"/>
      <c r="G23" s="16"/>
      <c r="J23" s="3">
        <f>SUM(J10:J22)</f>
        <v>688804.08</v>
      </c>
      <c r="K23" s="3">
        <f>SUM(K10:K19)</f>
        <v>-48070.197999999997</v>
      </c>
      <c r="L23" s="3">
        <f>J23+K23</f>
        <v>640733.88199999998</v>
      </c>
      <c r="M23" s="3"/>
      <c r="N23" s="3">
        <f>L23</f>
        <v>640733.88199999998</v>
      </c>
      <c r="O23" s="3">
        <f>N23*$O$7</f>
        <v>768880658.39999998</v>
      </c>
      <c r="P23" s="1"/>
    </row>
    <row r="24" spans="4:16" x14ac:dyDescent="0.2">
      <c r="J24" s="3"/>
      <c r="K24" s="3"/>
      <c r="L24" s="3"/>
      <c r="M24" s="3"/>
      <c r="N24" s="3" t="s">
        <v>16</v>
      </c>
      <c r="O24" s="3"/>
      <c r="P24" s="1"/>
    </row>
    <row r="25" spans="4:16" x14ac:dyDescent="0.2">
      <c r="J25" s="3"/>
      <c r="K25" s="3"/>
      <c r="L25" s="3" t="s">
        <v>35</v>
      </c>
      <c r="M25" s="3"/>
      <c r="N25" s="3" t="s">
        <v>36</v>
      </c>
      <c r="P25" s="1"/>
    </row>
    <row r="26" spans="4:16" x14ac:dyDescent="0.2">
      <c r="J26" s="3"/>
      <c r="K26" s="3"/>
      <c r="L26" s="3"/>
      <c r="M26" s="3"/>
      <c r="N26" s="3"/>
      <c r="O26" s="3"/>
      <c r="P26" s="1"/>
    </row>
    <row r="27" spans="4:16" x14ac:dyDescent="0.2">
      <c r="F27" s="4"/>
      <c r="J27" s="3"/>
      <c r="K27" s="3"/>
      <c r="L27" s="3"/>
      <c r="M27" s="3"/>
      <c r="N27" s="3"/>
      <c r="O27" s="3"/>
      <c r="P27" s="1"/>
    </row>
    <row r="28" spans="4:16" x14ac:dyDescent="0.2">
      <c r="F28" s="4"/>
      <c r="K28" s="3"/>
      <c r="L28" s="3"/>
      <c r="M28" s="3"/>
      <c r="N28" t="s">
        <v>14</v>
      </c>
      <c r="O28" s="3">
        <v>-97000000</v>
      </c>
      <c r="P28" s="1"/>
    </row>
    <row r="29" spans="4:16" x14ac:dyDescent="0.2">
      <c r="F29" s="4"/>
      <c r="J29" s="3"/>
      <c r="L29" s="3"/>
      <c r="M29" s="3"/>
      <c r="N29" t="s">
        <v>15</v>
      </c>
      <c r="O29" s="3">
        <v>-38533000</v>
      </c>
      <c r="P29" s="1"/>
    </row>
    <row r="30" spans="4:16" x14ac:dyDescent="0.2">
      <c r="J30" s="3"/>
      <c r="L30" s="3"/>
      <c r="M30" s="3"/>
      <c r="N30" s="12" t="s">
        <v>30</v>
      </c>
      <c r="O30" s="3">
        <v>-800000000</v>
      </c>
      <c r="P30" s="1"/>
    </row>
    <row r="31" spans="4:16" x14ac:dyDescent="0.2">
      <c r="J31" s="3"/>
      <c r="L31" s="3"/>
      <c r="M31" s="3"/>
      <c r="N31" t="s">
        <v>32</v>
      </c>
      <c r="O31" s="1">
        <v>-54000000</v>
      </c>
      <c r="P31" s="1"/>
    </row>
    <row r="32" spans="4:16" x14ac:dyDescent="0.2">
      <c r="J32" s="3"/>
      <c r="L32" s="3"/>
      <c r="M32" s="3"/>
      <c r="N32" t="s">
        <v>31</v>
      </c>
      <c r="O32" s="1">
        <v>-135000000</v>
      </c>
      <c r="P32" s="1"/>
    </row>
    <row r="33" spans="6:18" x14ac:dyDescent="0.2">
      <c r="J33" s="3"/>
      <c r="L33" s="3"/>
      <c r="M33" s="3"/>
      <c r="N33" t="s">
        <v>39</v>
      </c>
      <c r="O33" s="1">
        <v>316000000</v>
      </c>
      <c r="P33" s="1"/>
    </row>
    <row r="34" spans="6:18" x14ac:dyDescent="0.2">
      <c r="J34" s="3"/>
      <c r="L34" s="3"/>
      <c r="M34" s="3"/>
      <c r="N34" t="s">
        <v>33</v>
      </c>
      <c r="O34" s="1">
        <v>460000000</v>
      </c>
      <c r="P34" s="1"/>
    </row>
    <row r="35" spans="6:18" x14ac:dyDescent="0.2">
      <c r="J35" s="3"/>
      <c r="L35" s="3"/>
      <c r="M35" s="3"/>
      <c r="N35" t="s">
        <v>40</v>
      </c>
      <c r="O35" s="1">
        <v>-100000000</v>
      </c>
      <c r="P35" s="1"/>
    </row>
    <row r="36" spans="6:18" x14ac:dyDescent="0.2">
      <c r="I36" s="1"/>
      <c r="J36" s="3"/>
      <c r="L36" s="3"/>
      <c r="M36" s="3"/>
      <c r="N36" s="14" t="s">
        <v>34</v>
      </c>
      <c r="O36" s="3">
        <f>SUM(O28:O35)</f>
        <v>-448533000</v>
      </c>
      <c r="P36" s="1"/>
      <c r="Q36" s="4"/>
      <c r="R36" s="19"/>
    </row>
    <row r="37" spans="6:18" x14ac:dyDescent="0.2">
      <c r="F37" s="4"/>
      <c r="G37" s="1"/>
      <c r="H37" s="19"/>
      <c r="I37" s="1"/>
      <c r="J37" s="3"/>
      <c r="K37" s="1"/>
      <c r="L37" s="3"/>
      <c r="M37" s="3"/>
      <c r="N37" s="3"/>
      <c r="O37" s="3">
        <f>O36/1200</f>
        <v>-373777.5</v>
      </c>
      <c r="P37" s="1"/>
    </row>
    <row r="38" spans="6:18" x14ac:dyDescent="0.2">
      <c r="O38" s="1">
        <v>497000</v>
      </c>
    </row>
    <row r="39" spans="6:18" x14ac:dyDescent="0.2">
      <c r="O39" s="1">
        <f>O37+O38</f>
        <v>123222.5</v>
      </c>
    </row>
    <row r="40" spans="6:18" x14ac:dyDescent="0.2">
      <c r="O40" s="1">
        <v>50000</v>
      </c>
    </row>
    <row r="41" spans="6:18" x14ac:dyDescent="0.2">
      <c r="O41" s="1">
        <v>50000</v>
      </c>
    </row>
    <row r="42" spans="6:18" x14ac:dyDescent="0.2">
      <c r="O42" s="1">
        <v>30000</v>
      </c>
    </row>
    <row r="43" spans="6:18" x14ac:dyDescent="0.2">
      <c r="O43" s="13">
        <f>SUM(O39:O42)</f>
        <v>253222.5</v>
      </c>
    </row>
    <row r="44" spans="6:18" x14ac:dyDescent="0.2">
      <c r="O44" s="13">
        <f>O43*1200</f>
        <v>303867000</v>
      </c>
    </row>
  </sheetData>
  <mergeCells count="2">
    <mergeCell ref="D10:D13"/>
    <mergeCell ref="D14:D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기호</dc:creator>
  <cp:lastModifiedBy>이 기호</cp:lastModifiedBy>
  <dcterms:created xsi:type="dcterms:W3CDTF">2021-05-02T04:29:46Z</dcterms:created>
  <dcterms:modified xsi:type="dcterms:W3CDTF">2021-05-23T10:43:16Z</dcterms:modified>
</cp:coreProperties>
</file>