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1.xml" ContentType="application/vnd.openxmlformats-officedocument.spreadsheetml.query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tables/table23.xml" ContentType="application/vnd.openxmlformats-officedocument.spreadsheetml.table+xml"/>
  <Override PartName="/xl/queryTables/queryTable12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4227FCB2-EE59-48F6-92F3-AA5F66903AE7}" xr6:coauthVersionLast="47" xr6:coauthVersionMax="47" xr10:uidLastSave="{00000000-0000-0000-0000-000000000000}"/>
  <bookViews>
    <workbookView xWindow="-108" yWindow="-108" windowWidth="23256" windowHeight="13896" firstSheet="21" activeTab="21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Chapur - IMG" sheetId="43" r:id="rId15"/>
    <sheet name="Chapur" sheetId="41" r:id="rId16"/>
    <sheet name="Bodesa - IMG" sheetId="32" r:id="rId17"/>
    <sheet name="BODESA" sheetId="31" r:id="rId18"/>
    <sheet name="Cimaco - IMG" sheetId="34" r:id="rId19"/>
    <sheet name="CIMACO" sheetId="33" r:id="rId20"/>
    <sheet name="Coppel - IMG" sheetId="39" r:id="rId21"/>
    <sheet name="Coppel" sheetId="38" r:id="rId22"/>
    <sheet name="Privalia - IMG" sheetId="45" r:id="rId23"/>
    <sheet name="Privalia" sheetId="44" r:id="rId24"/>
    <sheet name="Renombre.Siluetas" sheetId="23" r:id="rId25"/>
    <sheet name="Especificaciones" sheetId="40" r:id="rId26"/>
  </sheets>
  <definedNames>
    <definedName name="_xlnm._FilterDatabase" localSheetId="9" hidden="1">Amazon!$A$1:$B$4</definedName>
    <definedName name="_xlnm._FilterDatabase" localSheetId="15" hidden="1">'Chapur'!$A$1:$A$1</definedName>
    <definedName name="_xlnm._FilterDatabase" localSheetId="21" hidden="1">'Coppel'!$F$2:$G$85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IMG'!$A$1:$J$10</definedName>
    <definedName name="DatosExternos_1" localSheetId="16" hidden="1">'Bodesa - IMG'!$A$1:$J$401</definedName>
    <definedName name="DatosExternos_1" localSheetId="18" hidden="1">'Cimaco - IMG'!$A$1:$J$346</definedName>
    <definedName name="DatosExternos_1" localSheetId="20" hidden="1">'Coppel - IMG'!$A$1:$J$10</definedName>
    <definedName name="DatosExternos_1" localSheetId="0" hidden="1">'Lista - IMG'!$A$1:$I$21</definedName>
    <definedName name="DatosExternos_1" localSheetId="4" hidden="1">'Liverpool - IMG'!$A$1:$I$16</definedName>
    <definedName name="DatosExternos_1" localSheetId="3" hidden="1">MeLi!#REF!</definedName>
    <definedName name="DatosExternos_1" localSheetId="2" hidden="1">'MeLi - IMG'!$A$1:$J$250</definedName>
    <definedName name="DatosExternos_1" localSheetId="10" hidden="1">'PalacioHierro - IMG'!$A$1:$J$72</definedName>
    <definedName name="DatosExternos_1" localSheetId="22" hidden="1">'Privalia - IMG'!$A$1:$I$467</definedName>
    <definedName name="DatosExternos_1" localSheetId="6" hidden="1">'Sanborns - IMG'!$A$1:$J$127</definedName>
    <definedName name="DatosExternos_1" localSheetId="12" hidden="1">'Sears - IMG'!$A$1:$J$43</definedName>
    <definedName name="DatosExternos_2" localSheetId="14" hidden="1">'Chapur - IMG'!$A$1:$J$315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9" l="1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N7" i="23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C15" i="25"/>
  <c r="C16" i="25"/>
  <c r="C17" i="25"/>
  <c r="C13" i="25" l="1"/>
  <c r="C14" i="25"/>
  <c r="C11" i="25"/>
  <c r="C12" i="25"/>
  <c r="B4" i="19"/>
  <c r="B3" i="19"/>
  <c r="B2" i="19"/>
  <c r="C8" i="25"/>
  <c r="C9" i="25"/>
  <c r="C10" i="25"/>
  <c r="C6" i="25"/>
  <c r="C7" i="25"/>
  <c r="C4" i="25"/>
  <c r="C5" i="25"/>
  <c r="C2" i="25"/>
  <c r="C3" i="25"/>
  <c r="B2" i="6" l="1"/>
  <c r="B3" i="6"/>
  <c r="B4" i="6"/>
  <c r="B5" i="6"/>
  <c r="B6" i="6"/>
  <c r="B7" i="6"/>
  <c r="K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142" i="43"/>
  <c r="K143" i="43"/>
  <c r="K144" i="43"/>
  <c r="K145" i="43"/>
  <c r="K146" i="43"/>
  <c r="K147" i="43"/>
  <c r="K148" i="43"/>
  <c r="K149" i="43"/>
  <c r="K150" i="43"/>
  <c r="K151" i="43"/>
  <c r="K152" i="43"/>
  <c r="K153" i="43"/>
  <c r="K154" i="43"/>
  <c r="K155" i="43"/>
  <c r="K156" i="43"/>
  <c r="K157" i="43"/>
  <c r="K158" i="43"/>
  <c r="K159" i="43"/>
  <c r="K160" i="43"/>
  <c r="K161" i="43"/>
  <c r="K162" i="43"/>
  <c r="K163" i="43"/>
  <c r="K164" i="43"/>
  <c r="K165" i="43"/>
  <c r="K166" i="43"/>
  <c r="K167" i="43"/>
  <c r="K168" i="43"/>
  <c r="K169" i="43"/>
  <c r="K170" i="43"/>
  <c r="K171" i="43"/>
  <c r="K172" i="43"/>
  <c r="K173" i="43"/>
  <c r="K174" i="43"/>
  <c r="K175" i="43"/>
  <c r="K176" i="43"/>
  <c r="K177" i="43"/>
  <c r="K178" i="43"/>
  <c r="K179" i="43"/>
  <c r="K180" i="43"/>
  <c r="K181" i="43"/>
  <c r="K182" i="43"/>
  <c r="K183" i="43"/>
  <c r="K184" i="43"/>
  <c r="K185" i="43"/>
  <c r="K186" i="43"/>
  <c r="K187" i="43"/>
  <c r="K188" i="43"/>
  <c r="K189" i="43"/>
  <c r="K190" i="43"/>
  <c r="K191" i="43"/>
  <c r="K192" i="43"/>
  <c r="K193" i="43"/>
  <c r="K194" i="43"/>
  <c r="K195" i="43"/>
  <c r="K196" i="43"/>
  <c r="K197" i="43"/>
  <c r="K198" i="43"/>
  <c r="K199" i="43"/>
  <c r="K200" i="43"/>
  <c r="K201" i="43"/>
  <c r="K202" i="43"/>
  <c r="K203" i="43"/>
  <c r="K204" i="43"/>
  <c r="K205" i="43"/>
  <c r="K206" i="43"/>
  <c r="K207" i="43"/>
  <c r="K208" i="43"/>
  <c r="K209" i="43"/>
  <c r="K210" i="43"/>
  <c r="K211" i="43"/>
  <c r="K212" i="43"/>
  <c r="K213" i="43"/>
  <c r="K214" i="43"/>
  <c r="K215" i="43"/>
  <c r="K216" i="43"/>
  <c r="K217" i="43"/>
  <c r="K218" i="43"/>
  <c r="K219" i="43"/>
  <c r="K220" i="43"/>
  <c r="K221" i="43"/>
  <c r="K222" i="43"/>
  <c r="K223" i="43"/>
  <c r="K224" i="43"/>
  <c r="K225" i="43"/>
  <c r="K226" i="43"/>
  <c r="K227" i="43"/>
  <c r="K228" i="43"/>
  <c r="K229" i="43"/>
  <c r="K230" i="43"/>
  <c r="K231" i="43"/>
  <c r="K232" i="43"/>
  <c r="K233" i="43"/>
  <c r="K234" i="43"/>
  <c r="K235" i="43"/>
  <c r="K236" i="43"/>
  <c r="K237" i="43"/>
  <c r="K238" i="43"/>
  <c r="K239" i="43"/>
  <c r="K240" i="43"/>
  <c r="K241" i="43"/>
  <c r="K242" i="43"/>
  <c r="K243" i="43"/>
  <c r="K244" i="43"/>
  <c r="K245" i="43"/>
  <c r="K246" i="43"/>
  <c r="K247" i="43"/>
  <c r="K248" i="43"/>
  <c r="K249" i="43"/>
  <c r="K250" i="43"/>
  <c r="K251" i="43"/>
  <c r="K252" i="43"/>
  <c r="K253" i="43"/>
  <c r="K254" i="43"/>
  <c r="K255" i="43"/>
  <c r="K256" i="43"/>
  <c r="K257" i="43"/>
  <c r="K258" i="43"/>
  <c r="K259" i="43"/>
  <c r="K260" i="43"/>
  <c r="K261" i="43"/>
  <c r="K262" i="43"/>
  <c r="K263" i="43"/>
  <c r="K264" i="43"/>
  <c r="K265" i="43"/>
  <c r="K266" i="43"/>
  <c r="K267" i="43"/>
  <c r="K268" i="43"/>
  <c r="K269" i="43"/>
  <c r="K270" i="43"/>
  <c r="K271" i="43"/>
  <c r="K272" i="43"/>
  <c r="K273" i="43"/>
  <c r="K274" i="43"/>
  <c r="K275" i="43"/>
  <c r="K276" i="43"/>
  <c r="K277" i="43"/>
  <c r="K278" i="43"/>
  <c r="K279" i="43"/>
  <c r="K280" i="43"/>
  <c r="K281" i="43"/>
  <c r="K282" i="43"/>
  <c r="K283" i="43"/>
  <c r="K284" i="43"/>
  <c r="K285" i="43"/>
  <c r="K286" i="43"/>
  <c r="K287" i="43"/>
  <c r="K288" i="43"/>
  <c r="K289" i="43"/>
  <c r="K290" i="43"/>
  <c r="K291" i="43"/>
  <c r="K292" i="43"/>
  <c r="K293" i="43"/>
  <c r="K294" i="43"/>
  <c r="K295" i="43"/>
  <c r="K296" i="43"/>
  <c r="K297" i="43"/>
  <c r="K298" i="43"/>
  <c r="K299" i="43"/>
  <c r="K300" i="43"/>
  <c r="K301" i="43"/>
  <c r="K302" i="43"/>
  <c r="K303" i="43"/>
  <c r="K304" i="43"/>
  <c r="K305" i="43"/>
  <c r="K306" i="43"/>
  <c r="K307" i="43"/>
  <c r="K308" i="43"/>
  <c r="K309" i="43"/>
  <c r="K310" i="43"/>
  <c r="K311" i="43"/>
  <c r="K312" i="43"/>
  <c r="K313" i="43"/>
  <c r="K314" i="43"/>
  <c r="K315" i="43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K2" i="39" l="1"/>
  <c r="K3" i="39"/>
  <c r="K4" i="39"/>
  <c r="K5" i="39"/>
  <c r="K6" i="39"/>
  <c r="K7" i="39"/>
  <c r="K8" i="39"/>
  <c r="K9" i="39"/>
  <c r="K10" i="39"/>
  <c r="C3" i="38"/>
  <c r="C2" i="38"/>
  <c r="K2" i="28" l="1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N1" i="36" l="1"/>
  <c r="M1" i="36"/>
  <c r="L1" i="36"/>
  <c r="K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D1" i="7" l="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N24" i="23"/>
  <c r="N23" i="23"/>
  <c r="K2" i="34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4" i="34"/>
  <c r="K195" i="34"/>
  <c r="K196" i="34"/>
  <c r="K197" i="34"/>
  <c r="K198" i="34"/>
  <c r="K199" i="34"/>
  <c r="K200" i="34"/>
  <c r="K201" i="34"/>
  <c r="K202" i="34"/>
  <c r="K203" i="34"/>
  <c r="K204" i="34"/>
  <c r="K205" i="34"/>
  <c r="K206" i="34"/>
  <c r="K207" i="34"/>
  <c r="K208" i="34"/>
  <c r="K209" i="34"/>
  <c r="K210" i="34"/>
  <c r="K211" i="34"/>
  <c r="K212" i="34"/>
  <c r="K213" i="34"/>
  <c r="K214" i="34"/>
  <c r="K215" i="34"/>
  <c r="K216" i="34"/>
  <c r="K217" i="34"/>
  <c r="K218" i="34"/>
  <c r="K219" i="34"/>
  <c r="K220" i="34"/>
  <c r="K221" i="34"/>
  <c r="K222" i="34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K243" i="34"/>
  <c r="K244" i="34"/>
  <c r="K245" i="34"/>
  <c r="K246" i="34"/>
  <c r="K247" i="34"/>
  <c r="K248" i="34"/>
  <c r="K249" i="34"/>
  <c r="K250" i="34"/>
  <c r="K251" i="34"/>
  <c r="K252" i="34"/>
  <c r="K253" i="34"/>
  <c r="K254" i="34"/>
  <c r="K255" i="34"/>
  <c r="K256" i="34"/>
  <c r="K257" i="34"/>
  <c r="K258" i="34"/>
  <c r="K259" i="34"/>
  <c r="K260" i="34"/>
  <c r="K261" i="34"/>
  <c r="K262" i="34"/>
  <c r="K263" i="34"/>
  <c r="K264" i="34"/>
  <c r="K265" i="34"/>
  <c r="K266" i="34"/>
  <c r="K267" i="34"/>
  <c r="K268" i="34"/>
  <c r="K269" i="34"/>
  <c r="K270" i="34"/>
  <c r="K271" i="34"/>
  <c r="K272" i="34"/>
  <c r="K273" i="34"/>
  <c r="K274" i="34"/>
  <c r="K275" i="34"/>
  <c r="K276" i="34"/>
  <c r="K277" i="34"/>
  <c r="K278" i="34"/>
  <c r="K279" i="34"/>
  <c r="K280" i="34"/>
  <c r="K281" i="34"/>
  <c r="K282" i="34"/>
  <c r="K283" i="34"/>
  <c r="K284" i="34"/>
  <c r="K285" i="34"/>
  <c r="K286" i="34"/>
  <c r="K287" i="34"/>
  <c r="K288" i="34"/>
  <c r="K289" i="34"/>
  <c r="K290" i="34"/>
  <c r="K291" i="34"/>
  <c r="K292" i="34"/>
  <c r="K293" i="34"/>
  <c r="K294" i="34"/>
  <c r="K295" i="34"/>
  <c r="K296" i="34"/>
  <c r="K297" i="34"/>
  <c r="K298" i="34"/>
  <c r="K299" i="34"/>
  <c r="K300" i="34"/>
  <c r="K301" i="34"/>
  <c r="K302" i="34"/>
  <c r="K303" i="34"/>
  <c r="K304" i="34"/>
  <c r="K305" i="34"/>
  <c r="K306" i="34"/>
  <c r="K307" i="34"/>
  <c r="K308" i="34"/>
  <c r="K309" i="34"/>
  <c r="K310" i="34"/>
  <c r="K311" i="34"/>
  <c r="K312" i="34"/>
  <c r="K313" i="34"/>
  <c r="K314" i="34"/>
  <c r="K315" i="34"/>
  <c r="K316" i="34"/>
  <c r="K317" i="34"/>
  <c r="K318" i="34"/>
  <c r="K319" i="34"/>
  <c r="K320" i="34"/>
  <c r="K321" i="34"/>
  <c r="K322" i="34"/>
  <c r="K323" i="34"/>
  <c r="K324" i="34"/>
  <c r="K325" i="34"/>
  <c r="K326" i="34"/>
  <c r="K327" i="34"/>
  <c r="K328" i="34"/>
  <c r="K329" i="34"/>
  <c r="K330" i="34"/>
  <c r="K331" i="34"/>
  <c r="K332" i="34"/>
  <c r="K333" i="34"/>
  <c r="K334" i="34"/>
  <c r="K335" i="34"/>
  <c r="K336" i="34"/>
  <c r="K337" i="34"/>
  <c r="K338" i="34"/>
  <c r="K339" i="34"/>
  <c r="K340" i="34"/>
  <c r="K341" i="34"/>
  <c r="K342" i="34"/>
  <c r="K343" i="34"/>
  <c r="K344" i="34"/>
  <c r="K345" i="34"/>
  <c r="K346" i="34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B119" i="44"/>
  <c r="N12" i="23" l="1"/>
  <c r="N5" i="23"/>
  <c r="N9" i="23"/>
  <c r="N3" i="23"/>
  <c r="B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63" i="44"/>
  <c r="B64" i="44"/>
  <c r="B65" i="44"/>
  <c r="B66" i="44"/>
  <c r="B67" i="44"/>
  <c r="B68" i="44"/>
  <c r="B69" i="44"/>
  <c r="B70" i="44"/>
  <c r="B71" i="44"/>
  <c r="B72" i="44"/>
  <c r="B73" i="44"/>
  <c r="B74" i="44"/>
  <c r="B75" i="44"/>
  <c r="B76" i="44"/>
  <c r="B77" i="44"/>
  <c r="B78" i="44"/>
  <c r="B79" i="44"/>
  <c r="B80" i="44"/>
  <c r="B81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B111" i="44"/>
  <c r="B112" i="44"/>
  <c r="B113" i="44"/>
  <c r="B114" i="44"/>
  <c r="B115" i="44"/>
  <c r="B116" i="44"/>
  <c r="B117" i="44"/>
  <c r="B118" i="44"/>
  <c r="N4" i="23"/>
  <c r="N10" i="23"/>
  <c r="N11" i="23"/>
  <c r="N14" i="23"/>
  <c r="N15" i="23"/>
  <c r="N16" i="23"/>
  <c r="N18" i="23"/>
  <c r="N19" i="23"/>
  <c r="N20" i="23"/>
  <c r="N21" i="23"/>
  <c r="N22" i="23"/>
  <c r="N2" i="23"/>
  <c r="D13" i="40"/>
  <c r="N1" i="34"/>
  <c r="M1" i="34"/>
  <c r="L1" i="34"/>
  <c r="C1" i="44" l="1"/>
  <c r="D1" i="33"/>
  <c r="D3" i="40" l="1"/>
  <c r="K9" i="24" l="1"/>
  <c r="K10" i="24"/>
  <c r="K8" i="24"/>
  <c r="K6" i="24"/>
  <c r="K7" i="24"/>
  <c r="K5" i="24"/>
  <c r="K2" i="24"/>
  <c r="K3" i="24"/>
  <c r="K4" i="24"/>
  <c r="D1" i="38" l="1"/>
  <c r="C4" i="10" l="1"/>
  <c r="C3" i="10"/>
  <c r="C2" i="10"/>
  <c r="N1" i="28" l="1"/>
  <c r="M1" i="28"/>
  <c r="L1" i="28"/>
  <c r="N1" i="43"/>
  <c r="M1" i="43"/>
  <c r="L1" i="43"/>
  <c r="D1" i="2" l="1"/>
  <c r="C1" i="41"/>
  <c r="N1" i="30" l="1"/>
  <c r="M1" i="30"/>
  <c r="L1" i="30"/>
  <c r="D1" i="16" l="1"/>
  <c r="N1" i="24"/>
  <c r="M1" i="24"/>
  <c r="L1" i="24"/>
  <c r="D1" i="10" l="1"/>
  <c r="L1" i="37"/>
  <c r="K1" i="37"/>
  <c r="J1" i="37"/>
  <c r="D2" i="40" l="1"/>
  <c r="D4" i="40"/>
  <c r="D5" i="40"/>
  <c r="D6" i="40"/>
  <c r="D7" i="40"/>
  <c r="D8" i="40"/>
  <c r="D9" i="40"/>
  <c r="D10" i="40"/>
  <c r="D11" i="40"/>
  <c r="D12" i="40"/>
  <c r="N1" i="26"/>
  <c r="M1" i="26"/>
  <c r="L1" i="26"/>
  <c r="C1" i="6" l="1"/>
  <c r="D1" i="25"/>
  <c r="K1" i="29"/>
  <c r="L1" i="29"/>
  <c r="C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Castellanos Cruz (MX)</author>
  </authors>
  <commentList>
    <comment ref="B1" authorId="0" shapeId="0" xr:uid="{283B12F1-12A1-4531-A278-A6730535BB0F}">
      <text>
        <r>
          <rPr>
            <b/>
            <sz val="9"/>
            <color indexed="81"/>
            <rFont val="Tahoma"/>
            <family val="2"/>
          </rPr>
          <t>Eduardo Castellanos Cruz (MX):</t>
        </r>
        <r>
          <rPr>
            <sz val="9"/>
            <color indexed="81"/>
            <rFont val="Tahoma"/>
            <family val="2"/>
          </rPr>
          <t xml:space="preserve">
Codigo SKU de 6 digitos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E4655C1D-06D4-485E-BCAD-A39CA2886DA5}" keepAlive="1" name="Consulta - Chapur" description="Conexión a la consulta 'Chapur' en el libro." type="5" refreshedVersion="0" background="1">
    <dbPr connection="Provider=Microsoft.Mashup.OleDb.1;Data Source=$Workbook$;Location=Chapur;Extended Properties=&quot;&quot;" command="SELECT * FROM [Chapur]"/>
  </connection>
  <connection id="4" xr16:uid="{7CC299E1-E0E3-47B5-ACED-F31C511AEC83}" keepAlive="1" name="Consulta - Chapur - IMG" description="Conexión a la consulta 'Chapur - IMG' en el libro." type="5" refreshedVersion="8" background="1" saveData="1">
    <dbPr connection="Provider=Microsoft.Mashup.OleDb.1;Data Source=$Workbook$;Location=&quot;Chapur - IMG&quot;;Extended Properties=&quot;&quot;" command="SELECT * FROM [Chapur - IMG]"/>
  </connection>
  <connection id="5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8B4FAFA3-A0F8-411B-ADBB-10EAA38A6B43}" keepAlive="1" name="Consulta - Inventario_General" description="Conexión a la consulta 'Inventario_General' en el libro." type="5" refreshedVersion="0" background="1">
    <dbPr connection="Provider=Microsoft.Mashup.OleDb.1;Data Source=$Workbook$;Location=Inventario_General;Extended Properties=&quot;&quot;" command="SELECT * FROM [Inventario_General]"/>
  </connection>
  <connection id="8" xr16:uid="{3CF04232-5A32-45C4-BBA2-F96BAE484FE3}" keepAlive="1" name="Consulta - Inventario_General 11 02 25" description="Conexión a la consulta 'Inventario_General 11 02 25' en el libro." type="5" refreshedVersion="0" background="1">
    <dbPr connection="Provider=Microsoft.Mashup.OleDb.1;Data Source=$Workbook$;Location=&quot;Inventario_General 11 02 25&quot;;Extended Properties=&quot;&quot;" command="SELECT * FROM [Inventario_General 11 02 25]"/>
  </connection>
  <connection id="9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10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871172D4-96FF-4111-89BC-780721D21442}" keepAlive="1" name="Consulta - MeLi - IMG" description="Conexión a la consulta 'MeLi - IMG' en el libro." type="5" refreshedVersion="8" background="1" saveData="1">
    <dbPr connection="Provider=Microsoft.Mashup.OleDb.1;Data Source=$Workbook$;Location=&quot;MeLi - IMG&quot;;Extended Properties=&quot;&quot;" command="SELECT * FROM [MeLi - IMG]"/>
  </connection>
  <connection id="12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3" xr16:uid="{09D60E18-2012-4A24-83E1-EC7C79E71993}" keepAlive="1" name="Consulta - Privalia - IMG" description="Conexión a la consulta 'Privalia - IMG' en el libro." type="5" refreshedVersion="8" background="1" saveData="1">
    <dbPr connection="Provider=Microsoft.Mashup.OleDb.1;Data Source=$Workbook$;Location=&quot;Privalia - IMG&quot;;Extended Properties=&quot;&quot;" command="SELECT * FROM [Privalia - IMG]"/>
  </connection>
  <connection id="14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5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6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7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<sst xmlns="http://schemas.openxmlformats.org/spreadsheetml/2006/main" count="19623" uniqueCount="5322">
  <si>
    <t>Material</t>
  </si>
  <si>
    <t>VG949306-BLA</t>
  </si>
  <si>
    <t>VG949312-BLA</t>
  </si>
  <si>
    <t>VG949318-BLA</t>
  </si>
  <si>
    <t>UPC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</si>
  <si>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</si>
  <si>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</si>
  <si>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</si>
  <si>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</si>
  <si>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</si>
  <si>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</si>
  <si>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</si>
  <si>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</si>
  <si>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</si>
  <si>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</si>
  <si>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</si>
  <si>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</si>
  <si>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</si>
  <si>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</si>
  <si>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</si>
  <si>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</si>
  <si>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</si>
  <si>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</si>
  <si>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</si>
  <si>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</si>
  <si>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</si>
  <si>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</si>
  <si>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</si>
  <si>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</si>
  <si>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</si>
  <si>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</si>
  <si>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</si>
  <si>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</si>
  <si>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</si>
  <si>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</si>
  <si>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</si>
  <si>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</si>
  <si>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</si>
  <si>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</si>
  <si>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</si>
  <si>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</si>
  <si>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</si>
  <si>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</si>
  <si>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</si>
  <si>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</si>
  <si>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</si>
  <si>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</si>
  <si>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</si>
  <si>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</si>
  <si>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</si>
  <si>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</si>
  <si>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</si>
  <si>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</si>
  <si>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</si>
  <si>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</si>
  <si>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</si>
  <si>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</si>
  <si>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</si>
  <si>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</si>
  <si>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</si>
  <si>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</si>
  <si>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</si>
  <si>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</si>
  <si>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</si>
  <si>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</si>
  <si>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</si>
  <si>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</si>
  <si>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</si>
  <si>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</si>
  <si>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</si>
  <si>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</si>
  <si>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</si>
  <si>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</si>
  <si>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SKU</t>
  </si>
  <si>
    <t>Control</t>
  </si>
  <si>
    <t>4</t>
  </si>
  <si>
    <t>XG935070-SAP</t>
  </si>
  <si>
    <t>F-2</t>
  </si>
  <si>
    <t>F-3</t>
  </si>
  <si>
    <t>[Material] (1-2)</t>
  </si>
  <si>
    <t>[Material] (1-3)</t>
  </si>
  <si>
    <t>SG949318-BNL</t>
  </si>
  <si>
    <t>SG949318-CRG</t>
  </si>
  <si>
    <t>SG8500146-CLO</t>
  </si>
  <si>
    <t>SG8500146-LTL</t>
  </si>
  <si>
    <t>VC8500140-BLA</t>
  </si>
  <si>
    <t>VC8500146-BLA</t>
  </si>
  <si>
    <t>ZG8500156-BLA</t>
  </si>
  <si>
    <t>BG900633-BLA</t>
  </si>
  <si>
    <t>EBG839023-CLO</t>
  </si>
  <si>
    <t>EBG839023-LTL</t>
  </si>
  <si>
    <t>EVG839023-BLA</t>
  </si>
  <si>
    <t>EYG839517-BLA</t>
  </si>
  <si>
    <t>EYG839532-BLA</t>
  </si>
  <si>
    <t>EYG839572-BLA</t>
  </si>
  <si>
    <t>ZG787913-BLA</t>
  </si>
  <si>
    <t>ZG787924-BLA</t>
  </si>
  <si>
    <t>Maniqui Alt</t>
  </si>
  <si>
    <t>S-2</t>
  </si>
  <si>
    <t>F-OPEN</t>
  </si>
  <si>
    <t>SKU CIMACO</t>
  </si>
  <si>
    <t>7818603</t>
  </si>
  <si>
    <t>7818603.2</t>
  </si>
  <si>
    <t>7818603.3</t>
  </si>
  <si>
    <t>7818603.4</t>
  </si>
  <si>
    <t>7818603.1</t>
  </si>
  <si>
    <t>[SKU].7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</si>
  <si>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</si>
  <si>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</si>
  <si>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</si>
  <si>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</si>
  <si>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</si>
  <si>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</si>
  <si>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</si>
  <si>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</si>
  <si>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</si>
  <si>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</si>
  <si>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</si>
  <si>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</si>
  <si>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</si>
  <si>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</si>
  <si>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</si>
  <si>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</si>
  <si>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</si>
  <si>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</si>
  <si>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</si>
  <si>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</si>
  <si>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</si>
  <si>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</si>
  <si>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</si>
  <si>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</si>
  <si>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</si>
  <si>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</si>
  <si>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</si>
  <si>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</si>
  <si>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</si>
  <si>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</si>
  <si>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</si>
  <si>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</si>
  <si>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</si>
  <si>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</si>
  <si>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</si>
  <si>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</si>
  <si>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</si>
  <si>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</si>
  <si>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</si>
  <si>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</si>
  <si>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</si>
  <si>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</si>
  <si>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</si>
  <si>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</si>
  <si>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</si>
  <si>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</si>
  <si>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</si>
  <si>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</si>
  <si>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</si>
  <si>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</si>
  <si>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</si>
  <si>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</si>
  <si>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</si>
  <si>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</si>
  <si>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</si>
  <si>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</si>
  <si>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</si>
  <si>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</si>
  <si>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</si>
  <si>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</si>
  <si>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</si>
  <si>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</si>
  <si>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</si>
  <si>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</si>
  <si>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</si>
  <si>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</si>
  <si>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</si>
  <si>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</si>
  <si>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</si>
  <si>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</si>
  <si>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</si>
  <si>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</si>
  <si>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</si>
  <si>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</si>
  <si>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</si>
  <si>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</si>
  <si>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</si>
  <si>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</si>
  <si>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</si>
  <si>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</si>
  <si>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</si>
  <si>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</si>
  <si>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</si>
  <si>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</si>
  <si>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</si>
  <si>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</si>
  <si>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</si>
  <si>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</si>
  <si>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</si>
  <si>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</si>
  <si>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</si>
  <si>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</si>
  <si>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</si>
  <si>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</si>
  <si>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</si>
  <si>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</si>
  <si>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</si>
  <si>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</si>
  <si>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</si>
  <si>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</si>
  <si>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</si>
  <si>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</si>
  <si>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</si>
  <si>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</si>
  <si>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</si>
  <si>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</si>
  <si>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</si>
  <si>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</si>
  <si>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</si>
  <si>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</si>
  <si>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</si>
  <si>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</si>
  <si>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</si>
  <si>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</si>
  <si>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</si>
  <si>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</si>
  <si>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</si>
  <si>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</si>
  <si>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</si>
  <si>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</si>
  <si>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</si>
  <si>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</si>
  <si>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</si>
  <si>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</si>
  <si>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</si>
  <si>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</si>
  <si>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</si>
  <si>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</si>
  <si>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</si>
  <si>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</si>
  <si>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</si>
  <si>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</si>
  <si>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</si>
  <si>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</si>
  <si>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</si>
  <si>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</si>
  <si>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</si>
  <si>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</si>
  <si>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</si>
  <si>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</si>
  <si>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</si>
  <si>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</si>
  <si>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</si>
  <si>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</si>
  <si>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</si>
  <si>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</si>
  <si>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</si>
  <si>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</si>
  <si>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</si>
  <si>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</si>
  <si>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</si>
  <si>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</si>
  <si>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</si>
  <si>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</si>
  <si>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</si>
  <si>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</si>
  <si>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</si>
  <si>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</si>
  <si>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</si>
  <si>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</si>
  <si>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</si>
  <si>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</si>
  <si>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</si>
  <si>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</si>
  <si>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</si>
  <si>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</si>
  <si>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</si>
  <si>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</si>
  <si>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</si>
  <si>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</si>
  <si>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</si>
  <si>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</si>
  <si>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</si>
  <si>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</si>
  <si>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</si>
  <si>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</si>
  <si>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</si>
  <si>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</si>
  <si>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</si>
  <si>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</si>
  <si>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</si>
  <si>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</si>
  <si>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</si>
  <si>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</si>
  <si>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</si>
  <si>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</si>
  <si>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</si>
  <si>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</si>
  <si>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</si>
  <si>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</si>
  <si>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</si>
  <si>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</si>
  <si>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</si>
  <si>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</si>
  <si>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</si>
  <si>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</si>
  <si>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</si>
  <si>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</si>
  <si>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</si>
  <si>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</si>
  <si>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</si>
  <si>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</si>
  <si>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</si>
  <si>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</si>
  <si>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</si>
  <si>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</si>
  <si>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</si>
  <si>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</si>
  <si>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</si>
  <si>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</si>
  <si>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</si>
  <si>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</si>
  <si>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</si>
  <si>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</si>
  <si>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</si>
  <si>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</si>
  <si>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</si>
  <si>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</si>
  <si>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</si>
  <si>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</si>
  <si>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</si>
  <si>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</si>
  <si>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</si>
  <si>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</si>
  <si>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</si>
  <si>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</si>
  <si>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</si>
  <si>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</si>
  <si>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</si>
  <si>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</si>
  <si>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</si>
  <si>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</si>
  <si>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</si>
  <si>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</si>
  <si>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</si>
  <si>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</si>
  <si>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</si>
  <si>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</si>
  <si>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</si>
  <si>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</si>
  <si>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</si>
  <si>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</si>
  <si>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</si>
  <si>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</si>
  <si>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</si>
  <si>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</si>
  <si>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</si>
  <si>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</si>
  <si>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</si>
  <si>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</si>
  <si>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</si>
  <si>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</si>
  <si>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</si>
  <si>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</si>
  <si>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</si>
  <si>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</si>
  <si>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</si>
  <si>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</si>
  <si>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</si>
  <si>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</si>
  <si>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</si>
  <si>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</si>
  <si>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</si>
  <si>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</si>
  <si>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</si>
  <si>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</si>
  <si>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</si>
  <si>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</si>
  <si>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</si>
  <si>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</si>
  <si>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</si>
  <si>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</si>
  <si>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</si>
  <si>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</si>
  <si>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</si>
  <si>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</si>
  <si>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190231459637_2</t>
  </si>
  <si>
    <t>190231460275_2</t>
  </si>
  <si>
    <t>190231605515_2</t>
  </si>
  <si>
    <t>190231688211_2</t>
  </si>
  <si>
    <t>190231688228_2</t>
  </si>
  <si>
    <t>190231459637_3</t>
  </si>
  <si>
    <t>190231459637_4</t>
  </si>
  <si>
    <t>190231459637_1</t>
  </si>
  <si>
    <t>190231720584_3</t>
  </si>
  <si>
    <t>190231720584_2</t>
  </si>
  <si>
    <t>190231720584_4</t>
  </si>
  <si>
    <t>190231720584_1</t>
  </si>
  <si>
    <t>190231460275_3</t>
  </si>
  <si>
    <t>190231460275_4</t>
  </si>
  <si>
    <t>190231460275_1</t>
  </si>
  <si>
    <t>190231698937_3</t>
  </si>
  <si>
    <t>190231698937_2</t>
  </si>
  <si>
    <t>190231698937_4</t>
  </si>
  <si>
    <t>190231698937_1</t>
  </si>
  <si>
    <t>190231818038_3</t>
  </si>
  <si>
    <t>190231818038_2</t>
  </si>
  <si>
    <t>190231818038_6</t>
  </si>
  <si>
    <t>190231818038_7</t>
  </si>
  <si>
    <t>190231818038_4</t>
  </si>
  <si>
    <t>190231818038_1</t>
  </si>
  <si>
    <t>190231846451_3</t>
  </si>
  <si>
    <t>190231846451_2</t>
  </si>
  <si>
    <t>190231846451_6</t>
  </si>
  <si>
    <t>190231846451_7</t>
  </si>
  <si>
    <t>190231846451_4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</si>
  <si>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</si>
  <si>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</si>
  <si>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</si>
  <si>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</si>
  <si>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</si>
  <si>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</si>
  <si>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</si>
  <si>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</si>
  <si>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</si>
  <si>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190231875499_3</t>
  </si>
  <si>
    <t>190231875499_2</t>
  </si>
  <si>
    <t>190231875499_4</t>
  </si>
  <si>
    <t>190231875499_1</t>
  </si>
  <si>
    <t>190231875505_3</t>
  </si>
  <si>
    <t>190231875505_2</t>
  </si>
  <si>
    <t>190231875505_4</t>
  </si>
  <si>
    <t>190231875505_1</t>
  </si>
  <si>
    <t>190231881315_3</t>
  </si>
  <si>
    <t>190231881315_2</t>
  </si>
  <si>
    <t>190231881315_4</t>
  </si>
  <si>
    <t>190231881339_3</t>
  </si>
  <si>
    <t>190231881339_2</t>
  </si>
  <si>
    <t>190231881339_4</t>
  </si>
  <si>
    <t>190231873846_3</t>
  </si>
  <si>
    <t>190231873846_2</t>
  </si>
  <si>
    <t>190231873846_4</t>
  </si>
  <si>
    <t>190231873846_1</t>
  </si>
  <si>
    <t>190231873853_3</t>
  </si>
  <si>
    <t>190231873853_2</t>
  </si>
  <si>
    <t>190231873853_4</t>
  </si>
  <si>
    <t>190231873853_1</t>
  </si>
  <si>
    <t>190231873860_3</t>
  </si>
  <si>
    <t>190231873860_2</t>
  </si>
  <si>
    <t>190231873860_4</t>
  </si>
  <si>
    <t>190231873860_1</t>
  </si>
  <si>
    <t>190231884392_3</t>
  </si>
  <si>
    <t>190231884392_2</t>
  </si>
  <si>
    <t>190231884392_4</t>
  </si>
  <si>
    <t>190231873891_3</t>
  </si>
  <si>
    <t>190231873891_2</t>
  </si>
  <si>
    <t>190231873891_4</t>
  </si>
  <si>
    <t>190231873891_1</t>
  </si>
  <si>
    <t>190231873907_3</t>
  </si>
  <si>
    <t>190231873907_2</t>
  </si>
  <si>
    <t>190231873907_4</t>
  </si>
  <si>
    <t>190231873907_1</t>
  </si>
  <si>
    <t>190231873914_3</t>
  </si>
  <si>
    <t>190231873914_2</t>
  </si>
  <si>
    <t>190231873914_4</t>
  </si>
  <si>
    <t>190231873914_1</t>
  </si>
  <si>
    <t>190231882534_3</t>
  </si>
  <si>
    <t>190231882534_2</t>
  </si>
  <si>
    <t>190231882534_4</t>
  </si>
  <si>
    <t>190231881773_3</t>
  </si>
  <si>
    <t>190231881773_2</t>
  </si>
  <si>
    <t>190231881773_4</t>
  </si>
  <si>
    <t>190231881803_3</t>
  </si>
  <si>
    <t>190231881803_2</t>
  </si>
  <si>
    <t>190231881803_4</t>
  </si>
  <si>
    <t>190231894773_3</t>
  </si>
  <si>
    <t>190231894773_2</t>
  </si>
  <si>
    <t>190231894773_4</t>
  </si>
  <si>
    <t>190231881810_3</t>
  </si>
  <si>
    <t>190231881810_2</t>
  </si>
  <si>
    <t>190231881810_4</t>
  </si>
  <si>
    <t>190231882817_3</t>
  </si>
  <si>
    <t>190231882817_2</t>
  </si>
  <si>
    <t>190231882817_4</t>
  </si>
  <si>
    <t>190231886082_3</t>
  </si>
  <si>
    <t>190231886082_2</t>
  </si>
  <si>
    <t>190231886082_4</t>
  </si>
  <si>
    <t>190231886082_1</t>
  </si>
  <si>
    <t>190231886099_3</t>
  </si>
  <si>
    <t>190231886099_2</t>
  </si>
  <si>
    <t>190231886099_4</t>
  </si>
  <si>
    <t>190231886099_1</t>
  </si>
  <si>
    <t>190231875338_3</t>
  </si>
  <si>
    <t>190231875338_2</t>
  </si>
  <si>
    <t>190231875338_6</t>
  </si>
  <si>
    <t>190231875338_7</t>
  </si>
  <si>
    <t>190231875338_4</t>
  </si>
  <si>
    <t>190231875338_1</t>
  </si>
  <si>
    <t>190231875345_3</t>
  </si>
  <si>
    <t>190231875345_2</t>
  </si>
  <si>
    <t>190231875345_6</t>
  </si>
  <si>
    <t>190231875345_7</t>
  </si>
  <si>
    <t>190231875345_4</t>
  </si>
  <si>
    <t>190231875345_1</t>
  </si>
  <si>
    <t>190231886204_3</t>
  </si>
  <si>
    <t>190231886204_2</t>
  </si>
  <si>
    <t>190231886204_4</t>
  </si>
  <si>
    <t>190231886204_1</t>
  </si>
  <si>
    <t>190231886211_3</t>
  </si>
  <si>
    <t>190231886211_2</t>
  </si>
  <si>
    <t>190231886211_4</t>
  </si>
  <si>
    <t>190231886211_1</t>
  </si>
  <si>
    <t>190231881452_3</t>
  </si>
  <si>
    <t>190231881452_2</t>
  </si>
  <si>
    <t>190231881452_4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</si>
  <si>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</si>
  <si>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</si>
  <si>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</si>
  <si>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</si>
  <si>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</si>
  <si>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</si>
  <si>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</si>
  <si>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</si>
  <si>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</si>
  <si>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190231881650_3</t>
  </si>
  <si>
    <t>190231881650_2</t>
  </si>
  <si>
    <t>190231881650_4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</si>
  <si>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</si>
  <si>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</si>
  <si>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</si>
  <si>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</si>
  <si>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</si>
  <si>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</si>
  <si>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</si>
  <si>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</si>
  <si>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</si>
  <si>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</si>
  <si>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</si>
  <si>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</si>
  <si>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</si>
  <si>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190231921875_3</t>
  </si>
  <si>
    <t>190231921875_2</t>
  </si>
  <si>
    <t>190231921875_4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</si>
  <si>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</si>
  <si>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</si>
  <si>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</si>
  <si>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</si>
  <si>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</si>
  <si>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</si>
  <si>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</si>
  <si>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</si>
  <si>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</si>
  <si>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</si>
  <si>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</si>
  <si>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</si>
  <si>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</si>
  <si>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190231913092_3</t>
  </si>
  <si>
    <t>190231913092_2</t>
  </si>
  <si>
    <t>190231913092_4</t>
  </si>
  <si>
    <t>190231913092_1</t>
  </si>
  <si>
    <t>190231913115_3</t>
  </si>
  <si>
    <t>190231913115_2</t>
  </si>
  <si>
    <t>190231913115_4</t>
  </si>
  <si>
    <t>190231913115_1</t>
  </si>
  <si>
    <t>190231913139_3</t>
  </si>
  <si>
    <t>190231913139_2</t>
  </si>
  <si>
    <t>190231913139_4</t>
  </si>
  <si>
    <t>190231913139_1</t>
  </si>
  <si>
    <t>190231913054_3</t>
  </si>
  <si>
    <t>190231913054_2</t>
  </si>
  <si>
    <t>190231913054_4</t>
  </si>
  <si>
    <t>190231913054_1</t>
  </si>
  <si>
    <t>190231913061_3</t>
  </si>
  <si>
    <t>190231913061_2</t>
  </si>
  <si>
    <t>190231913061_4</t>
  </si>
  <si>
    <t>190231913061_1</t>
  </si>
  <si>
    <t>190231904182_3</t>
  </si>
  <si>
    <t>190231904182_2</t>
  </si>
  <si>
    <t>190231904182_4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</si>
  <si>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</si>
  <si>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</si>
  <si>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</si>
  <si>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</si>
  <si>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</si>
  <si>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</si>
  <si>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</si>
  <si>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</si>
  <si>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</si>
  <si>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</si>
  <si>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</si>
  <si>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</si>
  <si>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</si>
  <si>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</si>
  <si>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</si>
  <si>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</si>
  <si>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</si>
  <si>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</si>
  <si>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</si>
  <si>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</si>
  <si>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</si>
  <si>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</si>
  <si>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</si>
  <si>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</si>
  <si>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190231904632_3</t>
  </si>
  <si>
    <t>190231904632_2</t>
  </si>
  <si>
    <t>190231904632_4</t>
  </si>
  <si>
    <t>190231904632_1</t>
  </si>
  <si>
    <t>190231904694_3</t>
  </si>
  <si>
    <t>190231904694_2</t>
  </si>
  <si>
    <t>190231904694_4</t>
  </si>
  <si>
    <t>190231904731_3</t>
  </si>
  <si>
    <t>190231904731_2</t>
  </si>
  <si>
    <t>190231904731_4</t>
  </si>
  <si>
    <t>190231904748_3</t>
  </si>
  <si>
    <t>190231904748_2</t>
  </si>
  <si>
    <t>190231904748_4</t>
  </si>
  <si>
    <t>190231904755_3</t>
  </si>
  <si>
    <t>190231904755_2</t>
  </si>
  <si>
    <t>190231904755_4</t>
  </si>
  <si>
    <t>190231910176_3</t>
  </si>
  <si>
    <t>190231910176_2</t>
  </si>
  <si>
    <t>190231910176_4</t>
  </si>
  <si>
    <t>190231910176_1</t>
  </si>
  <si>
    <t>190231910213_3</t>
  </si>
  <si>
    <t>190231910213_2</t>
  </si>
  <si>
    <t>190231910213_4</t>
  </si>
  <si>
    <t>190231910213_1</t>
  </si>
  <si>
    <t>190231910268_3</t>
  </si>
  <si>
    <t>190231910268_2</t>
  </si>
  <si>
    <t>190231910268_4</t>
  </si>
  <si>
    <t>190231910268_1</t>
  </si>
  <si>
    <t>190231910275_3</t>
  </si>
  <si>
    <t>190231910275_2</t>
  </si>
  <si>
    <t>190231910275_4</t>
  </si>
  <si>
    <t>190231910275_1</t>
  </si>
  <si>
    <t>190231905134_3</t>
  </si>
  <si>
    <t>190231905134_2</t>
  </si>
  <si>
    <t>190231905134_4</t>
  </si>
  <si>
    <t>190231905158_3</t>
  </si>
  <si>
    <t>190231905158_2</t>
  </si>
  <si>
    <t>190231905158_4</t>
  </si>
  <si>
    <t>190231905165_3</t>
  </si>
  <si>
    <t>190231905165_2</t>
  </si>
  <si>
    <t>190231905165_4</t>
  </si>
  <si>
    <t>190231905172_3</t>
  </si>
  <si>
    <t>190231905172_2</t>
  </si>
  <si>
    <t>190231905172_4</t>
  </si>
  <si>
    <t>190231913283_3</t>
  </si>
  <si>
    <t>190231913283_2</t>
  </si>
  <si>
    <t>190231913283_4</t>
  </si>
  <si>
    <t>190231905295_3</t>
  </si>
  <si>
    <t>190231905295_2</t>
  </si>
  <si>
    <t>190231905295_4</t>
  </si>
  <si>
    <t>190231905318_3</t>
  </si>
  <si>
    <t>190231905318_2</t>
  </si>
  <si>
    <t>190231905318_4</t>
  </si>
  <si>
    <t>190231919209_3</t>
  </si>
  <si>
    <t>190231919209_2</t>
  </si>
  <si>
    <t>190231919209_4</t>
  </si>
  <si>
    <t>190231905332_3</t>
  </si>
  <si>
    <t>190231905332_2</t>
  </si>
  <si>
    <t>190231905332_4</t>
  </si>
  <si>
    <t>190231905936_3</t>
  </si>
  <si>
    <t>190231905936_2</t>
  </si>
  <si>
    <t>190231905936_4</t>
  </si>
  <si>
    <t>190231905950_3</t>
  </si>
  <si>
    <t>190231905950_2</t>
  </si>
  <si>
    <t>190231905950_4</t>
  </si>
  <si>
    <t>190231919063_3</t>
  </si>
  <si>
    <t>190231919063_2</t>
  </si>
  <si>
    <t>190231919063_4</t>
  </si>
  <si>
    <t>190231919070_3</t>
  </si>
  <si>
    <t>190231919070_2</t>
  </si>
  <si>
    <t>190231919070_4</t>
  </si>
  <si>
    <t>190231899013_3</t>
  </si>
  <si>
    <t>190231899013_2</t>
  </si>
  <si>
    <t>190231899013_4</t>
  </si>
  <si>
    <t>190231882787_3</t>
  </si>
  <si>
    <t>190231882787_2</t>
  </si>
  <si>
    <t>190231882787_4</t>
  </si>
  <si>
    <t>190231907107_3</t>
  </si>
  <si>
    <t>190231907107_2</t>
  </si>
  <si>
    <t>190231907107_4</t>
  </si>
  <si>
    <t>190231907107_1</t>
  </si>
  <si>
    <t>190231907114_3</t>
  </si>
  <si>
    <t>190231907114_2</t>
  </si>
  <si>
    <t>190231907114_4</t>
  </si>
  <si>
    <t>190231907114_1</t>
  </si>
  <si>
    <t>190231916017_3</t>
  </si>
  <si>
    <t>190231916017_2</t>
  </si>
  <si>
    <t>190231916017_4</t>
  </si>
  <si>
    <t>190231916017_1</t>
  </si>
  <si>
    <t>190231906216_3</t>
  </si>
  <si>
    <t>190231906216_2</t>
  </si>
  <si>
    <t>190231906216_4</t>
  </si>
  <si>
    <t>190231906216_1</t>
  </si>
  <si>
    <t>190231913443_3</t>
  </si>
  <si>
    <t>190231913443_2</t>
  </si>
  <si>
    <t>190231913443_4</t>
  </si>
  <si>
    <t>190231913443_1</t>
  </si>
  <si>
    <t>PR-[SKU]2-1</t>
  </si>
  <si>
    <t>PR-[SKU]2-2</t>
  </si>
  <si>
    <t>PR-[SKU]2-3</t>
  </si>
  <si>
    <t>PR-[SKU]2-4</t>
  </si>
  <si>
    <t>PR-[SKU]2-5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</si>
  <si>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</si>
  <si>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</si>
  <si>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</si>
  <si>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</si>
  <si>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</si>
  <si>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</si>
  <si>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</si>
  <si>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</si>
  <si>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Imágenes</t>
  </si>
  <si>
    <t>Full_Path</t>
  </si>
  <si>
    <t>Departamento_Signal</t>
  </si>
  <si>
    <t>Group_Name</t>
  </si>
  <si>
    <t>GUESS MAINLINE ECOM IMAGES</t>
  </si>
  <si>
    <t>NOELLE</t>
  </si>
  <si>
    <t>CRESIDIA</t>
  </si>
  <si>
    <t>Frontal</t>
  </si>
  <si>
    <t>Posterior</t>
  </si>
  <si>
    <t>Frontal Alternativa</t>
  </si>
  <si>
    <t>Cliente</t>
  </si>
  <si>
    <t>EYG839525-BLA</t>
  </si>
  <si>
    <t>GIULLY</t>
  </si>
  <si>
    <t>DARYNA</t>
  </si>
  <si>
    <t>POWERPLAY</t>
  </si>
  <si>
    <t>ZALINA</t>
  </si>
  <si>
    <t>ECOGEMMA</t>
  </si>
  <si>
    <t>LAUREL</t>
  </si>
  <si>
    <t>ARNELA</t>
  </si>
  <si>
    <t>IZZY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</si>
  <si>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</si>
  <si>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</si>
  <si>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</si>
  <si>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</si>
  <si>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</si>
  <si>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</si>
  <si>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</si>
  <si>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</si>
  <si>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</si>
  <si>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</si>
  <si>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</si>
  <si>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</si>
  <si>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</si>
  <si>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</si>
  <si>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</si>
  <si>
    <t>Style_Code</t>
  </si>
  <si>
    <t>EYG839525</t>
  </si>
  <si>
    <t>Imagen Original</t>
  </si>
  <si>
    <t>SPECIAL MARKETS ECOM</t>
  </si>
  <si>
    <t>BG8500152</t>
  </si>
  <si>
    <t>S:/Carpetas/GUESS MAINLINE ECOM IMAGES/2024/243 - FALL 2024/JPG/LAUREL/SG8500146-COALLOGO-LAUREL-F-.jpg</t>
  </si>
  <si>
    <t>S:/Carpetas/GUESS MAINLINE ECOM IMAGES/2024/243 - FALL 2024/JPG/LAUREL/SG8500146-COALLOGO-LAUREL-B-.jpg</t>
  </si>
  <si>
    <t>S:/Carpetas/GUESS MAINLINE ECOM IMAGES/2024/243 - FALL 2024/JPG/LAUREL/SG8500146-COALLOGO-LAUREL-I-.jpg</t>
  </si>
  <si>
    <t>S:/Carpetas/GUESS MAINLINE ECOM IMAGES/2024/244 - HOLIDAY 2024/JPG/LAUREL/BG8500152-BLACK-LAUREL-I-.jpg</t>
  </si>
  <si>
    <t>S:/Carpetas/GUESS MAINLINE ECOM IMAGES/2024/244 - HOLIDAY 2024/JPG/LAUREL/BG8500152-BLACK-LAUREL-F-.jpg</t>
  </si>
  <si>
    <t>S:/Carpetas/GUESS MAINLINE ECOM IMAGES/2024/244 - HOLIDAY 2024/JPG/LAUREL/BG8500152-BLACK-LAUREL-B-.jpg</t>
  </si>
  <si>
    <t>S:/Carpetas/GUESS MAINLINE ECOM IMAGES/2024/244 - HOLIDAY 2024/JPG/NOELLE/ZG787924-BONE-NOELLE-B-.jpg</t>
  </si>
  <si>
    <t>S:/Carpetas/GUESS MAINLINE ECOM IMAGES/2024/244 - HOLIDAY 2024/JPG/NOELLE/ZG787924-BONE-NOELLE-Q-.jpg</t>
  </si>
  <si>
    <t>S:/Carpetas/GUESS MAINLINE ECOM IMAGES/2024/244 - HOLIDAY 2024/JPG/NOELLE/ZG787924-BONE-NOELLE-I-.jpg</t>
  </si>
  <si>
    <t>S:/Carpetas/GUESS MAINLINE ECOM IMAGES/2024/244 - HOLIDAY 2024/JPG/NOELLE/ZG787924-BONE-NOELLE-F-.jpg</t>
  </si>
  <si>
    <t>S:/Carpetas/GUESS MAINLINE ECOM IMAGES/2024/244 - HOLIDAY 2024/JPG/IZZY/SG865422-COALLOGO-IZZY-B-.jpg</t>
  </si>
  <si>
    <t>S:/Carpetas/GUESS MAINLINE ECOM IMAGES/2024/244 - HOLIDAY 2024/JPG/IZZY/SG865422-COALLOGO-IZZY-F-.jpg</t>
  </si>
  <si>
    <t>S:/Carpetas/GUESS MAINLINE ECOM IMAGES/2024/244 - HOLIDAY 2024/JPG/IZZY/SG865422-COALLOGO-IZZY-I-.jpg</t>
  </si>
  <si>
    <t>S:/Carpetas/GUESS MAINLINE ECOM IMAGES/2024/244 - HOLIDAY 2024/JPG/IZZY/SG865422-COALLOGO-IZZY-Q-.jpg</t>
  </si>
  <si>
    <t>S:/Carpetas/GUESS MAINLINE ECOM IMAGES/2024/244 - HOLIDAY 2024/JPG/IZZY/SG865422-LATTELOGOBROWN-IZZY-Q-.jpg</t>
  </si>
  <si>
    <t>S:/Carpetas/GUESS MAINLINE ECOM IMAGES/2024/244 - HOLIDAY 2024/JPG/IZZY/SG865422-LATTELOGOBROWN-IZZY-I-.jpg</t>
  </si>
  <si>
    <t>S:/Carpetas/GUESS MAINLINE ECOM IMAGES/2024/244 - HOLIDAY 2024/JPG/IZZY/SG865422-LATTELOGOBROWN-IZZY-B-.jpg</t>
  </si>
  <si>
    <t>S:/Carpetas/GUESS MAINLINE ECOM IMAGES/2024/244 - HOLIDAY 2024/JPG/IZZY/SG865422-LATTELOGOBROWN-IZZY-F-.jpg</t>
  </si>
  <si>
    <t>S:/Carpetas/GUESS MAINLINE ECOM IMAGES/2024/243 - FALL 2024/JPG/LAUREL/SG8500157-LATTELOGO-LAUREL-F-.jpg</t>
  </si>
  <si>
    <t>S:/Carpetas/GUESS MAINLINE ECOM IMAGES/2024/243 - FALL 2024/JPG/LAUREL/SG8500157-LATTELOGO-LAUREL-I-.jpg</t>
  </si>
  <si>
    <t>S:/Carpetas/GUESS MAINLINE ECOM IMAGES/2024/243 - FALL 2024/JPG/LAUREL/SG8500157-LATTELOGO-LAUREL-B-.jpg</t>
  </si>
  <si>
    <t>Archivo Original</t>
  </si>
  <si>
    <t>S:/Carpetas/GUESS MAINLINE ECOM IMAGES/2021/FALL 2021/MANHATTAN/BG699432-BLACK-MANHATTAN-B-.jpg</t>
  </si>
  <si>
    <t>MANHATTAN</t>
  </si>
  <si>
    <t>BG699432</t>
  </si>
  <si>
    <t>S:/Carpetas/GUESS MAINLINE ECOM IMAGES/2021/FALL 2021/MANHATTAN/ST699432-BROWN-MANHATTAN-B-.jpg</t>
  </si>
  <si>
    <t>ST699432</t>
  </si>
  <si>
    <t>S:/Carpetas/GUESS MAINLINE ECOM IMAGES/2021/HOLIDAY 2021/ECO BRENTON/EVG839023-BLACK-ECOBRENTON-B-.jpg</t>
  </si>
  <si>
    <t>ECOBRENTON</t>
  </si>
  <si>
    <t>EVG839023</t>
  </si>
  <si>
    <t>S:/Carpetas/GUESS MAINLINE ECOM IMAGES/2021/HOLIDAY 2021/ECO GEMMA/EYG839532-BLACK-ECOGEMMA-B-.jpg</t>
  </si>
  <si>
    <t>EYG839532</t>
  </si>
  <si>
    <t>S:/Carpetas/GUESS MAINLINE ECOM IMAGES/2021/FALL 2021/MANHATTAN/BG699432-BLACK-MANHATTAN-F-.jpg</t>
  </si>
  <si>
    <t>S:/Carpetas/GUESS MAINLINE ECOM IMAGES/2021/FALL 2021/MANHATTAN/ST699432-BROWN-MANHATTAN-F-.jpg</t>
  </si>
  <si>
    <t>S:/Carpetas/GUESS MAINLINE ECOM IMAGES/2021/HOLIDAY 2021/ECO BRENTON/EVG839023-BLACK-ECOBRENTON-F-.jpg</t>
  </si>
  <si>
    <t>S:/Carpetas/GUESS MAINLINE ECOM IMAGES/2021/FALL 2021/MANHATTAN/BG699432-BLACK-MANHATTAN-I-.jpg</t>
  </si>
  <si>
    <t>S:/Carpetas/GUESS MAINLINE ECOM IMAGES/2021/FALL 2021/MANHATTAN/ST699432-BROWN-MANHATTAN-I-.jpg</t>
  </si>
  <si>
    <t>S:/Carpetas/GUESS MAINLINE ECOM IMAGES/2021/HOLIDAY 2021/ECO BRENTON/EVG839023-BLACK-ECOBRENTON-I-.jpg</t>
  </si>
  <si>
    <t>S:/Carpetas/GUESS MAINLINE ECOM IMAGES/2021/FALL 2021/MANHATTAN/BG699432-BLACK-MANHATTAN-Q-.jpg</t>
  </si>
  <si>
    <t>S:/Carpetas/GUESS MAINLINE ECOM IMAGES/2021/FALL 2021/MANHATTAN/ST699432-BROWN-MANHATTAN-Q-.jpg</t>
  </si>
  <si>
    <t>S:/Carpetas/GUESS MAINLINE ECOM IMAGES/2021/HOLIDAY 2021/ECO BRENTON/EVG839023-BLACK-ECOBRENTON-Q-.jpg</t>
  </si>
  <si>
    <t>S:/Carpetas/GUESS MAINLINE ECOM IMAGES/2021/HOLIDAY 2021/ECO BRENTON/EVG839023-BLACK-ECOBRENTON-F-2-.jpg</t>
  </si>
  <si>
    <t>S:/Carpetas/GUESS MAINLINE ECOM IMAGES/2021/HOLIDAY 2021/ECO GEMMA/EYG839532-BLACK-ECOGEMMA-F-.jpg</t>
  </si>
  <si>
    <t>S:/Carpetas/GUESS MAINLINE ECOM IMAGES/2021/HOLIDAY 2021/ECO GEMMA/EYG839532-BLACK-ECOGEMMA-I-.jpg</t>
  </si>
  <si>
    <t>S:/Carpetas/GUESS MAINLINE ECOM IMAGES/2021/HOLIDAY 2021/ECO GEMMA/EYG839532-BLACK-ECOGEMMA-Q-.jpg</t>
  </si>
  <si>
    <t>S:/Carpetas/GUESS MAINLINE ECOM IMAGES/2022/222 - SUMMER 2022/JPGS/ECO BRENTON/EVG839019-BLACK-ECOBRENTON-B-.jpg</t>
  </si>
  <si>
    <t>EVG839019</t>
  </si>
  <si>
    <t>S:/Carpetas/GUESS MAINLINE ECOM IMAGES/2022/222 - SUMMER 2022/JPGS/ECO BRENTON/EVG839019-BLACK-ECOBRENTON-F-.jpg</t>
  </si>
  <si>
    <t>S:/Carpetas/GUESS MAINLINE ECOM IMAGES/2022/222 - SUMMER 2022/JPGS/ECO BRENTON/EVG839019-BLACK-ECOBRENTON-I-.jpg</t>
  </si>
  <si>
    <t>S:/Carpetas/GUESS MAINLINE ECOM IMAGES/2022/222 - SUMMER 2022/JPGS/ECO BRENTON/EVG839019-BLACK-ECOBRENTON-Q-.jpg</t>
  </si>
  <si>
    <t>S:/Carpetas/GUESS MAINLINE ECOM IMAGES/2022/224 - HOLIDAY 2022/JPGS/0 ADDITIONAL HOLIDAY IMAGES/EVG839019-BLACK-ECOBRENTON-F-2-.jpg</t>
  </si>
  <si>
    <t>190231605515_6</t>
  </si>
  <si>
    <t>S:/Carpetas/GUESS MAINLINE ECOM IMAGES/2022/224 - HOLIDAY 2022/JPGS/0 ADDITIONAL HOLIDAY IMAGES/EYG839572-BLACK-ECOGEMMA-F-.jpg</t>
  </si>
  <si>
    <t>EYG839572</t>
  </si>
  <si>
    <t>S:/Carpetas/GUESS MAINLINE ECOM IMAGES/2022/224 - HOLIDAY 2022/JPGS/ECO BRENTON/EBG839019-COALLOGO-ECOBRENTON-B-.jpg</t>
  </si>
  <si>
    <t>EBG839019</t>
  </si>
  <si>
    <t>S:/Carpetas/GUESS MAINLINE ECOM IMAGES/2022/224 - HOLIDAY 2022/JPGS/ECO BRENTON/EBG839019-COALLOGO-ECOBRENTON-F-.jpg</t>
  </si>
  <si>
    <t>S:/Carpetas/GUESS MAINLINE ECOM IMAGES/2022/224 - HOLIDAY 2022/JPGS/ECO BRENTON/EBG839019-COALLOGO-ECOBRENTON-I-.jpg</t>
  </si>
  <si>
    <t>S:/Carpetas/GUESS MAINLINE ECOM IMAGES/2022/224 - HOLIDAY 2022/JPGS/ECO BRENTON/EBG839019-COALLOGO-ECOBRENTON-Q-.jpg</t>
  </si>
  <si>
    <t>S:/Carpetas/GUESS MAINLINE ECOM IMAGES/2022/224 - HOLIDAY 2022/JPGS/ECO BRENTON/EBG839019-LATTELOGO-ECOBRENTON-B-.jpg</t>
  </si>
  <si>
    <t>S:/Carpetas/GUESS MAINLINE ECOM IMAGES/2022/224 - HOLIDAY 2022/JPGS/ECO BRENTON/EBG839019-LATTELOGO-ECOBRENTON-F-.jpg</t>
  </si>
  <si>
    <t>S:/Carpetas/GUESS MAINLINE ECOM IMAGES/2022/224 - HOLIDAY 2022/JPGS/ECO BRENTON/EBG839019-LATTELOGO-ECOBRENTON-I-.jpg</t>
  </si>
  <si>
    <t>S:/Carpetas/GUESS MAINLINE ECOM IMAGES/2022/224 - HOLIDAY 2022/JPGS/ECO BRENTON/EBG839019-LATTELOGO-ECOBRENTON-Q-.jpg</t>
  </si>
  <si>
    <t>S:/Carpetas/GUESS MAINLINE ECOM IMAGES/2022/224 - HOLIDAY 2022/JPGS/ECO BRENTON/EBG839023-COALLOGO-ECOBRENTON-B-.jpg</t>
  </si>
  <si>
    <t>EBG839023</t>
  </si>
  <si>
    <t>S:/Carpetas/GUESS MAINLINE ECOM IMAGES/2022/224 - HOLIDAY 2022/JPGS/ECO BRENTON/EBG839023-COALLOGO-ECOBRENTON-F-.jpg</t>
  </si>
  <si>
    <t>S:/Carpetas/GUESS MAINLINE ECOM IMAGES/2022/224 - HOLIDAY 2022/JPGS/ECO BRENTON/EBG839023-COALLOGO-ECOBRENTON-F-2-.jpg</t>
  </si>
  <si>
    <t>S:/Carpetas/GUESS MAINLINE ECOM IMAGES/2022/224 - HOLIDAY 2022/JPGS/ECO BRENTON/EBG839023-COALLOGO-ECOBRENTON-I-.jpg</t>
  </si>
  <si>
    <t>S:/Carpetas/GUESS MAINLINE ECOM IMAGES/2022/224 - HOLIDAY 2022/JPGS/ECO BRENTON/EBG839023-COALLOGO-ECOBRENTON-Q-.jpg</t>
  </si>
  <si>
    <t>S:/Carpetas/GUESS MAINLINE ECOM IMAGES/2022/224 - HOLIDAY 2022/JPGS/ECO BRENTON/EBG839023-LATTELOGO-ECOBRENTON-B-.jpg</t>
  </si>
  <si>
    <t>S:/Carpetas/GUESS MAINLINE ECOM IMAGES/2022/224 - HOLIDAY 2022/JPGS/ECO BRENTON/EBG839023-LATTELOGO-ECOBRENTON-F-.jpg</t>
  </si>
  <si>
    <t>S:/Carpetas/GUESS MAINLINE ECOM IMAGES/2022/224 - HOLIDAY 2022/JPGS/ECO BRENTON/EBG839023-LATTELOGO-ECOBRENTON-F-2-.jpg</t>
  </si>
  <si>
    <t>S:/Carpetas/GUESS MAINLINE ECOM IMAGES/2022/224 - HOLIDAY 2022/JPGS/ECO BRENTON/EBG839023-LATTELOGO-ECOBRENTON-I-.jpg</t>
  </si>
  <si>
    <t>S:/Carpetas/GUESS MAINLINE ECOM IMAGES/2022/224 - HOLIDAY 2022/JPGS/ECO BRENTON/EBG839023-LATTELOGO-ECOBRENTON-Q-.jpg</t>
  </si>
  <si>
    <t>S:/Carpetas/GUESS MAINLINE ECOM IMAGES/2022/224 - HOLIDAY 2022/JPGS/ECO GEMMA/EYG839572-BLACK-ECOGEMMA-B-.jpg</t>
  </si>
  <si>
    <t>S:/Carpetas/GUESS MAINLINE ECOM IMAGES/2022/224 - HOLIDAY 2022/JPGS/ECO GEMMA/EYG839572-BLACK-ECOGEMMA-I-.jpg</t>
  </si>
  <si>
    <t>S:/Carpetas/GUESS MAINLINE ECOM IMAGES/2022/224 - HOLIDAY 2022/JPGS/ECO GEMMA/EYG839572-BLACK-ECOGEMMA-Q-.jpg</t>
  </si>
  <si>
    <t>S:/Carpetas/GUESS MAINLINE ECOM IMAGES/2023/231 - SPRING 2023/JPEG/MANHATTAN/SG699432-COALLOGO-MANHATTAN-B-.jpg</t>
  </si>
  <si>
    <t>SG699432</t>
  </si>
  <si>
    <t>S:/Carpetas/GUESS MAINLINE ECOM IMAGES/2023/231 - SPRING 2023/JPEG/MANHATTAN/SG699432-COALLOGO-MANHATTAN-F-.jpg</t>
  </si>
  <si>
    <t>S:/Carpetas/GUESS MAINLINE ECOM IMAGES/2023/231 - SPRING 2023/JPEG/MANHATTAN/SG699432-COALLOGO-MANHATTAN-I-.jpg</t>
  </si>
  <si>
    <t>S:/Carpetas/GUESS MAINLINE ECOM IMAGES/2023/231 - SPRING 2023/JPEG/MANHATTAN/SG699432-COALLOGO-MANHATTAN-Q-.jpg</t>
  </si>
  <si>
    <t>S:/Carpetas/GUESS MAINLINE ECOM IMAGES/2023/231 - SPRING 2023/JPEG/NOELLE/ZG787913-BLACK-NOELLE-B-.jpg</t>
  </si>
  <si>
    <t>ZG787913</t>
  </si>
  <si>
    <t>S:/Carpetas/GUESS MAINLINE ECOM IMAGES/2023/231 - SPRING 2023/JPEG/NOELLE/ZG787913-BLACK-NOELLE-F-.jpg</t>
  </si>
  <si>
    <t>S:/Carpetas/GUESS MAINLINE ECOM IMAGES/2023/231 - SPRING 2023/JPEG/NOELLE/ZG787913-BLACK-NOELLE-I-.jpg</t>
  </si>
  <si>
    <t>S:/Carpetas/GUESS MAINLINE ECOM IMAGES/2023/231 - SPRING 2023/JPEG/NOELLE/ZG787913-BLACK-NOELLE-Q-.jpg</t>
  </si>
  <si>
    <t>S:/Carpetas/GUESS MAINLINE ECOM IMAGES/2023/231 - SPRING 2023/JPEG/NOELLE/ZG787924-BLACK-NOELLE-B-.jpg</t>
  </si>
  <si>
    <t>ZG787924</t>
  </si>
  <si>
    <t>S:/Carpetas/GUESS MAINLINE ECOM IMAGES/2023/231 - SPRING 2023/JPEG/NOELLE/ZG787924-BLACK-NOELLE-F-.jpg</t>
  </si>
  <si>
    <t>S:/Carpetas/GUESS MAINLINE ECOM IMAGES/2023/231 - SPRING 2023/JPEG/NOELLE/ZG787924-BLACK-NOELLE-I-.jpg</t>
  </si>
  <si>
    <t>S:/Carpetas/GUESS MAINLINE ECOM IMAGES/2023/231 - SPRING 2023/JPEG/NOELLE/ZG787924-BLACK-NOELLE-Q-.jpg</t>
  </si>
  <si>
    <t>S:/Carpetas/GUESS MAINLINE ECOM IMAGES/2023/231 - SPRING 2023/JPEG/NOELLE/ZG787971-BLACK-NOELLE-B-.jpg</t>
  </si>
  <si>
    <t>ZG787971</t>
  </si>
  <si>
    <t>S:/Carpetas/GUESS MAINLINE ECOM IMAGES/2023/231 - SPRING 2023/JPEG/NOELLE/ZG787971-BLACK-NOELLE-F-.jpg</t>
  </si>
  <si>
    <t>S:/Carpetas/GUESS MAINLINE ECOM IMAGES/2023/231 - SPRING 2023/JPEG/NOELLE/ZG787971-BLACK-NOELLE-I-.jpg</t>
  </si>
  <si>
    <t>S:/Carpetas/GUESS MAINLINE ECOM IMAGES/2023/231 - SPRING 2023/JPEG/NOELLE/ZG787971-BLACK-NOELLE-Q-.jpg</t>
  </si>
  <si>
    <t>S:/Carpetas/GUESS MAINLINE ECOM IMAGES/2024/241 - SPRING 2024/JPG/ECO GEMMA/EYG839517-BLACK-ECOGEMMA-B-.jpg</t>
  </si>
  <si>
    <t>EYG839517</t>
  </si>
  <si>
    <t>S:/Carpetas/GUESS MAINLINE ECOM IMAGES/2024/241 - SPRING 2024/JPG/ECO GEMMA/EYG839517-BLACK-ECOGEMMA-F-.jpg</t>
  </si>
  <si>
    <t>S:/Carpetas/GUESS MAINLINE ECOM IMAGES/2024/241 - SPRING 2024/JPG/ECO GEMMA/EYG839517-BLACK-ECOGEMMA-I-.jpg</t>
  </si>
  <si>
    <t>S:/Carpetas/GUESS MAINLINE ECOM IMAGES/2024/241 - SPRING 2024/JPG/ECO GEMMA/EYG839517-BLACK-ECOGEMMA-Q-.jpg</t>
  </si>
  <si>
    <t>S:/Carpetas/GUESS MAINLINE ECOM IMAGES/2024/241 - SPRING 2024/JPG/POWER PLAY/BG900633-BLACK-POWERPLAY-B-.jpg</t>
  </si>
  <si>
    <t>BG900633</t>
  </si>
  <si>
    <t>S:/Carpetas/GUESS MAINLINE ECOM IMAGES/2024/241 - SPRING 2024/JPG/POWER PLAY/BG900633-BLACK-POWERPLAY-F-.jpg</t>
  </si>
  <si>
    <t>S:/Carpetas/GUESS MAINLINE ECOM IMAGES/2024/241 - SPRING 2024/JPG/POWER PLAY/BG900633-BLACK-POWERPLAY-I-.jpg</t>
  </si>
  <si>
    <t>S:/Carpetas/GUESS MAINLINE ECOM IMAGES/2024/241 - SPRING 2024/JPG/POWER PLAY/BG900633-BLACK-POWERPLAY-Q-.jpg</t>
  </si>
  <si>
    <t>S:/Carpetas/GUESS MAINLINE ECOM IMAGES/2024/241 - SPRING 2024/JPG/VIKKY II/SG931828-COAL-VIKKYII-B-.jpg</t>
  </si>
  <si>
    <t>VIKKYII</t>
  </si>
  <si>
    <t>SG931828</t>
  </si>
  <si>
    <t>S:/Carpetas/GUESS MAINLINE ECOM IMAGES/2024/241 - SPRING 2024/JPG/VIKKY II/SG931828-COAL-VIKKYII-F-.jpg</t>
  </si>
  <si>
    <t>S:/Carpetas/GUESS MAINLINE ECOM IMAGES/2024/241 - SPRING 2024/JPG/VIKKY II/SG931828-COAL-VIKKYII-F-2-.jpg</t>
  </si>
  <si>
    <t>S:/Carpetas/GUESS MAINLINE ECOM IMAGES/2024/241 - SPRING 2024/JPG/VIKKY II/SG931828-COAL-VIKKYII-F-3-.jpg</t>
  </si>
  <si>
    <t>S:/Carpetas/GUESS MAINLINE ECOM IMAGES/2024/241 - SPRING 2024/JPG/VIKKY II/SG931828-COAL-VIKKYII-I-.jpg</t>
  </si>
  <si>
    <t>S:/Carpetas/GUESS MAINLINE ECOM IMAGES/2024/241 - SPRING 2024/JPG/VIKKY II/SG931828-COAL-VIKKYII-Q-.jpg</t>
  </si>
  <si>
    <t>S:/Carpetas/GUESS MAINLINE ECOM IMAGES/2024/242 - SUMMER 2024/JPG/VIKKY II/SG931828-LATTELOGOBROWN-VIKKYII-B-.jpg</t>
  </si>
  <si>
    <t>S:/Carpetas/GUESS MAINLINE ECOM IMAGES/2024/242 - SUMMER 2024/JPG/VIKKY II/SG931828-LATTELOGOBROWN-VIKKYII-F-.jpg</t>
  </si>
  <si>
    <t>S:/Carpetas/GUESS MAINLINE ECOM IMAGES/2024/242 - SUMMER 2024/JPG/VIKKY II/SG931828-LATTELOGOBROWN-VIKKYII-F-2-.jpg</t>
  </si>
  <si>
    <t>S:/Carpetas/GUESS MAINLINE ECOM IMAGES/2024/242 - SUMMER 2024/JPG/VIKKY II/SG931828-LATTELOGOBROWN-VIKKYII-F-3-.jpg</t>
  </si>
  <si>
    <t>S:/Carpetas/GUESS MAINLINE ECOM IMAGES/2024/242 - SUMMER 2024/JPG/VIKKY II/SG931828-LATTELOGOBROWN-VIKKYII-I-.jpg</t>
  </si>
  <si>
    <t>S:/Carpetas/GUESS MAINLINE ECOM IMAGES/2024/242 - SUMMER 2024/JPG/VIKKY II/SG931828-LATTELOGOBROWN-VIKKYII-Q-.jpg</t>
  </si>
  <si>
    <t>S:/Carpetas/GUESS MAINLINE ECOM IMAGES/2024/243 - FALL 2024/JPG/ANNITA/KB949906-BLACK-ANNITA-B-.jpg</t>
  </si>
  <si>
    <t>ANNITA</t>
  </si>
  <si>
    <t>KB949906</t>
  </si>
  <si>
    <t>S:/Carpetas/GUESS MAINLINE ECOM IMAGES/2024/243 - FALL 2024/JPG/ANNITA/KB949906-BLACK-ANNITA-F-.jpg</t>
  </si>
  <si>
    <t>S:/Carpetas/GUESS MAINLINE ECOM IMAGES/2024/243 - FALL 2024/JPG/ANNITA/KB949906-BLACK-ANNITA-I-.jpg</t>
  </si>
  <si>
    <t>S:/Carpetas/GUESS MAINLINE ECOM IMAGES/2024/243 - FALL 2024/JPG/ANNITA/KB949906-BLACK-ANNITA-Q-.jpg</t>
  </si>
  <si>
    <t>S:/Carpetas/GUESS MAINLINE ECOM IMAGES/2024/243 - FALL 2024/JPG/DARYNA/SG949312-BROWNLOGO-DARYNA-B-.jpg</t>
  </si>
  <si>
    <t>SG949312</t>
  </si>
  <si>
    <t>S:/Carpetas/GUESS MAINLINE ECOM IMAGES/2024/243 - FALL 2024/JPG/DARYNA/SG949312-BROWNLOGO-DARYNA-F-.jpg</t>
  </si>
  <si>
    <t>S:/Carpetas/GUESS MAINLINE ECOM IMAGES/2024/243 - FALL 2024/JPG/DARYNA/SG949312-BROWNLOGO-DARYNA-I-.jpg</t>
  </si>
  <si>
    <t>S:/Carpetas/GUESS MAINLINE ECOM IMAGES/2024/243 - FALL 2024/JPG/DARYNA/SG949312-BROWNLOGO-DARYNA-Q-.jpg</t>
  </si>
  <si>
    <t>S:/Carpetas/GUESS MAINLINE ECOM IMAGES/2024/243 - FALL 2024/JPG/DARYNA/SG949318-BROWNLOGO-DARYNA-B-.jpg</t>
  </si>
  <si>
    <t>SG949318</t>
  </si>
  <si>
    <t>S:/Carpetas/GUESS MAINLINE ECOM IMAGES/2024/243 - FALL 2024/JPG/DARYNA/SG949318-BROWNLOGO-DARYNA-F-.jpg</t>
  </si>
  <si>
    <t>S:/Carpetas/GUESS MAINLINE ECOM IMAGES/2024/243 - FALL 2024/JPG/DARYNA/SG949318-BROWNLOGO-DARYNA-I-.jpg</t>
  </si>
  <si>
    <t>S:/Carpetas/GUESS MAINLINE ECOM IMAGES/2024/243 - FALL 2024/JPG/DARYNA/SG949318-BROWNLOGO-DARYNA-Q-.jpg</t>
  </si>
  <si>
    <t>S:/Carpetas/GUESS MAINLINE ECOM IMAGES/2024/243 - FALL 2024/JPG/DARYNA/SG949318-CREAMLOGO-DARYNA-B-.jpg</t>
  </si>
  <si>
    <t>S:/Carpetas/GUESS MAINLINE ECOM IMAGES/2024/243 - FALL 2024/JPG/DARYNA/SG949318-CREAMLOGO-DARYNA-F-.jpg</t>
  </si>
  <si>
    <t>S:/Carpetas/GUESS MAINLINE ECOM IMAGES/2024/243 - FALL 2024/JPG/DARYNA/SG949318-CREAMLOGO-DARYNA-I-.jpg</t>
  </si>
  <si>
    <t>S:/Carpetas/GUESS MAINLINE ECOM IMAGES/2024/243 - FALL 2024/JPG/DARYNA/SG949318-CREAMLOGO-DARYNA-Q-.jpg</t>
  </si>
  <si>
    <t>S:/Carpetas/GUESS MAINLINE ECOM IMAGES/2024/243 - FALL 2024/JPG/DARYNA/VG949306-BLACK-DARYNA-B-.jpg</t>
  </si>
  <si>
    <t>VG949306</t>
  </si>
  <si>
    <t>S:/Carpetas/GUESS MAINLINE ECOM IMAGES/2024/243 - FALL 2024/JPG/DARYNA/VG949306-BLACK-DARYNA-F-.jpg</t>
  </si>
  <si>
    <t>S:/Carpetas/GUESS MAINLINE ECOM IMAGES/2024/243 - FALL 2024/JPG/DARYNA/VG949306-BLACK-DARYNA-I-.jpg</t>
  </si>
  <si>
    <t>S:/Carpetas/GUESS MAINLINE ECOM IMAGES/2024/243 - FALL 2024/JPG/DARYNA/VG949306-BLACK-DARYNA-Q-.jpg</t>
  </si>
  <si>
    <t>S:/Carpetas/GUESS MAINLINE ECOM IMAGES/2024/243 - FALL 2024/JPG/DARYNA/VG949312-BLACK-DARYNA-B-.jpg</t>
  </si>
  <si>
    <t>VG949312</t>
  </si>
  <si>
    <t>S:/Carpetas/GUESS MAINLINE ECOM IMAGES/2024/243 - FALL 2024/JPG/DARYNA/VG949312-BLACK-DARYNA-F-.jpg</t>
  </si>
  <si>
    <t>S:/Carpetas/GUESS MAINLINE ECOM IMAGES/2024/243 - FALL 2024/JPG/DARYNA/VG949312-BLACK-DARYNA-I-.jpg</t>
  </si>
  <si>
    <t>S:/Carpetas/GUESS MAINLINE ECOM IMAGES/2024/243 - FALL 2024/JPG/DARYNA/VG949312-BLACK-DARYNA-Q-.jpg</t>
  </si>
  <si>
    <t>S:/Carpetas/GUESS MAINLINE ECOM IMAGES/2024/243 - FALL 2024/JPG/DARYNA/VG949318-BLACK-DARYNA-B-.jpg</t>
  </si>
  <si>
    <t>VG949318</t>
  </si>
  <si>
    <t>S:/Carpetas/GUESS MAINLINE ECOM IMAGES/2024/243 - FALL 2024/JPG/DARYNA/VG949318-BLACK-DARYNA-F-.jpg</t>
  </si>
  <si>
    <t>S:/Carpetas/GUESS MAINLINE ECOM IMAGES/2024/243 - FALL 2024/JPG/DARYNA/VG949318-BLACK-DARYNA-I-.jpg</t>
  </si>
  <si>
    <t>S:/Carpetas/GUESS MAINLINE ECOM IMAGES/2024/243 - FALL 2024/JPG/DARYNA/VG949318-BLACK-DARYNA-Q-.jpg</t>
  </si>
  <si>
    <t>S:/Carpetas/GUESS MAINLINE ECOM IMAGES/2024/243 - FALL 2024/JPG/GIULLY/QK874809-ALMOND-GIULLY-B-.jpg</t>
  </si>
  <si>
    <t>QK874809</t>
  </si>
  <si>
    <t>S:/Carpetas/GUESS MAINLINE ECOM IMAGES/2024/243 - FALL 2024/JPG/GIULLY/QK874809-ALMOND-GIULLY-F-.jpg</t>
  </si>
  <si>
    <t>S:/Carpetas/GUESS MAINLINE ECOM IMAGES/2024/243 - FALL 2024/JPG/GIULLY/QK874809-ALMOND-GIULLY-I-.jpg</t>
  </si>
  <si>
    <t>S:/Carpetas/GUESS MAINLINE ECOM IMAGES/2024/243 - FALL 2024/JPG/GIULLY/QK874809-ALMOND-GIULLY-Q-.jpg</t>
  </si>
  <si>
    <t>S:/Carpetas/GUESS MAINLINE ECOM IMAGES/2024/243 - FALL 2024/JPG/GIULLY/QK874809-BLACK-GIULLY-B-.jpg</t>
  </si>
  <si>
    <t>S:/Carpetas/GUESS MAINLINE ECOM IMAGES/2024/243 - FALL 2024/JPG/GIULLY/QK874809-BLACK-GIULLY-F-.jpg</t>
  </si>
  <si>
    <t>S:/Carpetas/GUESS MAINLINE ECOM IMAGES/2024/243 - FALL 2024/JPG/GIULLY/QK874809-BLACK-GIULLY-I-.jpg</t>
  </si>
  <si>
    <t>S:/Carpetas/GUESS MAINLINE ECOM IMAGES/2024/243 - FALL 2024/JPG/GIULLY/QK874809-BLACK-GIULLY-Q-.jpg</t>
  </si>
  <si>
    <t>S:/Carpetas/GUESS MAINLINE ECOM IMAGES/2024/243 - FALL 2024/JPG/GIULLY/QK8748137-ALMOND-GIULLY-B-.jpg</t>
  </si>
  <si>
    <t>QK8748137</t>
  </si>
  <si>
    <t>S:/Carpetas/GUESS MAINLINE ECOM IMAGES/2024/243 - FALL 2024/JPG/GIULLY/QK8748137-ALMOND-GIULLY-F-.jpg</t>
  </si>
  <si>
    <t>S:/Carpetas/GUESS MAINLINE ECOM IMAGES/2024/243 - FALL 2024/JPG/GIULLY/QK8748137-ALMOND-GIULLY-I-.jpg</t>
  </si>
  <si>
    <t>S:/Carpetas/GUESS MAINLINE ECOM IMAGES/2024/243 - FALL 2024/JPG/GIULLY/QK8748137-BURGUNDY-GIULLY-B-.jpg</t>
  </si>
  <si>
    <t>S:/Carpetas/GUESS MAINLINE ECOM IMAGES/2024/243 - FALL 2024/JPG/GIULLY/QK8748137-BURGUNDY-GIULLY-F-.jpg</t>
  </si>
  <si>
    <t>S:/Carpetas/GUESS MAINLINE ECOM IMAGES/2024/243 - FALL 2024/JPG/GIULLY/QK8748137-BURGUNDY-GIULLY-I-.jpg</t>
  </si>
  <si>
    <t>S:/Carpetas/GUESS MAINLINE ECOM IMAGES/2024/243 - FALL 2024/JPG/GIULLY/QK874814-ALMOND-GIULLY-B-.jpg</t>
  </si>
  <si>
    <t>QK874814</t>
  </si>
  <si>
    <t>S:/Carpetas/GUESS MAINLINE ECOM IMAGES/2024/243 - FALL 2024/JPG/GIULLY/QK874814-ALMOND-GIULLY-F-.jpg</t>
  </si>
  <si>
    <t>S:/Carpetas/GUESS MAINLINE ECOM IMAGES/2024/243 - FALL 2024/JPG/GIULLY/QK874814-ALMOND-GIULLY-I-.jpg</t>
  </si>
  <si>
    <t>S:/Carpetas/GUESS MAINLINE ECOM IMAGES/2024/243 - FALL 2024/JPG/GIULLY/QK874814-ALMOND-GIULLY-Q-.jpg</t>
  </si>
  <si>
    <t>S:/Carpetas/GUESS MAINLINE ECOM IMAGES/2024/243 - FALL 2024/JPG/GIULLY/QK874814-BLACK-GIULLY-B-.jpg</t>
  </si>
  <si>
    <t>S:/Carpetas/GUESS MAINLINE ECOM IMAGES/2024/243 - FALL 2024/JPG/GIULLY/QK874814-BLACK-GIULLY-F-.jpg</t>
  </si>
  <si>
    <t>S:/Carpetas/GUESS MAINLINE ECOM IMAGES/2024/243 - FALL 2024/JPG/GIULLY/QK874814-BLACK-GIULLY-I-.jpg</t>
  </si>
  <si>
    <t>S:/Carpetas/GUESS MAINLINE ECOM IMAGES/2024/243 - FALL 2024/JPG/GIULLY/QK874814-BLACK-GIULLY-Q-.jpg</t>
  </si>
  <si>
    <t>S:/Carpetas/GUESS MAINLINE ECOM IMAGES/2024/243 - FALL 2024/JPG/GIULLY/QK874814-BURGUNDY-GIULLY-B-.jpg</t>
  </si>
  <si>
    <t>S:/Carpetas/GUESS MAINLINE ECOM IMAGES/2024/243 - FALL 2024/JPG/GIULLY/QK874814-BURGUNDY-GIULLY-F-.jpg</t>
  </si>
  <si>
    <t>S:/Carpetas/GUESS MAINLINE ECOM IMAGES/2024/243 - FALL 2024/JPG/GIULLY/QK874814-BURGUNDY-GIULLY-I-.jpg</t>
  </si>
  <si>
    <t>S:/Carpetas/GUESS MAINLINE ECOM IMAGES/2024/243 - FALL 2024/JPG/GIULLY/QK874814-BURGUNDY-GIULLY-Q-.jpg</t>
  </si>
  <si>
    <t>S:/Carpetas/GUESS MAINLINE ECOM IMAGES/2024/243 - FALL 2024/JPG/GIULLY/QK8748157-BLACK-GIULLY-B-.jpg</t>
  </si>
  <si>
    <t>QK8748157</t>
  </si>
  <si>
    <t>S:/Carpetas/GUESS MAINLINE ECOM IMAGES/2024/243 - FALL 2024/JPG/GIULLY/QK8748157-BLACK-GIULLY-F-.jpg</t>
  </si>
  <si>
    <t>S:/Carpetas/GUESS MAINLINE ECOM IMAGES/2024/243 - FALL 2024/JPG/GIULLY/QK8748157-BLACK-GIULLY-I-.jpg</t>
  </si>
  <si>
    <t>S:/Carpetas/GUESS MAINLINE ECOM IMAGES/2024/243 - FALL 2024/JPG/GIULLY/QK874820-BLACK-GIULLY-B-.jpg</t>
  </si>
  <si>
    <t>QK874820</t>
  </si>
  <si>
    <t>S:/Carpetas/GUESS MAINLINE ECOM IMAGES/2024/243 - FALL 2024/JPG/GIULLY/QK874820-BLACK-GIULLY-F-.jpg</t>
  </si>
  <si>
    <t>S:/Carpetas/GUESS MAINLINE ECOM IMAGES/2024/243 - FALL 2024/JPG/GIULLY/QK874820-BLACK-GIULLY-I-.jpg</t>
  </si>
  <si>
    <t>S:/Carpetas/GUESS MAINLINE ECOM IMAGES/2024/243 - FALL 2024/JPG/GIULLY/QK874820-BLACK-GIULLY-Q-.jpg</t>
  </si>
  <si>
    <t>S:/Carpetas/GUESS MAINLINE ECOM IMAGES/2024/243 - FALL 2024/JPG/GIULLY/QK874820-BURGUNDY-GIULLY-B-.jpg</t>
  </si>
  <si>
    <t>S:/Carpetas/GUESS MAINLINE ECOM IMAGES/2024/243 - FALL 2024/JPG/GIULLY/QK874820-BURGUNDY-GIULLY-F-.jpg</t>
  </si>
  <si>
    <t>S:/Carpetas/GUESS MAINLINE ECOM IMAGES/2024/243 - FALL 2024/JPG/GIULLY/QK874820-BURGUNDY-GIULLY-I-.jpg</t>
  </si>
  <si>
    <t>S:/Carpetas/GUESS MAINLINE ECOM IMAGES/2024/243 - FALL 2024/JPG/GIULLY/QK874820-BURGUNDY-GIULLY-Q-.jpg</t>
  </si>
  <si>
    <t>S:/Carpetas/GUESS MAINLINE ECOM IMAGES/2024/243 - FALL 2024/JPG/GIULLY/QK874820-OLIVE-GIULLY-B-.jpg</t>
  </si>
  <si>
    <t>S:/Carpetas/GUESS MAINLINE ECOM IMAGES/2024/243 - FALL 2024/JPG/GIULLY/QK874820-OLIVE-GIULLY-F-.jpg</t>
  </si>
  <si>
    <t>S:/Carpetas/GUESS MAINLINE ECOM IMAGES/2024/243 - FALL 2024/JPG/GIULLY/QK874820-OLIVE-GIULLY-I-.jpg</t>
  </si>
  <si>
    <t>S:/Carpetas/GUESS MAINLINE ECOM IMAGES/2024/243 - FALL 2024/JPG/GIULLY/QK874820-OLIVE-GIULLY-Q-.jpg</t>
  </si>
  <si>
    <t>S:/Carpetas/GUESS MAINLINE ECOM IMAGES/2024/243 - FALL 2024/JPG/LAUREL/SD8500146-DOVELOGO-LAUREL-B-.jpg</t>
  </si>
  <si>
    <t>SD8500146</t>
  </si>
  <si>
    <t>S:/Carpetas/GUESS MAINLINE ECOM IMAGES/2024/243 - FALL 2024/JPG/LAUREL/SD8500146-DOVELOGO-LAUREL-F-.jpg</t>
  </si>
  <si>
    <t>S:/Carpetas/GUESS MAINLINE ECOM IMAGES/2024/243 - FALL 2024/JPG/LAUREL/SD8500146-DOVELOGO-LAUREL-I-.jpg</t>
  </si>
  <si>
    <t>SG8500146</t>
  </si>
  <si>
    <t>S:/Carpetas/GUESS MAINLINE ECOM IMAGES/2024/243 - FALL 2024/JPG/LAUREL/SG8500146-LATTELOGO-LAUREL-B-.jpg</t>
  </si>
  <si>
    <t>S:/Carpetas/GUESS MAINLINE ECOM IMAGES/2024/243 - FALL 2024/JPG/LAUREL/SG8500146-LATTELOGO-LAUREL-F-.jpg</t>
  </si>
  <si>
    <t>S:/Carpetas/GUESS MAINLINE ECOM IMAGES/2024/243 - FALL 2024/JPG/LAUREL/SG8500146-LATTELOGO-LAUREL-I-.jpg</t>
  </si>
  <si>
    <t>S:/Carpetas/GUESS MAINLINE ECOM IMAGES/2024/243 - FALL 2024/JPG/LAUREL/SG8500152-LATTELOGO-LAUREL-B-.jpg</t>
  </si>
  <si>
    <t>SG8500152</t>
  </si>
  <si>
    <t>S:/Carpetas/GUESS MAINLINE ECOM IMAGES/2024/243 - FALL 2024/JPG/LAUREL/SG8500152-LATTELOGO-LAUREL-F-.jpg</t>
  </si>
  <si>
    <t>S:/Carpetas/GUESS MAINLINE ECOM IMAGES/2024/243 - FALL 2024/JPG/LAUREL/SG8500152-LATTELOGO-LAUREL-I-.jpg</t>
  </si>
  <si>
    <t>S:/Carpetas/GUESS MAINLINE ECOM IMAGES/2024/243 - FALL 2024/JPG/LAUREL/SG8500156-LATTELOGO-LAUREL-B-.jpg</t>
  </si>
  <si>
    <t>SG8500156</t>
  </si>
  <si>
    <t>S:/Carpetas/GUESS MAINLINE ECOM IMAGES/2024/243 - FALL 2024/JPG/LAUREL/SG8500156-LATTELOGO-LAUREL-F-.jpg</t>
  </si>
  <si>
    <t>S:/Carpetas/GUESS MAINLINE ECOM IMAGES/2024/243 - FALL 2024/JPG/LAUREL/SG8500156-LATTELOGO-LAUREL-I-.jpg</t>
  </si>
  <si>
    <t>SG8500157</t>
  </si>
  <si>
    <t>S:/Carpetas/GUESS MAINLINE ECOM IMAGES/2024/243 - FALL 2024/JPG/LAUREL/SG8500163-COALLOGO-LAUREL-B-.jpg</t>
  </si>
  <si>
    <t>SG8500163</t>
  </si>
  <si>
    <t>S:/Carpetas/GUESS MAINLINE ECOM IMAGES/2024/243 - FALL 2024/JPG/LAUREL/SG8500163-COALLOGO-LAUREL-F-.jpg</t>
  </si>
  <si>
    <t>S:/Carpetas/GUESS MAINLINE ECOM IMAGES/2024/243 - FALL 2024/JPG/LAUREL/SG8500163-COALLOGO-LAUREL-I-.jpg</t>
  </si>
  <si>
    <t>S:/Carpetas/GUESS MAINLINE ECOM IMAGES/2024/243 - FALL 2024/JPG/LAUREL/VC8500140-BLACK-LAUREL-B-.jpg</t>
  </si>
  <si>
    <t>VC8500140</t>
  </si>
  <si>
    <t>S:/Carpetas/GUESS MAINLINE ECOM IMAGES/2024/243 - FALL 2024/JPG/LAUREL/VC8500140-BLACK-LAUREL-F-.jpg</t>
  </si>
  <si>
    <t>S:/Carpetas/GUESS MAINLINE ECOM IMAGES/2024/243 - FALL 2024/JPG/LAUREL/VC8500140-BLACK-LAUREL-I-.jpg</t>
  </si>
  <si>
    <t>S:/Carpetas/GUESS MAINLINE ECOM IMAGES/2024/243 - FALL 2024/JPG/LAUREL/VC8500146-BLACK-LAUREL-B-.jpg</t>
  </si>
  <si>
    <t>VC8500146</t>
  </si>
  <si>
    <t>S:/Carpetas/GUESS MAINLINE ECOM IMAGES/2024/243 - FALL 2024/JPG/LAUREL/VC8500146-BLACK-LAUREL-F-.jpg</t>
  </si>
  <si>
    <t>S:/Carpetas/GUESS MAINLINE ECOM IMAGES/2024/243 - FALL 2024/JPG/LAUREL/VC8500146-BLACK-LAUREL-I-.jpg</t>
  </si>
  <si>
    <t>S:/Carpetas/GUESS MAINLINE ECOM IMAGES/2024/243 - FALL 2024/JPG/LAUREL/ZG8500146-BLACK-LAUREL-B-.jpg</t>
  </si>
  <si>
    <t>ZG8500146</t>
  </si>
  <si>
    <t>S:/Carpetas/GUESS MAINLINE ECOM IMAGES/2024/243 - FALL 2024/JPG/LAUREL/ZG8500146-BLACK-LAUREL-F-.jpg</t>
  </si>
  <si>
    <t>S:/Carpetas/GUESS MAINLINE ECOM IMAGES/2024/243 - FALL 2024/JPG/LAUREL/ZG8500146-BLACK-LAUREL-I-.jpg</t>
  </si>
  <si>
    <t>S:/Carpetas/GUESS MAINLINE ECOM IMAGES/2024/243 - FALL 2024/JPG/LAUREL/ZG8500156-BLACK-LAUREL-B-.jpg</t>
  </si>
  <si>
    <t>ZG8500156</t>
  </si>
  <si>
    <t>S:/Carpetas/GUESS MAINLINE ECOM IMAGES/2024/243 - FALL 2024/JPG/LAUREL/ZG8500156-BLACK-LAUREL-F-.jpg</t>
  </si>
  <si>
    <t>S:/Carpetas/GUESS MAINLINE ECOM IMAGES/2024/243 - FALL 2024/JPG/LAUREL/ZG8500156-BLACK-LAUREL-I-.jpg</t>
  </si>
  <si>
    <t>S:/Carpetas/GUESS MAINLINE ECOM IMAGES/2024/243 - FALL 2024/JPG/VIKKY II/PG931814-BLACKLOGO-VIKKYII-B-.jpg</t>
  </si>
  <si>
    <t>PG931814</t>
  </si>
  <si>
    <t>S:/Carpetas/GUESS MAINLINE ECOM IMAGES/2024/243 - FALL 2024/JPG/VIKKY II/PG931814-BLACKLOGO-VIKKYII-F-.jpg</t>
  </si>
  <si>
    <t>S:/Carpetas/GUESS MAINLINE ECOM IMAGES/2024/243 - FALL 2024/JPG/VIKKY II/PG931814-BLACKLOGO-VIKKYII-I-.jpg</t>
  </si>
  <si>
    <t>S:/Carpetas/GUESS MAINLINE ECOM IMAGES/2024/243 - FALL 2024/JPG/VIKKY II/PG931814-BLACKLOGO-VIKKYII-Q-.jpg</t>
  </si>
  <si>
    <t>S:/Carpetas/GUESS MAINLINE ECOM IMAGES/2024/243 - FALL 2024/JPG/VIKKY II/PG931814-STONELOGO-VIKKYII-B-.jpg</t>
  </si>
  <si>
    <t>S:/Carpetas/GUESS MAINLINE ECOM IMAGES/2024/243 - FALL 2024/JPG/VIKKY II/PG931814-STONELOGO-VIKKYII-F-.jpg</t>
  </si>
  <si>
    <t>S:/Carpetas/GUESS MAINLINE ECOM IMAGES/2024/243 - FALL 2024/JPG/VIKKY II/PG931814-STONELOGO-VIKKYII-I-.jpg</t>
  </si>
  <si>
    <t>S:/Carpetas/GUESS MAINLINE ECOM IMAGES/2024/243 - FALL 2024/JPG/VIKKY II/PG931814-STONELOGO-VIKKYII-Q-.jpg</t>
  </si>
  <si>
    <t>S:/Carpetas/GUESS MAINLINE ECOM IMAGES/2024/243 - FALL 2024/JPG/VIKKY II/PG931828-BLACKLOGO-VIKKYII-B-.jpg</t>
  </si>
  <si>
    <t>PG931828</t>
  </si>
  <si>
    <t>S:/Carpetas/GUESS MAINLINE ECOM IMAGES/2024/243 - FALL 2024/JPG/VIKKY II/PG931828-BLACKLOGO-VIKKYII-F-.jpg</t>
  </si>
  <si>
    <t>S:/Carpetas/GUESS MAINLINE ECOM IMAGES/2024/243 - FALL 2024/JPG/VIKKY II/PG931828-BLACKLOGO-VIKKYII-F-2-.jpg</t>
  </si>
  <si>
    <t>S:/Carpetas/GUESS MAINLINE ECOM IMAGES/2024/243 - FALL 2024/JPG/VIKKY II/PG931828-BLACKLOGO-VIKKYII-F-3-.jpg</t>
  </si>
  <si>
    <t>S:/Carpetas/GUESS MAINLINE ECOM IMAGES/2024/243 - FALL 2024/JPG/VIKKY II/PG931828-BLACKLOGO-VIKKYII-I-.jpg</t>
  </si>
  <si>
    <t>S:/Carpetas/GUESS MAINLINE ECOM IMAGES/2024/243 - FALL 2024/JPG/VIKKY II/PG931828-BLACKLOGO-VIKKYII-Q-.jpg</t>
  </si>
  <si>
    <t>S:/Carpetas/GUESS MAINLINE ECOM IMAGES/2024/243 - FALL 2024/JPG/VIKKY II/PG931828-STONELOGO-VIKKYII-B-.jpg</t>
  </si>
  <si>
    <t>S:/Carpetas/GUESS MAINLINE ECOM IMAGES/2024/243 - FALL 2024/JPG/VIKKY II/PG931828-STONELOGO-VIKKYII-F-.jpg</t>
  </si>
  <si>
    <t>S:/Carpetas/GUESS MAINLINE ECOM IMAGES/2024/243 - FALL 2024/JPG/VIKKY II/PG931828-STONELOGO-VIKKYII-F-2-.jpg</t>
  </si>
  <si>
    <t>S:/Carpetas/GUESS MAINLINE ECOM IMAGES/2024/243 - FALL 2024/JPG/VIKKY II/PG931828-STONELOGO-VIKKYII-F-3-.jpg</t>
  </si>
  <si>
    <t>S:/Carpetas/GUESS MAINLINE ECOM IMAGES/2024/243 - FALL 2024/JPG/VIKKY II/PG931828-STONELOGO-VIKKYII-I-.jpg</t>
  </si>
  <si>
    <t>S:/Carpetas/GUESS MAINLINE ECOM IMAGES/2024/243 - FALL 2024/JPG/VIKKY II/PG931828-STONELOGO-VIKKYII-Q-.jpg</t>
  </si>
  <si>
    <t>S:/Carpetas/GUESS MAINLINE ECOM IMAGES/2024/243 - FALL 2024/JPG/VIKKY II/SG931814-COAL-VIKKYII-B-.jpg</t>
  </si>
  <si>
    <t>SG931814</t>
  </si>
  <si>
    <t>S:/Carpetas/GUESS MAINLINE ECOM IMAGES/2024/243 - FALL 2024/JPG/VIKKY II/SG931814-COAL-VIKKYII-F-.jpg</t>
  </si>
  <si>
    <t>S:/Carpetas/GUESS MAINLINE ECOM IMAGES/2024/243 - FALL 2024/JPG/VIKKY II/SG931814-COAL-VIKKYII-I-.jpg</t>
  </si>
  <si>
    <t>S:/Carpetas/GUESS MAINLINE ECOM IMAGES/2024/243 - FALL 2024/JPG/VIKKY II/SG931814-COAL-VIKKYII-Q-.jpg</t>
  </si>
  <si>
    <t>S:/Carpetas/GUESS MAINLINE ECOM IMAGES/2024/243 - FALL 2024/JPG/VIKKY II/SG931814-LATTELOGOBROWN-VIKKYII-B-.jpg</t>
  </si>
  <si>
    <t>S:/Carpetas/GUESS MAINLINE ECOM IMAGES/2024/243 - FALL 2024/JPG/VIKKY II/SG931814-LATTELOGOBROWN-VIKKYII-F-.jpg</t>
  </si>
  <si>
    <t>S:/Carpetas/GUESS MAINLINE ECOM IMAGES/2024/243 - FALL 2024/JPG/VIKKY II/SG931814-LATTELOGOBROWN-VIKKYII-I-.jpg</t>
  </si>
  <si>
    <t>S:/Carpetas/GUESS MAINLINE ECOM IMAGES/2024/243 - FALL 2024/JPG/VIKKY II/SG931814-LATTELOGOBROWN-VIKKYII-Q-.jpg</t>
  </si>
  <si>
    <t>S:/Carpetas/GUESS MAINLINE ECOM IMAGES/2024/243 - FALL 2024/JPG/ZALINA/RB935070-BLACK-ZALINA-B-.jpg</t>
  </si>
  <si>
    <t>RB935070</t>
  </si>
  <si>
    <t>S:/Carpetas/GUESS MAINLINE ECOM IMAGES/2024/243 - FALL 2024/JPG/ZALINA/RB935070-BLACK-ZALINA-F-.jpg</t>
  </si>
  <si>
    <t>S:/Carpetas/GUESS MAINLINE ECOM IMAGES/2024/243 - FALL 2024/JPG/ZALINA/RB935070-BLACK-ZALINA-I-.jpg</t>
  </si>
  <si>
    <t>S:/Carpetas/GUESS MAINLINE ECOM IMAGES/2024/243 - FALL 2024/JPG/ZALINA/RB935070-BLACK-ZALINA-Q-.jpg</t>
  </si>
  <si>
    <t>S:/Carpetas/GUESS MAINLINE ECOM IMAGES/2024/243 - FALL 2024/JPG/ZALINA/RB935075-BLACK-ZALINA-B-.jpg</t>
  </si>
  <si>
    <t>RB935075</t>
  </si>
  <si>
    <t>S:/Carpetas/GUESS MAINLINE ECOM IMAGES/2024/243 - FALL 2024/JPG/ZALINA/RB935075-BLACK-ZALINA-F-.jpg</t>
  </si>
  <si>
    <t>S:/Carpetas/GUESS MAINLINE ECOM IMAGES/2024/243 - FALL 2024/JPG/ZALINA/RB935075-BLACK-ZALINA-I-.jpg</t>
  </si>
  <si>
    <t>S:/Carpetas/GUESS MAINLINE ECOM IMAGES/2024/243 - FALL 2024/JPG/ZALINA/RB935075-BLACK-ZALINA-Q-.jpg</t>
  </si>
  <si>
    <t>S:/Carpetas/GUESS MAINLINE ECOM IMAGES/2024/243 - FALL 2024/JPG/ZALINA/RP935070-GOLD-ZALINA-B-.jpg</t>
  </si>
  <si>
    <t>RP935070</t>
  </si>
  <si>
    <t>S:/Carpetas/GUESS MAINLINE ECOM IMAGES/2024/243 - FALL 2024/JPG/ZALINA/RP935070-GOLD-ZALINA-F-.jpg</t>
  </si>
  <si>
    <t>S:/Carpetas/GUESS MAINLINE ECOM IMAGES/2024/243 - FALL 2024/JPG/ZALINA/RP935070-GOLD-ZALINA-I-.jpg</t>
  </si>
  <si>
    <t>S:/Carpetas/GUESS MAINLINE ECOM IMAGES/2024/243 - FALL 2024/JPG/ZALINA/RP935070-GOLD-ZALINA-Q-.jpg</t>
  </si>
  <si>
    <t>S:/Carpetas/GUESS MAINLINE ECOM IMAGES/2024/243 - FALL 2024/JPG/ZALINA/RY935070-SILVER-ZALINA-B-.jpg</t>
  </si>
  <si>
    <t>RY935070</t>
  </si>
  <si>
    <t>S:/Carpetas/GUESS MAINLINE ECOM IMAGES/2024/243 - FALL 2024/JPG/ZALINA/RY935070-SILVER-ZALINA-F-.jpg</t>
  </si>
  <si>
    <t>S:/Carpetas/GUESS MAINLINE ECOM IMAGES/2024/243 - FALL 2024/JPG/ZALINA/RY935070-SILVER-ZALINA-I-.jpg</t>
  </si>
  <si>
    <t>S:/Carpetas/GUESS MAINLINE ECOM IMAGES/2024/243 - FALL 2024/JPG/ZALINA/RY935070-SILVER-ZALINA-Q-.jpg</t>
  </si>
  <si>
    <t>S:/Carpetas/GUESS MAINLINE ECOM IMAGES/2024/243 - FALL 2024/JPG/ZALINA/RY935075-SILVER-ZALINA-B-.jpg</t>
  </si>
  <si>
    <t>RY935075</t>
  </si>
  <si>
    <t>S:/Carpetas/GUESS MAINLINE ECOM IMAGES/2024/243 - FALL 2024/JPG/ZALINA/RY935075-SILVER-ZALINA-F-.jpg</t>
  </si>
  <si>
    <t>S:/Carpetas/GUESS MAINLINE ECOM IMAGES/2024/243 - FALL 2024/JPG/ZALINA/RY935075-SILVER-ZALINA-I-.jpg</t>
  </si>
  <si>
    <t>S:/Carpetas/GUESS MAINLINE ECOM IMAGES/2024/243 - FALL 2024/JPG/ZALINA/RY935075-SILVER-ZALINA-Q-.jpg</t>
  </si>
  <si>
    <t>S:/Carpetas/GUESS MAINLINE ECOM IMAGES/2024/244 - HOLIDAY 2024/JPG/ANNITA/KK949906-BORDEAUX-ANNITA-B-.jpg</t>
  </si>
  <si>
    <t>KK949906</t>
  </si>
  <si>
    <t>S:/Carpetas/GUESS MAINLINE ECOM IMAGES/2024/244 - HOLIDAY 2024/JPG/ANNITA/KK949906-BORDEAUX-ANNITA-F-.jpg</t>
  </si>
  <si>
    <t>S:/Carpetas/GUESS MAINLINE ECOM IMAGES/2024/244 - HOLIDAY 2024/JPG/ANNITA/KK949906-BORDEAUX-ANNITA-I-.jpg</t>
  </si>
  <si>
    <t>S:/Carpetas/GUESS MAINLINE ECOM IMAGES/2024/244 - HOLIDAY 2024/JPG/ANNITA/KK949906-BORDEAUX-ANNITA-Q-.jpg</t>
  </si>
  <si>
    <t>S:/Carpetas/GUESS MAINLINE ECOM IMAGES/2024/244 - HOLIDAY 2024/JPG/ANNITA/KK949906-EMERALD-ANNITA-B-.jpg</t>
  </si>
  <si>
    <t>S:/Carpetas/GUESS MAINLINE ECOM IMAGES/2024/244 - HOLIDAY 2024/JPG/ANNITA/KK949906-EMERALD-ANNITA-F-.jpg</t>
  </si>
  <si>
    <t>S:/Carpetas/GUESS MAINLINE ECOM IMAGES/2024/244 - HOLIDAY 2024/JPG/ANNITA/KK949906-EMERALD-ANNITA-I-.jpg</t>
  </si>
  <si>
    <t>S:/Carpetas/GUESS MAINLINE ECOM IMAGES/2024/244 - HOLIDAY 2024/JPG/ANNITA/KK949906-EMERALD-ANNITA-Q-.jpg</t>
  </si>
  <si>
    <t>S:/Carpetas/GUESS MAINLINE ECOM IMAGES/2024/244 - HOLIDAY 2024/JPG/ANNITA/KK949906-SAPPHIRE-ANNITA-B-.jpg</t>
  </si>
  <si>
    <t>S:/Carpetas/GUESS MAINLINE ECOM IMAGES/2024/244 - HOLIDAY 2024/JPG/ANNITA/KK949906-SAPPHIRE-ANNITA-F-.jpg</t>
  </si>
  <si>
    <t>S:/Carpetas/GUESS MAINLINE ECOM IMAGES/2024/244 - HOLIDAY 2024/JPG/ANNITA/KK949906-SAPPHIRE-ANNITA-I-.jpg</t>
  </si>
  <si>
    <t>S:/Carpetas/GUESS MAINLINE ECOM IMAGES/2024/244 - HOLIDAY 2024/JPG/ANNITA/KK949906-SAPPHIRE-ANNITA-Q-.jpg</t>
  </si>
  <si>
    <t>S:/Carpetas/GUESS MAINLINE ECOM IMAGES/2024/244 - HOLIDAY 2024/JPG/ANNITA/XB949920-BORDEAUXMULTI-ANNITA-B-.jpg</t>
  </si>
  <si>
    <t>XB949920</t>
  </si>
  <si>
    <t>S:/Carpetas/GUESS MAINLINE ECOM IMAGES/2024/244 - HOLIDAY 2024/JPG/ANNITA/XB949920-BORDEAUXMULTI-ANNITA-F-.jpg</t>
  </si>
  <si>
    <t>S:/Carpetas/GUESS MAINLINE ECOM IMAGES/2024/244 - HOLIDAY 2024/JPG/ANNITA/XB949920-BORDEAUXMULTI-ANNITA-I-.jpg</t>
  </si>
  <si>
    <t>S:/Carpetas/GUESS MAINLINE ECOM IMAGES/2024/244 - HOLIDAY 2024/JPG/ANNITA/XB949920-BORDEAUXMULTI-ANNITA-Q-.jpg</t>
  </si>
  <si>
    <t>S:/Carpetas/GUESS MAINLINE ECOM IMAGES/2024/244 - HOLIDAY 2024/JPG/ANNITA/XB949920-EMERALDMULTI-ANNITA-B-.jpg</t>
  </si>
  <si>
    <t>190231921868_3</t>
  </si>
  <si>
    <t>S:/Carpetas/GUESS MAINLINE ECOM IMAGES/2024/244 - HOLIDAY 2024/JPG/ANNITA/XB949920-EMERALDMULTI-ANNITA-F-.jpg</t>
  </si>
  <si>
    <t>190231921868_2</t>
  </si>
  <si>
    <t>S:/Carpetas/GUESS MAINLINE ECOM IMAGES/2024/244 - HOLIDAY 2024/JPG/ANNITA/XB949920-EMERALDMULTI-ANNITA-I-.jpg</t>
  </si>
  <si>
    <t>190231921868_4</t>
  </si>
  <si>
    <t>S:/Carpetas/GUESS MAINLINE ECOM IMAGES/2024/244 - HOLIDAY 2024/JPG/ANNITA/XB949920-EMERALDMULTI-ANNITA-Q-.jpg</t>
  </si>
  <si>
    <t>190231921868_1</t>
  </si>
  <si>
    <t>S:/Carpetas/GUESS MAINLINE ECOM IMAGES/2024/244 - HOLIDAY 2024/JPG/ARNELA/NG949617-BLACK-ARNELA-B-.jpg</t>
  </si>
  <si>
    <t>NG949617</t>
  </si>
  <si>
    <t>S:/Carpetas/GUESS MAINLINE ECOM IMAGES/2024/244 - HOLIDAY 2024/JPG/ARNELA/NG949617-BLACK-ARNELA-F-.jpg</t>
  </si>
  <si>
    <t>S:/Carpetas/GUESS MAINLINE ECOM IMAGES/2024/244 - HOLIDAY 2024/JPG/ARNELA/NG949617-BLACK-ARNELA-I-.jpg</t>
  </si>
  <si>
    <t>S:/Carpetas/GUESS MAINLINE ECOM IMAGES/2024/244 - HOLIDAY 2024/JPG/ARNELA/NG949617-BLACK-ARNELA-Q-.jpg</t>
  </si>
  <si>
    <t>S:/Carpetas/GUESS MAINLINE ECOM IMAGES/2024/244 - HOLIDAY 2024/JPG/ARNELA/NG949617-BONE-ARNELA-B-.jpg</t>
  </si>
  <si>
    <t>S:/Carpetas/GUESS MAINLINE ECOM IMAGES/2024/244 - HOLIDAY 2024/JPG/ARNELA/NG949617-BONE-ARNELA-F-.jpg</t>
  </si>
  <si>
    <t>S:/Carpetas/GUESS MAINLINE ECOM IMAGES/2024/244 - HOLIDAY 2024/JPG/ARNELA/NG949617-BONE-ARNELA-I-.jpg</t>
  </si>
  <si>
    <t>S:/Carpetas/GUESS MAINLINE ECOM IMAGES/2024/244 - HOLIDAY 2024/JPG/ARNELA/NG949617-BONE-ARNELA-Q-.jpg</t>
  </si>
  <si>
    <t>S:/Carpetas/GUESS MAINLINE ECOM IMAGES/2024/244 - HOLIDAY 2024/JPG/ARNELA/NG949617-RED-ARNELA-B-.jpg</t>
  </si>
  <si>
    <t>S:/Carpetas/GUESS MAINLINE ECOM IMAGES/2024/244 - HOLIDAY 2024/JPG/ARNELA/NG949617-RED-ARNELA-F-.jpg</t>
  </si>
  <si>
    <t>S:/Carpetas/GUESS MAINLINE ECOM IMAGES/2024/244 - HOLIDAY 2024/JPG/ARNELA/NG949617-RED-ARNELA-I-.jpg</t>
  </si>
  <si>
    <t>S:/Carpetas/GUESS MAINLINE ECOM IMAGES/2024/244 - HOLIDAY 2024/JPG/ARNELA/NG949617-RED-ARNELA-Q-.jpg</t>
  </si>
  <si>
    <t>S:/Carpetas/GUESS MAINLINE ECOM IMAGES/2024/244 - HOLIDAY 2024/JPG/BEAVOIR/WE952821-COGNACMULTI-BEAVOIR-B-.jpg</t>
  </si>
  <si>
    <t>BEAVOIR</t>
  </si>
  <si>
    <t>WE952821</t>
  </si>
  <si>
    <t>S:/Carpetas/GUESS MAINLINE ECOM IMAGES/2024/244 - HOLIDAY 2024/JPG/BEAVOIR/WE952821-COGNACMULTI-BEAVOIR-F-.jpg</t>
  </si>
  <si>
    <t>S:/Carpetas/GUESS MAINLINE ECOM IMAGES/2024/244 - HOLIDAY 2024/JPG/BEAVOIR/WE952821-COGNACMULTI-BEAVOIR-I-.jpg</t>
  </si>
  <si>
    <t>S:/Carpetas/GUESS MAINLINE ECOM IMAGES/2024/244 - HOLIDAY 2024/JPG/BEAVOIR/WE952821-COGNACMULTI-BEAVOIR-Q-.jpg</t>
  </si>
  <si>
    <t>S:/Carpetas/GUESS MAINLINE ECOM IMAGES/2024/244 - HOLIDAY 2024/JPG/BEAVOIR/WE952821-SAPPHIREMULTI-BEAVOIR-B-.jpg</t>
  </si>
  <si>
    <t>S:/Carpetas/GUESS MAINLINE ECOM IMAGES/2024/244 - HOLIDAY 2024/JPG/BEAVOIR/WE952821-SAPPHIREMULTI-BEAVOIR-F-.jpg</t>
  </si>
  <si>
    <t>S:/Carpetas/GUESS MAINLINE ECOM IMAGES/2024/244 - HOLIDAY 2024/JPG/BEAVOIR/WE952821-SAPPHIREMULTI-BEAVOIR-I-.jpg</t>
  </si>
  <si>
    <t>S:/Carpetas/GUESS MAINLINE ECOM IMAGES/2024/244 - HOLIDAY 2024/JPG/BEAVOIR/WE952821-SAPPHIREMULTI-BEAVOIR-Q-.jpg</t>
  </si>
  <si>
    <t>S:/Carpetas/GUESS MAINLINE ECOM IMAGES/2024/244 - HOLIDAY 2024/JPG/BEAVOIR/XG952872-GOLD-BEAVOIR-B-.jpg</t>
  </si>
  <si>
    <t>XG952872</t>
  </si>
  <si>
    <t>S:/Carpetas/GUESS MAINLINE ECOM IMAGES/2024/244 - HOLIDAY 2024/JPG/BEAVOIR/XG952872-GOLD-BEAVOIR-F-.jpg</t>
  </si>
  <si>
    <t>S:/Carpetas/GUESS MAINLINE ECOM IMAGES/2024/244 - HOLIDAY 2024/JPG/BEAVOIR/XG952872-GOLD-BEAVOIR-I-.jpg</t>
  </si>
  <si>
    <t>S:/Carpetas/GUESS MAINLINE ECOM IMAGES/2024/244 - HOLIDAY 2024/JPG/BEAVOIR/XG952872-GOLD-BEAVOIR-Q-.jpg</t>
  </si>
  <si>
    <t>S:/Carpetas/GUESS MAINLINE ECOM IMAGES/2024/244 - HOLIDAY 2024/JPG/BEAVOIR/XM952872-BLACK-BEAVOIR-B-.jpg</t>
  </si>
  <si>
    <t>XM952872</t>
  </si>
  <si>
    <t>S:/Carpetas/GUESS MAINLINE ECOM IMAGES/2024/244 - HOLIDAY 2024/JPG/BEAVOIR/XM952872-BLACK-BEAVOIR-F-.jpg</t>
  </si>
  <si>
    <t>S:/Carpetas/GUESS MAINLINE ECOM IMAGES/2024/244 - HOLIDAY 2024/JPG/BEAVOIR/XM952872-BLACK-BEAVOIR-I-.jpg</t>
  </si>
  <si>
    <t>S:/Carpetas/GUESS MAINLINE ECOM IMAGES/2024/244 - HOLIDAY 2024/JPG/BEAVOIR/XM952872-BLACK-BEAVOIR-Q-.jpg</t>
  </si>
  <si>
    <t>S:/Carpetas/GUESS MAINLINE ECOM IMAGES/2024/244 - HOLIDAY 2024/JPG/BEAVOIR/XY952872-SILVER-BEAVOIR-B-.jpg</t>
  </si>
  <si>
    <t>XY952872</t>
  </si>
  <si>
    <t>S:/Carpetas/GUESS MAINLINE ECOM IMAGES/2024/244 - HOLIDAY 2024/JPG/BEAVOIR/XY952872-SILVER-BEAVOIR-F-.jpg</t>
  </si>
  <si>
    <t>S:/Carpetas/GUESS MAINLINE ECOM IMAGES/2024/244 - HOLIDAY 2024/JPG/BEAVOIR/XY952872-SILVER-BEAVOIR-I-.jpg</t>
  </si>
  <si>
    <t>S:/Carpetas/GUESS MAINLINE ECOM IMAGES/2024/244 - HOLIDAY 2024/JPG/BEAVOIR/XY952872-SILVER-BEAVOIR-Q-.jpg</t>
  </si>
  <si>
    <t>S:/Carpetas/GUESS MAINLINE ECOM IMAGES/2024/244 - HOLIDAY 2024/JPG/DARYNA/VG949312-ROSE-DARYNA-B-.jpg</t>
  </si>
  <si>
    <t>S:/Carpetas/GUESS MAINLINE ECOM IMAGES/2024/244 - HOLIDAY 2024/JPG/DARYNA/VG949312-ROSE-DARYNA-F-.jpg</t>
  </si>
  <si>
    <t>S:/Carpetas/GUESS MAINLINE ECOM IMAGES/2024/244 - HOLIDAY 2024/JPG/DARYNA/VG949312-ROSE-DARYNA-I-.jpg</t>
  </si>
  <si>
    <t>S:/Carpetas/GUESS MAINLINE ECOM IMAGES/2024/244 - HOLIDAY 2024/JPG/DARYNA/VG949312-ROSE-DARYNA-Q-.jpg</t>
  </si>
  <si>
    <t>S:/Carpetas/GUESS MAINLINE ECOM IMAGES/2024/244 - HOLIDAY 2024/JPG/ECO GEMMA/EYG839501-BLACK-ECOGEMMA-B-.jpg</t>
  </si>
  <si>
    <t>EYG839501</t>
  </si>
  <si>
    <t>S:/Carpetas/GUESS MAINLINE ECOM IMAGES/2024/244 - HOLIDAY 2024/JPG/ECO GEMMA/EYG839501-BLACK-ECOGEMMA-F-.jpg</t>
  </si>
  <si>
    <t>S:/Carpetas/GUESS MAINLINE ECOM IMAGES/2024/244 - HOLIDAY 2024/JPG/ECO GEMMA/EYG839501-BLACK-ECOGEMMA-I-.jpg</t>
  </si>
  <si>
    <t>S:/Carpetas/GUESS MAINLINE ECOM IMAGES/2024/244 - HOLIDAY 2024/JPG/ECO GEMMA/EYG839501-BLACK-ECOGEMMA-Q-.jpg</t>
  </si>
  <si>
    <t>S:/Carpetas/GUESS MAINLINE ECOM IMAGES/2024/244 - HOLIDAY 2024/JPG/ECO RIANEE/EQG954122-BLACK-ECORIANEE-B-.jpg</t>
  </si>
  <si>
    <t>ECORIANEE</t>
  </si>
  <si>
    <t>EQG954122</t>
  </si>
  <si>
    <t>S:/Carpetas/GUESS MAINLINE ECOM IMAGES/2024/244 - HOLIDAY 2024/JPG/ECO RIANEE/EQG954122-BLACK-ECORIANEE-F-.jpg</t>
  </si>
  <si>
    <t>S:/Carpetas/GUESS MAINLINE ECOM IMAGES/2024/244 - HOLIDAY 2024/JPG/ECO RIANEE/EQG954122-BLACK-ECORIANEE-I-.jpg</t>
  </si>
  <si>
    <t>S:/Carpetas/GUESS MAINLINE ECOM IMAGES/2024/244 - HOLIDAY 2024/JPG/ECO RIANEE/EQG954122-BLACK-ECORIANEE-Q-.jpg</t>
  </si>
  <si>
    <t>S:/Carpetas/GUESS MAINLINE ECOM IMAGES/2024/244 - HOLIDAY 2024/JPG/ECO RIANEE/QG9541156-BLACK-ECORIANEE-B-.jpg</t>
  </si>
  <si>
    <t>QG9541156</t>
  </si>
  <si>
    <t>S:/Carpetas/GUESS MAINLINE ECOM IMAGES/2024/244 - HOLIDAY 2024/JPG/ECO RIANEE/QG9541156-BLACK-ECORIANEE-F-.jpg</t>
  </si>
  <si>
    <t>S:/Carpetas/GUESS MAINLINE ECOM IMAGES/2024/244 - HOLIDAY 2024/JPG/ECO RIANEE/QG9541156-BLACK-ECORIANEE-I-.jpg</t>
  </si>
  <si>
    <t>S:/Carpetas/GUESS MAINLINE ECOM IMAGES/2024/244 - HOLIDAY 2024/JPG/ECO RIANEE/QG9541156-CLARET-ECORIANEE-B-.jpg</t>
  </si>
  <si>
    <t>S:/Carpetas/GUESS MAINLINE ECOM IMAGES/2024/244 - HOLIDAY 2024/JPG/ECO RIANEE/QG9541156-CLARET-ECORIANEE-F-.jpg</t>
  </si>
  <si>
    <t>S:/Carpetas/GUESS MAINLINE ECOM IMAGES/2024/244 - HOLIDAY 2024/JPG/ECO RIANEE/QG9541156-CLARET-ECORIANEE-I-.jpg</t>
  </si>
  <si>
    <t>S:/Carpetas/GUESS MAINLINE ECOM IMAGES/2024/244 - HOLIDAY 2024/JPG/GERTY/PD952912-DARKTAUPE-GERTY-B-.jpg</t>
  </si>
  <si>
    <t>GERTY</t>
  </si>
  <si>
    <t>PD952912</t>
  </si>
  <si>
    <t>S:/Carpetas/GUESS MAINLINE ECOM IMAGES/2024/244 - HOLIDAY 2024/JPG/GERTY/PD952912-DARKTAUPE-GERTY-F-.jpg</t>
  </si>
  <si>
    <t>S:/Carpetas/GUESS MAINLINE ECOM IMAGES/2024/244 - HOLIDAY 2024/JPG/GERTY/PD952912-DARKTAUPE-GERTY-I-.jpg</t>
  </si>
  <si>
    <t>S:/Carpetas/GUESS MAINLINE ECOM IMAGES/2024/244 - HOLIDAY 2024/JPG/GERTY/PD952912-DARKTAUPE-GERTY-Q-.jpg</t>
  </si>
  <si>
    <t>S:/Carpetas/GUESS MAINLINE ECOM IMAGES/2024/244 - HOLIDAY 2024/JPG/GERTY/PD9529140-BLACK-GERTY-B-.jpg</t>
  </si>
  <si>
    <t>PD9529140</t>
  </si>
  <si>
    <t>S:/Carpetas/GUESS MAINLINE ECOM IMAGES/2024/244 - HOLIDAY 2024/JPG/GERTY/PD9529140-BLACK-GERTY-F-.jpg</t>
  </si>
  <si>
    <t>S:/Carpetas/GUESS MAINLINE ECOM IMAGES/2024/244 - HOLIDAY 2024/JPG/GERTY/PD9529140-BLACK-GERTY-I-.jpg</t>
  </si>
  <si>
    <t>S:/Carpetas/GUESS MAINLINE ECOM IMAGES/2024/244 - HOLIDAY 2024/JPG/GERTY/PD9529146-BLACK-GERTY-B-.jpg</t>
  </si>
  <si>
    <t>PD9529146</t>
  </si>
  <si>
    <t>S:/Carpetas/GUESS MAINLINE ECOM IMAGES/2024/244 - HOLIDAY 2024/JPG/GERTY/PD9529146-BLACK-GERTY-F-.jpg</t>
  </si>
  <si>
    <t>S:/Carpetas/GUESS MAINLINE ECOM IMAGES/2024/244 - HOLIDAY 2024/JPG/GERTY/PD9529146-BLACK-GERTY-I-.jpg</t>
  </si>
  <si>
    <t>S:/Carpetas/GUESS MAINLINE ECOM IMAGES/2024/244 - HOLIDAY 2024/JPG/GERTY/PD9529146-CLARET-GERTY-B-.jpg</t>
  </si>
  <si>
    <t>S:/Carpetas/GUESS MAINLINE ECOM IMAGES/2024/244 - HOLIDAY 2024/JPG/GERTY/PD9529146-CLARET-GERTY-F-.jpg</t>
  </si>
  <si>
    <t>S:/Carpetas/GUESS MAINLINE ECOM IMAGES/2024/244 - HOLIDAY 2024/JPG/GERTY/PD9529146-CLARET-GERTY-I-.jpg</t>
  </si>
  <si>
    <t>S:/Carpetas/GUESS MAINLINE ECOM IMAGES/2024/244 - HOLIDAY 2024/JPG/GERTY/PD9529146-DARKTAUPE-GERTY-B-.jpg</t>
  </si>
  <si>
    <t>S:/Carpetas/GUESS MAINLINE ECOM IMAGES/2024/244 - HOLIDAY 2024/JPG/GERTY/PD9529146-DARKTAUPE-GERTY-F-.jpg</t>
  </si>
  <si>
    <t>S:/Carpetas/GUESS MAINLINE ECOM IMAGES/2024/244 - HOLIDAY 2024/JPG/GERTY/PD9529146-DARKTAUPE-GERTY-I-.jpg</t>
  </si>
  <si>
    <t>S:/Carpetas/GUESS MAINLINE ECOM IMAGES/2024/244 - HOLIDAY 2024/JPG/IZZY/OQ865422-SANDLOGO-IZZY-B-.jpg</t>
  </si>
  <si>
    <t>OQ865422</t>
  </si>
  <si>
    <t>S:/Carpetas/GUESS MAINLINE ECOM IMAGES/2024/244 - HOLIDAY 2024/JPG/IZZY/OQ865422-SANDLOGO-IZZY-F-.jpg</t>
  </si>
  <si>
    <t>S:/Carpetas/GUESS MAINLINE ECOM IMAGES/2024/244 - HOLIDAY 2024/JPG/IZZY/OQ865422-SANDLOGO-IZZY-I-.jpg</t>
  </si>
  <si>
    <t>S:/Carpetas/GUESS MAINLINE ECOM IMAGES/2024/244 - HOLIDAY 2024/JPG/IZZY/OQ865422-SANDLOGO-IZZY-Q-.jpg</t>
  </si>
  <si>
    <t>S:/Carpetas/GUESS MAINLINE ECOM IMAGES/2024/244 - HOLIDAY 2024/JPG/IZZY/OS865422-LATTELOGO-IZZY-B-.jpg</t>
  </si>
  <si>
    <t>OS865422</t>
  </si>
  <si>
    <t>S:/Carpetas/GUESS MAINLINE ECOM IMAGES/2024/244 - HOLIDAY 2024/JPG/IZZY/OS865422-LATTELOGO-IZZY-F-.jpg</t>
  </si>
  <si>
    <t>S:/Carpetas/GUESS MAINLINE ECOM IMAGES/2024/244 - HOLIDAY 2024/JPG/IZZY/OS865422-LATTELOGO-IZZY-I-.jpg</t>
  </si>
  <si>
    <t>S:/Carpetas/GUESS MAINLINE ECOM IMAGES/2024/244 - HOLIDAY 2024/JPG/IZZY/OS865422-LATTELOGO-IZZY-Q-.jpg</t>
  </si>
  <si>
    <t>SG865422</t>
  </si>
  <si>
    <t>S:/Carpetas/GUESS MAINLINE ECOM IMAGES/2024/244 - HOLIDAY 2024/JPG/LAUREL/BG8500146-BLACK-LAUREL-B-.jpg</t>
  </si>
  <si>
    <t>BG8500146</t>
  </si>
  <si>
    <t>S:/Carpetas/GUESS MAINLINE ECOM IMAGES/2024/244 - HOLIDAY 2024/JPG/LAUREL/BG8500146-BLACK-LAUREL-F-.jpg</t>
  </si>
  <si>
    <t>S:/Carpetas/GUESS MAINLINE ECOM IMAGES/2024/244 - HOLIDAY 2024/JPG/LAUREL/BG8500146-BLACK-LAUREL-I-.jpg</t>
  </si>
  <si>
    <t>S:/Carpetas/GUESS MAINLINE ECOM IMAGES/2024/244 - HOLIDAY 2024/JPG/LAUREL/BG8500146-COGNAC-LAUREL-B-.jpg</t>
  </si>
  <si>
    <t>S:/Carpetas/GUESS MAINLINE ECOM IMAGES/2024/244 - HOLIDAY 2024/JPG/LAUREL/BG8500146-COGNAC-LAUREL-F-.jpg</t>
  </si>
  <si>
    <t>S:/Carpetas/GUESS MAINLINE ECOM IMAGES/2024/244 - HOLIDAY 2024/JPG/LAUREL/BG8500146-COGNAC-LAUREL-I-.jpg</t>
  </si>
  <si>
    <t>S:/Carpetas/GUESS MAINLINE ECOM IMAGES/2024/244 - HOLIDAY 2024/JPG/LAUREL/BG8500146-SAGE-LAUREL-B-.jpg</t>
  </si>
  <si>
    <t>S:/Carpetas/GUESS MAINLINE ECOM IMAGES/2024/244 - HOLIDAY 2024/JPG/LAUREL/BG8500146-SAGE-LAUREL-F-.jpg</t>
  </si>
  <si>
    <t>S:/Carpetas/GUESS MAINLINE ECOM IMAGES/2024/244 - HOLIDAY 2024/JPG/LAUREL/BG8500146-SAGE-LAUREL-I-.jpg</t>
  </si>
  <si>
    <t>S:/Carpetas/GUESS MAINLINE ECOM IMAGES/2024/244 - HOLIDAY 2024/JPG/LAUREL/BG8500152-IVORY-LAUREL-B-.jpg</t>
  </si>
  <si>
    <t>S:/Carpetas/GUESS MAINLINE ECOM IMAGES/2024/244 - HOLIDAY 2024/JPG/LAUREL/BG8500152-IVORY-LAUREL-F-.jpg</t>
  </si>
  <si>
    <t>S:/Carpetas/GUESS MAINLINE ECOM IMAGES/2024/244 - HOLIDAY 2024/JPG/LAUREL/BG8500152-IVORY-LAUREL-I-.jpg</t>
  </si>
  <si>
    <t>S:/Carpetas/GUESS MAINLINE ECOM IMAGES/2024/244 - HOLIDAY 2024/JPG/LAUREL/GG8500140-BLACK-LAUREL-B-.jpg</t>
  </si>
  <si>
    <t>GG8500140</t>
  </si>
  <si>
    <t>S:/Carpetas/GUESS MAINLINE ECOM IMAGES/2024/244 - HOLIDAY 2024/JPG/LAUREL/GG8500140-BLACK-LAUREL-F-.jpg</t>
  </si>
  <si>
    <t>S:/Carpetas/GUESS MAINLINE ECOM IMAGES/2024/244 - HOLIDAY 2024/JPG/LAUREL/GG8500140-BLACK-LAUREL-I-.jpg</t>
  </si>
  <si>
    <t>S:/Carpetas/GUESS MAINLINE ECOM IMAGES/2024/244 - HOLIDAY 2024/JPG/LAUREL/GG8500146-BLACK-LAUREL-B-.jpg</t>
  </si>
  <si>
    <t>GG8500146</t>
  </si>
  <si>
    <t>S:/Carpetas/GUESS MAINLINE ECOM IMAGES/2024/244 - HOLIDAY 2024/JPG/LAUREL/GG8500146-BLACK-LAUREL-F-.jpg</t>
  </si>
  <si>
    <t>S:/Carpetas/GUESS MAINLINE ECOM IMAGES/2024/244 - HOLIDAY 2024/JPG/LAUREL/GG8500146-BLACK-LAUREL-I-.jpg</t>
  </si>
  <si>
    <t>S:/Carpetas/GUESS MAINLINE ECOM IMAGES/2024/244 - HOLIDAY 2024/JPG/LAUREL/GG8500157-BLACK-LAUREL-B-.jpg</t>
  </si>
  <si>
    <t>GG8500157</t>
  </si>
  <si>
    <t>S:/Carpetas/GUESS MAINLINE ECOM IMAGES/2024/244 - HOLIDAY 2024/JPG/LAUREL/GG8500157-BLACK-LAUREL-F-.jpg</t>
  </si>
  <si>
    <t>S:/Carpetas/GUESS MAINLINE ECOM IMAGES/2024/244 - HOLIDAY 2024/JPG/LAUREL/GG8500157-BLACK-LAUREL-I-.jpg</t>
  </si>
  <si>
    <t>S:/Carpetas/GUESS MAINLINE ECOM IMAGES/2024/244 - HOLIDAY 2024/JPG/LAUREL/GG8500163-BLACK-LAUREL-B-.jpg</t>
  </si>
  <si>
    <t>GG8500163</t>
  </si>
  <si>
    <t>S:/Carpetas/GUESS MAINLINE ECOM IMAGES/2024/244 - HOLIDAY 2024/JPG/LAUREL/GG8500163-BLACK-LAUREL-F-.jpg</t>
  </si>
  <si>
    <t>S:/Carpetas/GUESS MAINLINE ECOM IMAGES/2024/244 - HOLIDAY 2024/JPG/LAUREL/GG8500163-BLACK-LAUREL-I-.jpg</t>
  </si>
  <si>
    <t>S:/Carpetas/GUESS MAINLINE ECOM IMAGES/2024/244 - HOLIDAY 2024/JPG/LAUREL/GP8500146-SAND-LAUREL-B-.jpg</t>
  </si>
  <si>
    <t>GP8500146</t>
  </si>
  <si>
    <t>S:/Carpetas/GUESS MAINLINE ECOM IMAGES/2024/244 - HOLIDAY 2024/JPG/LAUREL/GP8500146-SAND-LAUREL-F-.jpg</t>
  </si>
  <si>
    <t>S:/Carpetas/GUESS MAINLINE ECOM IMAGES/2024/244 - HOLIDAY 2024/JPG/LAUREL/GP8500146-SAND-LAUREL-I-.jpg</t>
  </si>
  <si>
    <t>S:/Carpetas/GUESS MAINLINE ECOM IMAGES/2024/244 - HOLIDAY 2024/JPG/LAUREL/GP8500163-SAND-LAUREL-B-.jpg</t>
  </si>
  <si>
    <t>GP8500163</t>
  </si>
  <si>
    <t>S:/Carpetas/GUESS MAINLINE ECOM IMAGES/2024/244 - HOLIDAY 2024/JPG/LAUREL/GP8500163-SAND-LAUREL-F-.jpg</t>
  </si>
  <si>
    <t>S:/Carpetas/GUESS MAINLINE ECOM IMAGES/2024/244 - HOLIDAY 2024/JPG/LAUREL/GP8500163-SAND-LAUREL-I-.jpg</t>
  </si>
  <si>
    <t>S:/Carpetas/GUESS MAINLINE ECOM IMAGES/2024/244 - HOLIDAY 2024/JPG/LAUREL/PG8500146-SANDLOGO-LAUREL-B-.jpg</t>
  </si>
  <si>
    <t>PG8500146</t>
  </si>
  <si>
    <t>S:/Carpetas/GUESS MAINLINE ECOM IMAGES/2024/244 - HOLIDAY 2024/JPG/LAUREL/PG8500146-SANDLOGO-LAUREL-F-.jpg</t>
  </si>
  <si>
    <t>S:/Carpetas/GUESS MAINLINE ECOM IMAGES/2024/244 - HOLIDAY 2024/JPG/LAUREL/PG8500146-SANDLOGO-LAUREL-I-.jpg</t>
  </si>
  <si>
    <t>S:/Carpetas/GUESS MAINLINE ECOM IMAGES/2024/244 - HOLIDAY 2024/JPG/LAUREL/PG8500146-WHITELOGO-LAUREL-B-.jpg</t>
  </si>
  <si>
    <t>S:/Carpetas/GUESS MAINLINE ECOM IMAGES/2024/244 - HOLIDAY 2024/JPG/LAUREL/PG8500146-WHITELOGO-LAUREL-F-.jpg</t>
  </si>
  <si>
    <t>S:/Carpetas/GUESS MAINLINE ECOM IMAGES/2024/244 - HOLIDAY 2024/JPG/LAUREL/PG8500146-WHITELOGO-LAUREL-I-.jpg</t>
  </si>
  <si>
    <t>S:/Carpetas/GUESS MAINLINE ECOM IMAGES/2024/244 - HOLIDAY 2024/JPG/LAUREL/QG8500146-BROWNLOGO-LAUREL-B-.jpg</t>
  </si>
  <si>
    <t>QG8500146</t>
  </si>
  <si>
    <t>S:/Carpetas/GUESS MAINLINE ECOM IMAGES/2024/244 - HOLIDAY 2024/JPG/LAUREL/QG8500146-BROWNLOGO-LAUREL-F-.jpg</t>
  </si>
  <si>
    <t>S:/Carpetas/GUESS MAINLINE ECOM IMAGES/2024/244 - HOLIDAY 2024/JPG/LAUREL/QG8500146-BROWNLOGO-LAUREL-I-.jpg</t>
  </si>
  <si>
    <t>S:/Carpetas/GUESS MAINLINE ECOM IMAGES/2024/244 - HOLIDAY 2024/JPG/LAUREL/ZG8500140-BLACK-LAUREL-B-.jpg</t>
  </si>
  <si>
    <t>ZG8500140</t>
  </si>
  <si>
    <t>S:/Carpetas/GUESS MAINLINE ECOM IMAGES/2024/244 - HOLIDAY 2024/JPG/LAUREL/ZG8500140-BLACK-LAUREL-F-.jpg</t>
  </si>
  <si>
    <t>S:/Carpetas/GUESS MAINLINE ECOM IMAGES/2024/244 - HOLIDAY 2024/JPG/LAUREL/ZG8500140-BLACK-LAUREL-I-.jpg</t>
  </si>
  <si>
    <t>S:/Carpetas/GUESS MAINLINE ECOM IMAGES/2024/244 - HOLIDAY 2024/JPG/LAUREL/ZG8500146-LAVENDERGREY-LAUREL-B-.jpg</t>
  </si>
  <si>
    <t>190231905783_3</t>
  </si>
  <si>
    <t>S:/Carpetas/GUESS MAINLINE ECOM IMAGES/2024/244 - HOLIDAY 2024/JPG/LAUREL/ZG8500146-LAVENDERGREY-LAUREL-F-.jpg</t>
  </si>
  <si>
    <t>190231905783_2</t>
  </si>
  <si>
    <t>S:/Carpetas/GUESS MAINLINE ECOM IMAGES/2024/244 - HOLIDAY 2024/JPG/LAUREL/ZG8500146-LAVENDERGREY-LAUREL-I-.jpg</t>
  </si>
  <si>
    <t>190231905783_4</t>
  </si>
  <si>
    <t>S:/Carpetas/GUESS MAINLINE ECOM IMAGES/2024/244 - HOLIDAY 2024/JPG/NOELLE/PG787924-SANDLOGO-NOELLE-B-.jpg</t>
  </si>
  <si>
    <t>PG787924</t>
  </si>
  <si>
    <t>S:/Carpetas/GUESS MAINLINE ECOM IMAGES/2024/244 - HOLIDAY 2024/JPG/NOELLE/PG787924-SANDLOGO-NOELLE-F-.jpg</t>
  </si>
  <si>
    <t>S:/Carpetas/GUESS MAINLINE ECOM IMAGES/2024/244 - HOLIDAY 2024/JPG/NOELLE/PG787924-SANDLOGO-NOELLE-I-.jpg</t>
  </si>
  <si>
    <t>S:/Carpetas/GUESS MAINLINE ECOM IMAGES/2024/244 - HOLIDAY 2024/JPG/NOELLE/PG787924-SANDLOGO-NOELLE-Q-.jpg</t>
  </si>
  <si>
    <t>S:/Carpetas/GUESS MAINLINE ECOM IMAGES/2024/244 - HOLIDAY 2024/JPG/NOELLE/PG787924-WHITELOGO-NOELLE-B-.jpg</t>
  </si>
  <si>
    <t>S:/Carpetas/GUESS MAINLINE ECOM IMAGES/2024/244 - HOLIDAY 2024/JPG/NOELLE/PG787924-WHITELOGO-NOELLE-F-.jpg</t>
  </si>
  <si>
    <t>S:/Carpetas/GUESS MAINLINE ECOM IMAGES/2024/244 - HOLIDAY 2024/JPG/NOELLE/PG787924-WHITELOGO-NOELLE-I-.jpg</t>
  </si>
  <si>
    <t>S:/Carpetas/GUESS MAINLINE ECOM IMAGES/2024/244 - HOLIDAY 2024/JPG/NOELLE/PG787924-WHITELOGO-NOELLE-Q-.jpg</t>
  </si>
  <si>
    <t>S:/Carpetas/GUESS MAINLINE ECOM IMAGES/2024/244 - HOLIDAY 2024/JPG/NOELLE/PZ787924-MOCHALOGO-NOELLE-B-.jpg</t>
  </si>
  <si>
    <t>PZ787924</t>
  </si>
  <si>
    <t>S:/Carpetas/GUESS MAINLINE ECOM IMAGES/2024/244 - HOLIDAY 2024/JPG/NOELLE/PZ787924-MOCHALOGO-NOELLE-F-.jpg</t>
  </si>
  <si>
    <t>S:/Carpetas/GUESS MAINLINE ECOM IMAGES/2024/244 - HOLIDAY 2024/JPG/NOELLE/PZ787924-MOCHALOGO-NOELLE-I-.jpg</t>
  </si>
  <si>
    <t>S:/Carpetas/GUESS MAINLINE ECOM IMAGES/2024/244 - HOLIDAY 2024/JPG/NOELLE/PZ787924-MOCHALOGO-NOELLE-Q-.jpg</t>
  </si>
  <si>
    <t>S:/Carpetas/GUESS MAINLINE ECOM IMAGES/2024/244 - HOLIDAY 2024/JPG/ZALINA/XG935070-SAPPHIRE-ZALINA-B-.jpg</t>
  </si>
  <si>
    <t>XG935070</t>
  </si>
  <si>
    <t>S:/Carpetas/GUESS MAINLINE ECOM IMAGES/2024/244 - HOLIDAY 2024/JPG/ZALINA/XG935070-SAPPHIRE-ZALINA-F-.jpg</t>
  </si>
  <si>
    <t>S:/Carpetas/GUESS MAINLINE ECOM IMAGES/2024/244 - HOLIDAY 2024/JPG/ZALINA/XG935070-SAPPHIRE-ZALINA-I-.jpg</t>
  </si>
  <si>
    <t>S:/Carpetas/GUESS MAINLINE ECOM IMAGES/2024/244 - HOLIDAY 2024/JPG/ZALINA/XG935070-SAPPHIRE-ZALINA-Q-.jpg</t>
  </si>
  <si>
    <t>LosslessJPEG</t>
  </si>
  <si>
    <t>S:/Carpetas/GUESS MAINLINE ECOM IMAGES/2025/251 - SPRING 2025/JPG/ECO GEMMA/EYG839525-BLACK-ECOGEMMA-B-.jpg</t>
  </si>
  <si>
    <t>S:/Carpetas/GUESS MAINLINE ECOM IMAGES/2025/251 - SPRING 2025/JPG/ECO GEMMA/EYG839525-BLACK-ECOGEMMA-F-.jpg</t>
  </si>
  <si>
    <t>S:/Carpetas/GUESS MAINLINE ECOM IMAGES/2025/251 - SPRING 2025/JPG/ECO GEMMA/EYG839525-BLACK-ECOGEMMA-F-2-.jpg</t>
  </si>
  <si>
    <t>S:/Carpetas/GUESS MAINLINE ECOM IMAGES/2025/251 - SPRING 2025/JPG/ECO GEMMA/EYG839525-BLACK-ECOGEMMA-I-.jpg</t>
  </si>
  <si>
    <t>S:/Carpetas/GUESS MAINLINE ECOM IMAGES/2025/251 - SPRING 2025/JPG/ECO GEMMA/EYG839525-BLACK-ECOGEMMA-Q-.jpg</t>
  </si>
  <si>
    <t>3</t>
  </si>
  <si>
    <t>1</t>
  </si>
  <si>
    <t>Codigo_UPC</t>
  </si>
  <si>
    <t>Imagen_Original</t>
  </si>
  <si>
    <t>ALT1</t>
  </si>
  <si>
    <t>ALT2</t>
  </si>
  <si>
    <t>ALT3</t>
  </si>
  <si>
    <t>ALT4</t>
  </si>
  <si>
    <t>2</t>
  </si>
  <si>
    <t>SG9629146-DKO</t>
  </si>
  <si>
    <t>SG9629146-OCL</t>
  </si>
  <si>
    <t>QG963205-LBG</t>
  </si>
  <si>
    <t>PG964823-BLA</t>
  </si>
  <si>
    <t>QG963205-BLA</t>
  </si>
  <si>
    <t>BG963306-BLA</t>
  </si>
  <si>
    <t>BG963306-TAU</t>
  </si>
  <si>
    <t>KG963306-NAT</t>
  </si>
  <si>
    <t>BG963706-BLA</t>
  </si>
  <si>
    <t>BG963706-CAR</t>
  </si>
  <si>
    <t>EBG951105-TMU</t>
  </si>
  <si>
    <t>ZG963605-BLA</t>
  </si>
  <si>
    <t>ZG963605-WHI</t>
  </si>
  <si>
    <t>PG964805-BLA</t>
  </si>
  <si>
    <t>BG9633146-BLA</t>
  </si>
  <si>
    <t>BG9633146-TAU</t>
  </si>
  <si>
    <t>PG964805-BON</t>
  </si>
  <si>
    <t>FG963679-FLT</t>
  </si>
  <si>
    <t>ZG963679-BLA</t>
  </si>
  <si>
    <t>LG964819-CLO</t>
  </si>
  <si>
    <t>S:/Carpetas/GUESS MAINLINE ECOM IMAGES/2025/251 - SPRING 2025/JPG/ANADELA/BG963306-BLACK-ANADELA-F-.jpg</t>
  </si>
  <si>
    <t>BG963306</t>
  </si>
  <si>
    <t>S:/Carpetas/GUESS MAINLINE ECOM IMAGES/2025/251 - SPRING 2025/JPG/ANADELA/BG963306-BLACK-ANADELA-B-.jpg</t>
  </si>
  <si>
    <t>S:/Carpetas/GUESS MAINLINE ECOM IMAGES/2025/251 - SPRING 2025/JPG/ANADELA/BG963306-BLACK-ANADELA-I-.jpg</t>
  </si>
  <si>
    <t>S:/Carpetas/GUESS MAINLINE ECOM IMAGES/2025/251 - SPRING 2025/JPG/ANADELA/BG963306-BLACK-ANADELA-Q-.jpg</t>
  </si>
  <si>
    <t>S:/Carpetas/GUESS MAINLINE ECOM IMAGES/2025/251 - SPRING 2025/JPG/ANADELA/BG963306-TAUPE-ANADELA-B-.jpg</t>
  </si>
  <si>
    <t>S:/Carpetas/GUESS MAINLINE ECOM IMAGES/2025/251 - SPRING 2025/JPG/ANADELA/BG963306-TAUPE-ANADELA-I-.jpg</t>
  </si>
  <si>
    <t>S:/Carpetas/GUESS MAINLINE ECOM IMAGES/2025/251 - SPRING 2025/JPG/ANADELA/BG963306-TAUPE-ANADELA-F-.jpg</t>
  </si>
  <si>
    <t>S:/Carpetas/GUESS MAINLINE ECOM IMAGES/2025/251 - SPRING 2025/JPG/ANADELA/BG963306-TAUPE-ANADELA-Q-.jpg</t>
  </si>
  <si>
    <t>S:/Carpetas/GUESS MAINLINE ECOM IMAGES/2025/251 - SPRING 2025/JPG/ANADELA/BG9633146-BLACK-ANADELA-B-.jpg</t>
  </si>
  <si>
    <t>BG9633146</t>
  </si>
  <si>
    <t>S:/Carpetas/GUESS MAINLINE ECOM IMAGES/2025/251 - SPRING 2025/JPG/ANADELA/BG9633146-BLACK-ANADELA-F-.jpg</t>
  </si>
  <si>
    <t>S:/Carpetas/GUESS MAINLINE ECOM IMAGES/2025/251 - SPRING 2025/JPG/ANADELA/BG9633146-BLACK-ANADELA-I-.jpg</t>
  </si>
  <si>
    <t>S:/Carpetas/GUESS MAINLINE ECOM IMAGES/2025/251 - SPRING 2025/JPG/ANADELA/BG9633146-TAUPE-ANADELA-B-.jpg</t>
  </si>
  <si>
    <t>S:/Carpetas/GUESS MAINLINE ECOM IMAGES/2025/251 - SPRING 2025/JPG/ANADELA/BG9633146-TAUPE-ANADELA-F-.jpg</t>
  </si>
  <si>
    <t>S:/Carpetas/GUESS MAINLINE ECOM IMAGES/2025/251 - SPRING 2025/JPG/ANADELA/BG9633146-TAUPE-ANADELA-I-.jpg</t>
  </si>
  <si>
    <t>S:/Carpetas/GUESS MAINLINE ECOM IMAGES/2025/251 - SPRING 2025/JPG/NASTRA/BG963706-BLACK-NASTRA-Q-.jpg</t>
  </si>
  <si>
    <t>BG963706</t>
  </si>
  <si>
    <t>S:/Carpetas/GUESS MAINLINE ECOM IMAGES/2025/251 - SPRING 2025/JPG/NASTRA/BG963706-BLACK-NASTRA-I-.jpg</t>
  </si>
  <si>
    <t>S:/Carpetas/GUESS MAINLINE ECOM IMAGES/2025/251 - SPRING 2025/JPG/NASTRA/BG963706-BLACK-NASTRA-F-.jpg</t>
  </si>
  <si>
    <t>S:/Carpetas/GUESS MAINLINE ECOM IMAGES/2025/251 - SPRING 2025/JPG/NASTRA/BG963706-BLACK-NASTRA-B-.jpg</t>
  </si>
  <si>
    <t>S:/Carpetas/GUESS MAINLINE ECOM IMAGES/2025/251 - SPRING 2025/JPG/NASTRA/BG963706-CARAMEL-NASTRA-F-.jpg</t>
  </si>
  <si>
    <t>S:/Carpetas/GUESS MAINLINE ECOM IMAGES/2025/251 - SPRING 2025/JPG/NASTRA/BG963706-CARAMEL-NASTRA-B-.jpg</t>
  </si>
  <si>
    <t>S:/Carpetas/GUESS MAINLINE ECOM IMAGES/2025/251 - SPRING 2025/JPG/NASTRA/BG963706-CARAMEL-NASTRA-Q-.jpg</t>
  </si>
  <si>
    <t>S:/Carpetas/GUESS MAINLINE ECOM IMAGES/2025/251 - SPRING 2025/JPG/NASTRA/BG963706-CARAMEL-NASTRA-I-.jpg</t>
  </si>
  <si>
    <t>CG952706</t>
  </si>
  <si>
    <t>S:/Carpetas/GUESS MAINLINE ECOM IMAGES/2025/251 - SPRING 2025/JPG/ECO ALI/EBG951105-TAUPEMULTI-ECOALI-Q-.jpg</t>
  </si>
  <si>
    <t>EBG951105</t>
  </si>
  <si>
    <t>S:/Carpetas/GUESS MAINLINE ECOM IMAGES/2025/251 - SPRING 2025/JPG/ECO ALI/EBG951105-TAUPEMULTI-ECOALI-F-.jpg</t>
  </si>
  <si>
    <t>S:/Carpetas/GUESS MAINLINE ECOM IMAGES/2025/251 - SPRING 2025/JPG/ECO ALI/EBG951105-TAUPEMULTI-ECOALI-I-.jpg</t>
  </si>
  <si>
    <t>S:/Carpetas/GUESS MAINLINE ECOM IMAGES/2025/251 - SPRING 2025/JPG/ECO ALI/EBG951105-TAUPEMULTI-ECOALI-B-.jpg</t>
  </si>
  <si>
    <t>S:/Carpetas/GUESS MAINLINE ECOM IMAGES/2025/251 - SPRING 2025/JPG/BRAMINA/FG963679-FLORALMULTI-BRAMINA-F-.jpg</t>
  </si>
  <si>
    <t>FG963679</t>
  </si>
  <si>
    <t>S:/Carpetas/GUESS MAINLINE ECOM IMAGES/2025/251 - SPRING 2025/JPG/BRAMINA/FG963679-FLORALMULTI-BRAMINA-Q-.jpg</t>
  </si>
  <si>
    <t>S:/Carpetas/GUESS MAINLINE ECOM IMAGES/2025/251 - SPRING 2025/JPG/BRAMINA/FG963679-FLORALMULTI-BRAMINA-B-.jpg</t>
  </si>
  <si>
    <t>S:/Carpetas/GUESS MAINLINE ECOM IMAGES/2025/251 - SPRING 2025/JPG/BRAMINA/FG963679-FLORALMULTI-BRAMINA-I-.jpg</t>
  </si>
  <si>
    <t>BETULA</t>
  </si>
  <si>
    <t>S:/Carpetas/GUESS MAINLINE ECOM IMAGES/2025/251 - SPRING 2025/JPG/ANADELA/KG963306-NATURAL-ANADELA-F-.jpg</t>
  </si>
  <si>
    <t>KG963306</t>
  </si>
  <si>
    <t>S:/Carpetas/GUESS MAINLINE ECOM IMAGES/2025/251 - SPRING 2025/JPG/ANADELA/KG963306-NATURAL-ANADELA-Q-.jpg</t>
  </si>
  <si>
    <t>S:/Carpetas/GUESS MAINLINE ECOM IMAGES/2025/251 - SPRING 2025/JPG/ANADELA/KG963306-NATURAL-ANADELA-I-.jpg</t>
  </si>
  <si>
    <t>S:/Carpetas/GUESS MAINLINE ECOM IMAGES/2025/251 - SPRING 2025/JPG/ANADELA/KG963306-NATURAL-ANADELA-B-.jpg</t>
  </si>
  <si>
    <t>S:/Carpetas/GUESS MAINLINE ECOM IMAGES/2025/251 - SPRING 2025/JPG/BRENTON/LG964819-COALLOGO-BRENTON-B-.jpg</t>
  </si>
  <si>
    <t>LG964819</t>
  </si>
  <si>
    <t>S:/Carpetas/GUESS MAINLINE ECOM IMAGES/2025/251 - SPRING 2025/JPG/BRENTON/LG964819-COALLOGO-BRENTON-F-.jpg</t>
  </si>
  <si>
    <t>S:/Carpetas/GUESS MAINLINE ECOM IMAGES/2025/251 - SPRING 2025/JPG/BRENTON/LG964819-COALLOGO-BRENTON-I-.jpg</t>
  </si>
  <si>
    <t>S:/Carpetas/GUESS MAINLINE ECOM IMAGES/2025/251 - SPRING 2025/JPG/BRENTON/LG964819-COALLOGO-BRENTON-Q-.jpg</t>
  </si>
  <si>
    <t>ZARELA</t>
  </si>
  <si>
    <t>S:/Carpetas/GUESS MAINLINE ECOM IMAGES/2025/251 - SPRING 2025/JPG/BRENTON/PG964805-BLACK-BRENTON-Q-.jpg</t>
  </si>
  <si>
    <t>PG964805</t>
  </si>
  <si>
    <t>S:/Carpetas/GUESS MAINLINE ECOM IMAGES/2025/251 - SPRING 2025/JPG/BRENTON/PG964805-BLACK-BRENTON-F-.jpg</t>
  </si>
  <si>
    <t>S:/Carpetas/GUESS MAINLINE ECOM IMAGES/2025/251 - SPRING 2025/JPG/BRENTON/PG964805-BLACK-BRENTON-B-.jpg</t>
  </si>
  <si>
    <t>S:/Carpetas/GUESS MAINLINE ECOM IMAGES/2025/251 - SPRING 2025/JPG/BRENTON/PG964805-BLACK-BRENTON-I-.jpg</t>
  </si>
  <si>
    <t>S:/Carpetas/GUESS MAINLINE ECOM IMAGES/2025/251 - SPRING 2025/JPG/BRENTON/PG964805-BONE-BRENTON-B-.jpg</t>
  </si>
  <si>
    <t>S:/Carpetas/GUESS MAINLINE ECOM IMAGES/2025/251 - SPRING 2025/JPG/BRENTON/PG964805-BONE-BRENTON-Q-.jpg</t>
  </si>
  <si>
    <t>S:/Carpetas/GUESS MAINLINE ECOM IMAGES/2025/251 - SPRING 2025/JPG/BRENTON/PG964805-BONE-BRENTON-I-.jpg</t>
  </si>
  <si>
    <t>S:/Carpetas/GUESS MAINLINE ECOM IMAGES/2025/251 - SPRING 2025/JPG/BRENTON/PG964805-BONE-BRENTON-F-.jpg</t>
  </si>
  <si>
    <t>S:/Carpetas/GUESS MAINLINE ECOM IMAGES/2025/251 - SPRING 2025/JPG/BRENTON/PG964823-BLACK-BRENTON-F-.jpg</t>
  </si>
  <si>
    <t>PG964823</t>
  </si>
  <si>
    <t>S:/Carpetas/GUESS MAINLINE ECOM IMAGES/2025/251 - SPRING 2025/JPG/BRENTON/PG964823-BLACK-BRENTON-B-.jpg</t>
  </si>
  <si>
    <t>S:/Carpetas/GUESS MAINLINE ECOM IMAGES/2025/251 - SPRING 2025/JPG/BRENTON/PG964823-BLACK-BRENTON-F-2-.jpg</t>
  </si>
  <si>
    <t>S:/Carpetas/GUESS MAINLINE ECOM IMAGES/2025/251 - SPRING 2025/JPG/BRENTON/PG964823-BLACK-BRENTON-I-.jpg</t>
  </si>
  <si>
    <t>S:/Carpetas/GUESS MAINLINE ECOM IMAGES/2025/251 - SPRING 2025/JPG/BRENTON/PG964823-BLACK-BRENTON-Q-.jpg</t>
  </si>
  <si>
    <t>S:/Carpetas/GUESS MAINLINE ECOM IMAGES/2025/251 - SPRING 2025/JPG/TAMSIN/QG963205-BLACK-TAMSIN-Q-.jpg</t>
  </si>
  <si>
    <t>QG963205</t>
  </si>
  <si>
    <t>S:/Carpetas/GUESS MAINLINE ECOM IMAGES/2025/251 - SPRING 2025/JPG/TAMSIN/QG963205-BLACK-TAMSIN-I-.jpg</t>
  </si>
  <si>
    <t>S:/Carpetas/GUESS MAINLINE ECOM IMAGES/2025/251 - SPRING 2025/JPG/TAMSIN/QG963205-BLACK-TAMSIN-F-.jpg</t>
  </si>
  <si>
    <t>S:/Carpetas/GUESS MAINLINE ECOM IMAGES/2025/251 - SPRING 2025/JPG/TAMSIN/QG963205-BLACK-TAMSIN-B-.jpg</t>
  </si>
  <si>
    <t>S:/Carpetas/GUESS MAINLINE ECOM IMAGES/2025/251 - SPRING 2025/JPG/TAMSIN/QG963205-LIGHTBEIGE-TAMSIN-Q-.jpg</t>
  </si>
  <si>
    <t>S:/Carpetas/GUESS MAINLINE ECOM IMAGES/2025/251 - SPRING 2025/JPG/TAMSIN/QG963205-LIGHTBEIGE-TAMSIN-I-.jpg</t>
  </si>
  <si>
    <t>S:/Carpetas/GUESS MAINLINE ECOM IMAGES/2025/251 - SPRING 2025/JPG/TAMSIN/QG963205-LIGHTBEIGE-TAMSIN-F-.jpg</t>
  </si>
  <si>
    <t>S:/Carpetas/GUESS MAINLINE ECOM IMAGES/2025/251 - SPRING 2025/JPG/TAMSIN/QG963205-LIGHTBEIGE-TAMSIN-B-.jpg</t>
  </si>
  <si>
    <t>ZAMIRA</t>
  </si>
  <si>
    <t>S:/Carpetas/GUESS MAINLINE ECOM IMAGES/2025/251 - SPRING 2025/JPG/ZAMIRA/SG9629146-DARKTAUPELOGO-ZAMIRA-B-.jpg</t>
  </si>
  <si>
    <t>SG9629146</t>
  </si>
  <si>
    <t>S:/Carpetas/GUESS MAINLINE ECOM IMAGES/2025/251 - SPRING 2025/JPG/ZAMIRA/SG9629146-DARKTAUPELOGO-ZAMIRA-I-.jpg</t>
  </si>
  <si>
    <t>S:/Carpetas/GUESS MAINLINE ECOM IMAGES/2025/251 - SPRING 2025/JPG/ZAMIRA/SG9629146-DARKTAUPELOGO-ZAMIRA-F-.jpg</t>
  </si>
  <si>
    <t>S:/Carpetas/GUESS MAINLINE ECOM IMAGES/2025/251 - SPRING 2025/JPG/ZAMIRA/SG9629146-ORCHIDLOGO-ZAMIRA-F-.jpg</t>
  </si>
  <si>
    <t>S:/Carpetas/GUESS MAINLINE ECOM IMAGES/2025/251 - SPRING 2025/JPG/ZAMIRA/SG9629146-ORCHIDLOGO-ZAMIRA-I-.jpg</t>
  </si>
  <si>
    <t>S:/Carpetas/GUESS MAINLINE ECOM IMAGES/2025/251 - SPRING 2025/JPG/ZAMIRA/SG9629146-ORCHIDLOGO-ZAMIRA-B-.jpg</t>
  </si>
  <si>
    <t>S:/Carpetas/GUESS MAINLINE ECOM IMAGES/2025/251 - SPRING 2025/JPG/BRAMINA/ZG963605-BLACK-BRAMINA-B-.jpg</t>
  </si>
  <si>
    <t>ZG963605</t>
  </si>
  <si>
    <t>S:/Carpetas/GUESS MAINLINE ECOM IMAGES/2025/251 - SPRING 2025/JPG/BRAMINA/ZG963605-BLACK-BRAMINA-F-.jpg</t>
  </si>
  <si>
    <t>S:/Carpetas/GUESS MAINLINE ECOM IMAGES/2025/251 - SPRING 2025/JPG/BRAMINA/ZG963605-BLACK-BRAMINA-I-.jpg</t>
  </si>
  <si>
    <t>S:/Carpetas/GUESS MAINLINE ECOM IMAGES/2025/251 - SPRING 2025/JPG/BRAMINA/ZG963605-BLACK-BRAMINA-Q-.jpg</t>
  </si>
  <si>
    <t>S:/Carpetas/GUESS MAINLINE ECOM IMAGES/2025/251 - SPRING 2025/JPG/BRAMINA/ZG963605-WHITE-BRAMINA-F-.jpg</t>
  </si>
  <si>
    <t>S:/Carpetas/GUESS MAINLINE ECOM IMAGES/2025/251 - SPRING 2025/JPG/BRAMINA/ZG963605-WHITE-BRAMINA-B-.jpg</t>
  </si>
  <si>
    <t>S:/Carpetas/GUESS MAINLINE ECOM IMAGES/2025/251 - SPRING 2025/JPG/BRAMINA/ZG963605-WHITE-BRAMINA-I-.jpg</t>
  </si>
  <si>
    <t>S:/Carpetas/GUESS MAINLINE ECOM IMAGES/2025/251 - SPRING 2025/JPG/BRAMINA/ZG963605-WHITE-BRAMINA-Q-.jpg</t>
  </si>
  <si>
    <t>S:/Carpetas/GUESS MAINLINE ECOM IMAGES/2025/251 - SPRING 2025/JPG/BRAMINA/ZG963679-BLACK-BRAMINA-I-.jpg</t>
  </si>
  <si>
    <t>ZG963679</t>
  </si>
  <si>
    <t>S:/Carpetas/GUESS MAINLINE ECOM IMAGES/2025/251 - SPRING 2025/JPG/BRAMINA/ZG963679-BLACK-BRAMINA-F-.jpg</t>
  </si>
  <si>
    <t>S:/Carpetas/GUESS MAINLINE ECOM IMAGES/2025/251 - SPRING 2025/JPG/BRAMINA/ZG963679-BLACK-BRAMINA-B-.jpg</t>
  </si>
  <si>
    <t>S:/Carpetas/GUESS MAINLINE ECOM IMAGES/2025/251 - SPRING 2025/JPG/BRAMINA/ZG963679-BLACK-BRAMINA-Q-.jpg</t>
  </si>
  <si>
    <t>BG947930-NAT</t>
  </si>
  <si>
    <t>190231907923</t>
  </si>
  <si>
    <t>190231907923_3</t>
  </si>
  <si>
    <t>190231907923_4</t>
  </si>
  <si>
    <t>Coleccion</t>
  </si>
  <si>
    <t>nCommerce</t>
  </si>
  <si>
    <t>BG924506</t>
  </si>
  <si>
    <t>BG924512</t>
  </si>
  <si>
    <t>C:/Users/ecastellanos.ext/OneDrive - Axo/Imágenes/nCommerce_Handbags/BG947930-NAT-ALT2.jpg</t>
  </si>
  <si>
    <t>BG947930</t>
  </si>
  <si>
    <t>C:/Users/ecastellanos.ext/OneDrive - Axo/Imágenes/nCommerce_Handbags/BG947930-NAT-ALT3.jpg</t>
  </si>
  <si>
    <t>C:/Users/ecastellanos.ext/OneDrive - Axo/Imágenes/nCommerce_Handbags/BG947930-NAT.jpg</t>
  </si>
  <si>
    <t>CG947905</t>
  </si>
  <si>
    <t>CG947930</t>
  </si>
  <si>
    <t>LE831114</t>
  </si>
  <si>
    <t>SG947906</t>
  </si>
  <si>
    <t>SG947912</t>
  </si>
  <si>
    <t>ISOmetrica</t>
  </si>
  <si>
    <t>PE969570-BLA</t>
  </si>
  <si>
    <t>PG969570-MML</t>
  </si>
  <si>
    <t>PG969570-TMU</t>
  </si>
  <si>
    <t>CG947930-WHI</t>
  </si>
  <si>
    <t>5</t>
  </si>
  <si>
    <t>190231908074</t>
  </si>
  <si>
    <t>C:/Users/ecastellanos.ext/OneDrive - Axo/Imágenes/nCommerce_Handbags/CG947930-WHI.jpg</t>
  </si>
  <si>
    <t>C:/Users/ecastellanos.ext/OneDrive - Axo/Imágenes/nCommerce_Handbags/CG947930-WHI-ALT3.jpg</t>
  </si>
  <si>
    <t>C:/Users/ecastellanos.ext/OneDrive - Axo/Imágenes/nCommerce_Handbags/CG947930-WHI-ALT2.jpg</t>
  </si>
  <si>
    <t>190231955276</t>
  </si>
  <si>
    <t>C:/Users/ecastellanos.ext/OneDrive - Axo/Imágenes/nCommerce_Handbags/PE969570-BLA-ALT2.jpg</t>
  </si>
  <si>
    <t>PE969570</t>
  </si>
  <si>
    <t>C:/Users/ecastellanos.ext/OneDrive - Axo/Imágenes/nCommerce_Handbags/PE969570-BLA-ALT3.jpg</t>
  </si>
  <si>
    <t>C:/Users/ecastellanos.ext/OneDrive - Axo/Imágenes/nCommerce_Handbags/PE969570-BLA.jpg</t>
  </si>
  <si>
    <t>190231955306</t>
  </si>
  <si>
    <t>C:/Users/ecastellanos.ext/OneDrive - Axo/Imágenes/nCommerce_Handbags/PG969570-MML-ALT2.jpg</t>
  </si>
  <si>
    <t>PG969570</t>
  </si>
  <si>
    <t>C:/Users/ecastellanos.ext/OneDrive - Axo/Imágenes/nCommerce_Handbags/PG969570-MML-ALT3.jpg</t>
  </si>
  <si>
    <t>C:/Users/ecastellanos.ext/OneDrive - Axo/Imágenes/nCommerce_Handbags/PG969570-MML.jpg</t>
  </si>
  <si>
    <t>190231955320</t>
  </si>
  <si>
    <t>C:/Users/ecastellanos.ext/OneDrive - Axo/Imágenes/nCommerce_Handbags/PG969570-TMU-ALT2.jpg</t>
  </si>
  <si>
    <t>C:/Users/ecastellanos.ext/OneDrive - Axo/Imágenes/nCommerce_Handbags/PG969570-TMU-ALT3.jpg</t>
  </si>
  <si>
    <t>C:/Users/ecastellanos.ext/OneDrive - Axo/Imágenes/nCommerce_Handbags/PG969570-TMU.jpg</t>
  </si>
  <si>
    <t>TG949677-OCL</t>
  </si>
  <si>
    <t>TV949677-BLO</t>
  </si>
  <si>
    <t>LG964823-CLO</t>
  </si>
  <si>
    <t>LG964823-LTL</t>
  </si>
  <si>
    <t>PG964819-BLA</t>
  </si>
  <si>
    <t>EBG951105-BLA</t>
  </si>
  <si>
    <t>EBG951121-BLA</t>
  </si>
  <si>
    <t>EBG951121-TMU</t>
  </si>
  <si>
    <t>BG8500140-BLA</t>
  </si>
  <si>
    <t>BG877806-BLA</t>
  </si>
  <si>
    <t>BG877806-COG</t>
  </si>
  <si>
    <t>BG877806-IVO</t>
  </si>
  <si>
    <t>BG877812-BLA</t>
  </si>
  <si>
    <t>BG877812-COG</t>
  </si>
  <si>
    <t>BG877812-IVO</t>
  </si>
  <si>
    <t>SG877806-CLO</t>
  </si>
  <si>
    <t>SG877806-LTL</t>
  </si>
  <si>
    <t>SG877812-CLO</t>
  </si>
  <si>
    <t>SG877812-LTL</t>
  </si>
  <si>
    <t>BG963721-BLA</t>
  </si>
  <si>
    <t>BG963721-CAR</t>
  </si>
  <si>
    <t>BG963722-BLA</t>
  </si>
  <si>
    <t>BG963722-CAR</t>
  </si>
  <si>
    <t>BG900624-BLA</t>
  </si>
  <si>
    <t>CG952706-COG</t>
  </si>
  <si>
    <t>CG952720-BLA</t>
  </si>
  <si>
    <t>CG952720-BON</t>
  </si>
  <si>
    <t>CG952720-COG</t>
  </si>
  <si>
    <t>ZG964320-OFF</t>
  </si>
  <si>
    <t>B0DP3BXG8W</t>
  </si>
  <si>
    <t>BG8500140-COG</t>
  </si>
  <si>
    <t>B0DPB7N6R4</t>
  </si>
  <si>
    <t>PG934905-BLA</t>
  </si>
  <si>
    <t>B0DTZ5H7MD</t>
  </si>
  <si>
    <t>BG877806</t>
  </si>
  <si>
    <t>S:/Carpetas/GUESS MAINLINE ECOM IMAGES/2023/233- FALL 2023/JPEG/MERIDIAN/BG877806-BLACK-MERIDIAN-I-.jpg</t>
  </si>
  <si>
    <t>S:/Carpetas/GUESS MAINLINE ECOM IMAGES/2023/233- FALL 2023/JPEG/MERIDIAN/BG877806-BLACK-MERIDIAN-B-.jpg</t>
  </si>
  <si>
    <t>S:/Carpetas/GUESS MAINLINE ECOM IMAGES/2023/233- FALL 2023/JPEG/MERIDIAN/BG877806-BLACK-MERIDIAN-F-.jpg</t>
  </si>
  <si>
    <t>S:/Carpetas/GUESS MAINLINE ECOM IMAGES/2023/233- FALL 2023/JPEG/MERIDIAN/BG877806-BLACK-MERIDIAN-Q-.jpg</t>
  </si>
  <si>
    <t>S:/Carpetas/GUESS MAINLINE ECOM IMAGES/2023/233- FALL 2023/JPEG/MERIDIAN/BG877806-COGNAC-MERIDIAN-Q-.jpg</t>
  </si>
  <si>
    <t>S:/Carpetas/GUESS MAINLINE ECOM IMAGES/2023/233- FALL 2023/JPEG/MERIDIAN/BG877806-COGNAC-MERIDIAN-I-.jpg</t>
  </si>
  <si>
    <t>S:/Carpetas/GUESS MAINLINE ECOM IMAGES/2023/233- FALL 2023/JPEG/MERIDIAN/BG877806-COGNAC-MERIDIAN-F-.jpg</t>
  </si>
  <si>
    <t>S:/Carpetas/GUESS MAINLINE ECOM IMAGES/2023/233- FALL 2023/JPEG/MERIDIAN/BG877806-COGNAC-MERIDIAN-B-.jpg</t>
  </si>
  <si>
    <t>S:/Carpetas/GUESS MAINLINE ECOM IMAGES/2024/244 - HOLIDAY 2024/JPG/MERIDIAN/BG877806-IVORY-MERIDIAN-Q-.jpg</t>
  </si>
  <si>
    <t>S:/Carpetas/GUESS MAINLINE ECOM IMAGES/2024/244 - HOLIDAY 2024/JPG/MERIDIAN/BG877806-IVORY-MERIDIAN-F-.jpg</t>
  </si>
  <si>
    <t>S:/Carpetas/GUESS MAINLINE ECOM IMAGES/2024/244 - HOLIDAY 2024/JPG/MERIDIAN/BG877806-IVORY-MERIDIAN-B-.jpg</t>
  </si>
  <si>
    <t>S:/Carpetas/GUESS MAINLINE ECOM IMAGES/2024/244 - HOLIDAY 2024/JPG/MERIDIAN/BG877806-IVORY-MERIDIAN-I-.jpg</t>
  </si>
  <si>
    <t>BG877812</t>
  </si>
  <si>
    <t>S:/Carpetas/GUESS MAINLINE ECOM IMAGES/2025/251 - SPRING 2025/JPG/MERIDIAN/BG877812-BLACK-MERIDIAN-I-.jpg</t>
  </si>
  <si>
    <t>S:/Carpetas/GUESS MAINLINE ECOM IMAGES/2025/251 - SPRING 2025/JPG/MERIDIAN/BG877812-BLACK-MERIDIAN-Q-.jpg</t>
  </si>
  <si>
    <t>S:/Carpetas/GUESS MAINLINE ECOM IMAGES/2025/251 - SPRING 2025/JPG/MERIDIAN/BG877812-BLACK-MERIDIAN-F-.jpg</t>
  </si>
  <si>
    <t>S:/Carpetas/GUESS MAINLINE ECOM IMAGES/2025/251 - SPRING 2025/JPG/MERIDIAN/BG877812-BLACK-MERIDIAN-B-.jpg</t>
  </si>
  <si>
    <t>S:/Carpetas/GUESS MAINLINE ECOM IMAGES/2025/251 - SPRING 2025/JPG/MERIDIAN/BG877812-COGNAC-MERIDIAN-B-.jpg</t>
  </si>
  <si>
    <t>S:/Carpetas/GUESS MAINLINE ECOM IMAGES/2025/251 - SPRING 2025/JPG/MERIDIAN/BG877812-COGNAC-MERIDIAN-F-.jpg</t>
  </si>
  <si>
    <t>S:/Carpetas/GUESS MAINLINE ECOM IMAGES/2025/251 - SPRING 2025/JPG/MERIDIAN/BG877812-COGNAC-MERIDIAN-I-.jpg</t>
  </si>
  <si>
    <t>S:/Carpetas/GUESS MAINLINE ECOM IMAGES/2025/251 - SPRING 2025/JPG/MERIDIAN/BG877812-COGNAC-MERIDIAN-Q-.jpg</t>
  </si>
  <si>
    <t>S:/Carpetas/GUESS MAINLINE ECOM IMAGES/2025/251 - SPRING 2025/JPG/MERIDIAN/BG877812-IVORY-MERIDIAN-Q-.jpg</t>
  </si>
  <si>
    <t>S:/Carpetas/GUESS MAINLINE ECOM IMAGES/2025/251 - SPRING 2025/JPG/MERIDIAN/BG877812-IVORY-MERIDIAN-I-.jpg</t>
  </si>
  <si>
    <t>S:/Carpetas/GUESS MAINLINE ECOM IMAGES/2025/251 - SPRING 2025/JPG/MERIDIAN/BG877812-IVORY-MERIDIAN-F-.jpg</t>
  </si>
  <si>
    <t>S:/Carpetas/GUESS MAINLINE ECOM IMAGES/2025/251 - SPRING 2025/JPG/MERIDIAN/BG877812-IVORY-MERIDIAN-B-.jpg</t>
  </si>
  <si>
    <t>BG900624</t>
  </si>
  <si>
    <t>S:/Carpetas/GUESS MAINLINE ECOM IMAGES/2024/244 - HOLIDAY 2024/JPG/POWER PLAY/BG900624-BLACK-POWERPLAY-B-.jpg</t>
  </si>
  <si>
    <t>S:/Carpetas/GUESS MAINLINE ECOM IMAGES/2024/244 - HOLIDAY 2024/JPG/POWER PLAY/BG900624-BLACK-POWERPLAY-F-2.jpg</t>
  </si>
  <si>
    <t>S:/Carpetas/GUESS MAINLINE ECOM IMAGES/2024/244 - HOLIDAY 2024/JPG/POWER PLAY/BG900624-BLACK-POWERPLAY-I-.jpg</t>
  </si>
  <si>
    <t>S:/Carpetas/GUESS MAINLINE ECOM IMAGES/2024/244 - HOLIDAY 2024/JPG/POWER PLAY/BG900624-BLACK-POWERPLAY-F-.jpg</t>
  </si>
  <si>
    <t>S:/Carpetas/GUESS MAINLINE ECOM IMAGES/2024/244 - HOLIDAY 2024/JPG/POWER PLAY/BG900624-BLACK-POWERPLAY-Q-.jpg</t>
  </si>
  <si>
    <t>BG963721</t>
  </si>
  <si>
    <t>S:/Carpetas/GUESS MAINLINE ECOM IMAGES/2025/251 - SPRING 2025/JPG/NASTRA/BG963721-BLACK-NASTRA-Q-.jpg</t>
  </si>
  <si>
    <t>S:/Carpetas/GUESS MAINLINE ECOM IMAGES/2025/251 - SPRING 2025/JPG/NASTRA/BG963721-BLACK-NASTRA-I-.jpg</t>
  </si>
  <si>
    <t>S:/Carpetas/GUESS MAINLINE ECOM IMAGES/2025/251 - SPRING 2025/JPG/NASTRA/BG963721-BLACK-NASTRA-F-.jpg</t>
  </si>
  <si>
    <t>S:/Carpetas/GUESS MAINLINE ECOM IMAGES/2025/251 - SPRING 2025/JPG/NASTRA/BG963721-BLACK-NASTRA-B-.jpg</t>
  </si>
  <si>
    <t>S:/Carpetas/GUESS MAINLINE ECOM IMAGES/2025/251 - SPRING 2025/JPG/NASTRA/BG963721-CARAMEL-NASTRA-I-.jpg</t>
  </si>
  <si>
    <t>S:/Carpetas/GUESS MAINLINE ECOM IMAGES/2025/251 - SPRING 2025/JPG/NASTRA/BG963721-CARAMEL-NASTRA-F-.jpg</t>
  </si>
  <si>
    <t>S:/Carpetas/GUESS MAINLINE ECOM IMAGES/2025/251 - SPRING 2025/JPG/NASTRA/BG963721-CARAMEL-NASTRA-B-.jpg</t>
  </si>
  <si>
    <t>S:/Carpetas/GUESS MAINLINE ECOM IMAGES/2025/251 - SPRING 2025/JPG/NASTRA/BG963721-CARAMEL-NASTRA-Q-.jpg</t>
  </si>
  <si>
    <t>BG963722</t>
  </si>
  <si>
    <t>S:/Carpetas/GUESS MAINLINE ECOM IMAGES/2025/251 - SPRING 2025/JPG/NASTRA/BG963722-BLACK-NASTRA-Q-.jpg</t>
  </si>
  <si>
    <t>S:/Carpetas/GUESS MAINLINE ECOM IMAGES/2025/251 - SPRING 2025/JPG/NASTRA/BG963722-BLACK-NASTRA-B-.jpg</t>
  </si>
  <si>
    <t>S:/Carpetas/GUESS MAINLINE ECOM IMAGES/2025/251 - SPRING 2025/JPG/NASTRA/BG963722-BLACK-NASTRA-F-.jpg</t>
  </si>
  <si>
    <t>S:/Carpetas/GUESS MAINLINE ECOM IMAGES/2025/251 - SPRING 2025/JPG/NASTRA/BG963722-BLACK-NASTRA-I-.jpg</t>
  </si>
  <si>
    <t>S:/Carpetas/GUESS MAINLINE ECOM IMAGES/2025/251 - SPRING 2025/JPG/NASTRA/BG963722-CARAMEL-NASTRA-B-.jpg</t>
  </si>
  <si>
    <t>S:/Carpetas/GUESS MAINLINE ECOM IMAGES/2025/251 - SPRING 2025/JPG/NASTRA/BG963722-CARAMEL-NASTRA-F-.jpg</t>
  </si>
  <si>
    <t>S:/Carpetas/GUESS MAINLINE ECOM IMAGES/2025/251 - SPRING 2025/JPG/NASTRA/BG963722-CARAMEL-NASTRA-I-.jpg</t>
  </si>
  <si>
    <t>S:/Carpetas/GUESS MAINLINE ECOM IMAGES/2025/251 - SPRING 2025/JPG/NASTRA/BG963722-CARAMEL-NASTRA-Q-.jpg</t>
  </si>
  <si>
    <t>S:/Carpetas/GUESS MAINLINE ECOM IMAGES/2024/244 - HOLIDAY 2024/JPG/SILVYE/CG952706-COGNAC-SILVYE-B-.jpg</t>
  </si>
  <si>
    <t>S:/Carpetas/GUESS MAINLINE ECOM IMAGES/2024/244 - HOLIDAY 2024/JPG/SILVYE/CG952706-COGNAC-SILVYE-F-.jpg</t>
  </si>
  <si>
    <t>S:/Carpetas/GUESS MAINLINE ECOM IMAGES/2024/244 - HOLIDAY 2024/JPG/SILVYE/CG952706-COGNAC-SILVYE-I-.jpg</t>
  </si>
  <si>
    <t>S:/Carpetas/GUESS MAINLINE ECOM IMAGES/2024/244 - HOLIDAY 2024/JPG/SILVYE/CG952706-COGNAC-SILVYE-Q-.jpg</t>
  </si>
  <si>
    <t>CG952720</t>
  </si>
  <si>
    <t>S:/Carpetas/GUESS MAINLINE ECOM IMAGES/2025/251 - SPRING 2025/JPG/SILVYE/CG952720-BLACK-SILVYE-I-.jpg</t>
  </si>
  <si>
    <t>S:/Carpetas/GUESS MAINLINE ECOM IMAGES/2025/251 - SPRING 2025/JPG/SILVYE/CG952720-BLACK-SILVYE-F-.jpg</t>
  </si>
  <si>
    <t>S:/Carpetas/GUESS MAINLINE ECOM IMAGES/2025/251 - SPRING 2025/JPG/SILVYE/CG952720-BLACK-SILVYE-B-.jpg</t>
  </si>
  <si>
    <t>S:/Carpetas/GUESS MAINLINE ECOM IMAGES/2025/251 - SPRING 2025/JPG/SILVYE/CG952720-BLACK-SILVYE-Q-.jpg</t>
  </si>
  <si>
    <t>S:/Carpetas/GUESS MAINLINE ECOM IMAGES/2025/251 - SPRING 2025/JPG/SILVYE/CG952720-BONE-SILVYE-B-.jpg</t>
  </si>
  <si>
    <t>S:/Carpetas/GUESS MAINLINE ECOM IMAGES/2025/251 - SPRING 2025/JPG/SILVYE/CG952720-BONE-SILVYE-F-.jpg</t>
  </si>
  <si>
    <t>S:/Carpetas/GUESS MAINLINE ECOM IMAGES/2025/251 - SPRING 2025/JPG/SILVYE/CG952720-BONE-SILVYE-I-.jpg</t>
  </si>
  <si>
    <t>S:/Carpetas/GUESS MAINLINE ECOM IMAGES/2025/251 - SPRING 2025/JPG/SILVYE/CG952720-BONE-SILVYE-Q-.jpg</t>
  </si>
  <si>
    <t>S:/Carpetas/GUESS MAINLINE ECOM IMAGES/2025/251 - SPRING 2025/JPG/SILVYE/CG952720-COGNAC-SILVYE-I-.jpg</t>
  </si>
  <si>
    <t>S:/Carpetas/GUESS MAINLINE ECOM IMAGES/2025/251 - SPRING 2025/JPG/SILVYE/CG952720-COGNAC-SILVYE-Q-.jpg</t>
  </si>
  <si>
    <t>S:/Carpetas/GUESS MAINLINE ECOM IMAGES/2025/251 - SPRING 2025/JPG/SILVYE/CG952720-COGNAC-SILVYE-B-.jpg</t>
  </si>
  <si>
    <t>S:/Carpetas/GUESS MAINLINE ECOM IMAGES/2025/251 - SPRING 2025/JPG/SILVYE/CG952720-COGNAC-SILVYE-F-.jpg</t>
  </si>
  <si>
    <t>S:/Carpetas/GUESS MAINLINE ECOM IMAGES/2025/251 - SPRING 2025/JPG/ECO ALI/EBG951105-BLACK-ECOALI-I-.jpg</t>
  </si>
  <si>
    <t>S:/Carpetas/GUESS MAINLINE ECOM IMAGES/2025/251 - SPRING 2025/JPG/ECO ALI/EBG951105-BLACK-ECOALI-Q-.jpg</t>
  </si>
  <si>
    <t>S:/Carpetas/GUESS MAINLINE ECOM IMAGES/2025/251 - SPRING 2025/JPG/ECO ALI/EBG951105-BLACK-ECOALI-F-.jpg</t>
  </si>
  <si>
    <t>S:/Carpetas/GUESS MAINLINE ECOM IMAGES/2025/251 - SPRING 2025/JPG/ECO ALI/EBG951105-BLACK-ECOALI-B-.jpg</t>
  </si>
  <si>
    <t>EBG951121</t>
  </si>
  <si>
    <t>S:/Carpetas/GUESS MAINLINE ECOM IMAGES/2025/251 - SPRING 2025/JPG/ECO ALI/EBG951121-BLACK-ECOALI-Q-.jpg</t>
  </si>
  <si>
    <t>S:/Carpetas/GUESS MAINLINE ECOM IMAGES/2025/251 - SPRING 2025/JPG/ECO ALI/EBG951121-BLACK-ECOALI-F-.jpg</t>
  </si>
  <si>
    <t>S:/Carpetas/GUESS MAINLINE ECOM IMAGES/2025/251 - SPRING 2025/JPG/ECO ALI/EBG951121-BLACK-ECOALI-B-.jpg</t>
  </si>
  <si>
    <t>S:/Carpetas/GUESS MAINLINE ECOM IMAGES/2025/251 - SPRING 2025/JPG/ECO ALI/EBG951121-BLACK-ECOALI-I-.jpg</t>
  </si>
  <si>
    <t>S:/Carpetas/GUESS MAINLINE ECOM IMAGES/2025/251 - SPRING 2025/JPG/ECO ALI/EBG951121-TAUPEMULTI-ECOALI-I-.jpg</t>
  </si>
  <si>
    <t>S:/Carpetas/GUESS MAINLINE ECOM IMAGES/2025/251 - SPRING 2025/JPG/ECO ALI/EBG951121-TAUPEMULTI-ECOALI-B-.jpg</t>
  </si>
  <si>
    <t>S:/Carpetas/GUESS MAINLINE ECOM IMAGES/2025/251 - SPRING 2025/JPG/ECO ALI/EBG951121-TAUPEMULTI-ECOALI-Q-.jpg</t>
  </si>
  <si>
    <t>S:/Carpetas/GUESS MAINLINE ECOM IMAGES/2025/251 - SPRING 2025/JPG/ECO ALI/EBG951121-TAUPEMULTI-ECOALI-F-.jpg</t>
  </si>
  <si>
    <t>LG964823</t>
  </si>
  <si>
    <t>S:/Carpetas/GUESS MAINLINE ECOM IMAGES/2025/251 - SPRING 2025/JPG/BRENTON/LG964823-COALLOGO-BRENTON-F-2-.jpg</t>
  </si>
  <si>
    <t>S:/Carpetas/GUESS MAINLINE ECOM IMAGES/2025/251 - SPRING 2025/JPG/BRENTON/LG964823-COALLOGO-BRENTON-I-.jpg</t>
  </si>
  <si>
    <t>S:/Carpetas/GUESS MAINLINE ECOM IMAGES/2025/251 - SPRING 2025/JPG/BRENTON/LG964823-COALLOGO-BRENTON-Q-.jpg</t>
  </si>
  <si>
    <t>S:/Carpetas/GUESS MAINLINE ECOM IMAGES/2025/251 - SPRING 2025/JPG/BRENTON/LG964823-COALLOGO-BRENTON-B-.jpg</t>
  </si>
  <si>
    <t>S:/Carpetas/GUESS MAINLINE ECOM IMAGES/2025/251 - SPRING 2025/JPG/BRENTON/LG964823-COALLOGO-BRENTON-F-.jpg</t>
  </si>
  <si>
    <t>S:/Carpetas/GUESS MAINLINE ECOM IMAGES/2025/251 - SPRING 2025/JPG/BRENTON/LG964823-LATTELOGO-BRENTON-B-.jpg</t>
  </si>
  <si>
    <t>S:/Carpetas/GUESS MAINLINE ECOM IMAGES/2025/251 - SPRING 2025/JPG/BRENTON/LG964823-LATTELOGO-BRENTON-I-.jpg</t>
  </si>
  <si>
    <t>S:/Carpetas/GUESS MAINLINE ECOM IMAGES/2025/251 - SPRING 2025/JPG/BRENTON/LG964823-LATTELOGO-BRENTON-Q-.jpg</t>
  </si>
  <si>
    <t>S:/Carpetas/GUESS MAINLINE ECOM IMAGES/2025/251 - SPRING 2025/JPG/BRENTON/LG964823-LATTELOGO-BRENTON-F-2-.jpg</t>
  </si>
  <si>
    <t>S:/Carpetas/GUESS MAINLINE ECOM IMAGES/2025/251 - SPRING 2025/JPG/BRENTON/LG964823-LATTELOGO-BRENTON-F-.jpg</t>
  </si>
  <si>
    <t>PG934912</t>
  </si>
  <si>
    <t>PG934921</t>
  </si>
  <si>
    <t>PG964819</t>
  </si>
  <si>
    <t>S:/Carpetas/GUESS MAINLINE ECOM IMAGES/2025/251 - SPRING 2025/JPG/BRENTON/PG964819-BLACK-BRENTON-B-.jpg</t>
  </si>
  <si>
    <t>S:/Carpetas/GUESS MAINLINE ECOM IMAGES/2025/251 - SPRING 2025/JPG/BRENTON/PG964819-BLACK-BRENTON-Q-.jpg</t>
  </si>
  <si>
    <t>S:/Carpetas/GUESS MAINLINE ECOM IMAGES/2025/251 - SPRING 2025/JPG/BRENTON/PG964819-BLACK-BRENTON-I-.jpg</t>
  </si>
  <si>
    <t>S:/Carpetas/GUESS MAINLINE ECOM IMAGES/2025/251 - SPRING 2025/JPG/BRENTON/PG964819-BLACK-BRENTON-F-.jpg</t>
  </si>
  <si>
    <t>SG877806</t>
  </si>
  <si>
    <t>S:/Carpetas/GUESS MAINLINE ECOM IMAGES/2023/233- FALL 2023/JPEG/MERIDIAN/SG877806-COALLOGO-MERIDIAN-Q-.jpg</t>
  </si>
  <si>
    <t>S:/Carpetas/GUESS MAINLINE ECOM IMAGES/2023/233- FALL 2023/JPEG/MERIDIAN/SG877806-COALLOGO-MERIDIAN-B-.jpg</t>
  </si>
  <si>
    <t>S:/Carpetas/GUESS MAINLINE ECOM IMAGES/2023/233- FALL 2023/JPEG/MERIDIAN/SG877806-COALLOGO-MERIDIAN-F-.jpg</t>
  </si>
  <si>
    <t>S:/Carpetas/GUESS MAINLINE ECOM IMAGES/2023/233- FALL 2023/JPEG/MERIDIAN/SG877806-COALLOGO-MERIDIAN-I-.jpg</t>
  </si>
  <si>
    <t>S:/Carpetas/GUESS MAINLINE ECOM IMAGES/2023/233- FALL 2023/JPEG/MERIDIAN/SG877806-LATTELOGO-MERIDIAN-Q-.jpg</t>
  </si>
  <si>
    <t>S:/Carpetas/GUESS MAINLINE ECOM IMAGES/2023/233- FALL 2023/JPEG/MERIDIAN/SG877806-LATTELOGO-MERIDIAN-I-.jpg</t>
  </si>
  <si>
    <t>S:/Carpetas/GUESS MAINLINE ECOM IMAGES/2023/233- FALL 2023/JPEG/MERIDIAN/SG877806-LATTELOGO-MERIDIAN-F-.jpg</t>
  </si>
  <si>
    <t>S:/Carpetas/GUESS MAINLINE ECOM IMAGES/2023/233- FALL 2023/JPEG/MERIDIAN/SG877806-LATTELOGO-MERIDIAN-B-.jpg</t>
  </si>
  <si>
    <t>SG877812</t>
  </si>
  <si>
    <t>S:/Carpetas/GUESS MAINLINE ECOM IMAGES/2025/251 - SPRING 2025/JPG/MERIDIAN/SG877812-COALLOGO-MERIDIAN-B-.jpg</t>
  </si>
  <si>
    <t>S:/Carpetas/GUESS MAINLINE ECOM IMAGES/2025/251 - SPRING 2025/JPG/MERIDIAN/SG877812-COALLOGO-MERIDIAN-F-.jpg</t>
  </si>
  <si>
    <t>S:/Carpetas/GUESS MAINLINE ECOM IMAGES/2025/251 - SPRING 2025/JPG/MERIDIAN/SG877812-COALLOGO-MERIDIAN-I-.jpg</t>
  </si>
  <si>
    <t>S:/Carpetas/GUESS MAINLINE ECOM IMAGES/2025/251 - SPRING 2025/JPG/MERIDIAN/SG877812-COALLOGO-MERIDIAN-Q-.jpg</t>
  </si>
  <si>
    <t>S:/Carpetas/GUESS MAINLINE ECOM IMAGES/2025/251 - SPRING 2025/JPG/MERIDIAN/SG877812-LATTELOGO-MERIDIAN-I-.jpg</t>
  </si>
  <si>
    <t>S:/Carpetas/GUESS MAINLINE ECOM IMAGES/2025/251 - SPRING 2025/JPG/MERIDIAN/SG877812-LATTELOGO-MERIDIAN-B-.jpg</t>
  </si>
  <si>
    <t>S:/Carpetas/GUESS MAINLINE ECOM IMAGES/2025/251 - SPRING 2025/JPG/MERIDIAN/SG877812-LATTELOGO-MERIDIAN-F-.jpg</t>
  </si>
  <si>
    <t>S:/Carpetas/GUESS MAINLINE ECOM IMAGES/2025/251 - SPRING 2025/JPG/MERIDIAN/SG877812-LATTELOGO-MERIDIAN-Q-.jpg</t>
  </si>
  <si>
    <t>TG949677</t>
  </si>
  <si>
    <t>S:/Carpetas/GUESS MAINLINE ECOM IMAGES/2025/251 - SPRING 2025/JPG/ARNELA/TG949677-ORCHIDLOGO-ARNELA-I-.jpg</t>
  </si>
  <si>
    <t>S:/Carpetas/GUESS MAINLINE ECOM IMAGES/2025/251 - SPRING 2025/JPG/ARNELA/TG949677-ORCHIDLOGO-ARNELA-F-.jpg</t>
  </si>
  <si>
    <t>S:/Carpetas/GUESS MAINLINE ECOM IMAGES/2025/251 - SPRING 2025/JPG/ARNELA/TG949677-ORCHIDLOGO-ARNELA-Q-.jpg</t>
  </si>
  <si>
    <t>S:/Carpetas/GUESS MAINLINE ECOM IMAGES/2025/251 - SPRING 2025/JPG/ARNELA/TG949677-ORCHIDLOGO-ARNELA-B-.jpg</t>
  </si>
  <si>
    <t>TV949677</t>
  </si>
  <si>
    <t>S:/Carpetas/GUESS MAINLINE ECOM IMAGES/2025/251 - SPRING 2025/JPG/ARNELA/TV949677-BLACKLOGO-ARNELA-Q-.jpg</t>
  </si>
  <si>
    <t>S:/Carpetas/GUESS MAINLINE ECOM IMAGES/2025/251 - SPRING 2025/JPG/ARNELA/TV949677-BLACKLOGO-ARNELA-B-.jpg</t>
  </si>
  <si>
    <t>S:/Carpetas/GUESS MAINLINE ECOM IMAGES/2025/251 - SPRING 2025/JPG/ARNELA/TV949677-BLACKLOGO-ARNELA-F-.jpg</t>
  </si>
  <si>
    <t>S:/Carpetas/GUESS MAINLINE ECOM IMAGES/2025/251 - SPRING 2025/JPG/ARNELA/TV949677-BLACKLOGO-ARNELA-I-.jpg</t>
  </si>
  <si>
    <t>ZG964320</t>
  </si>
  <si>
    <t>S:/Carpetas/GUESS MAINLINE ECOM IMAGES/2025/251 - SPRING 2025/JPG/FEDANA/ZG964320-OFFWHITE-FEDANA-I-.jpg</t>
  </si>
  <si>
    <t>S:/Carpetas/GUESS MAINLINE ECOM IMAGES/2025/251 - SPRING 2025/JPG/FEDANA/ZG964320-OFFWHITE-FEDANA-Q-.jpg</t>
  </si>
  <si>
    <t>S:/Carpetas/GUESS MAINLINE ECOM IMAGES/2025/251 - SPRING 2025/JPG/FEDANA/ZG964320-OFFWHITE-FEDANA-B-.jpg</t>
  </si>
  <si>
    <t>S:/Carpetas/GUESS MAINLINE ECOM IMAGES/2025/251 - SPRING 2025/JPG/FEDANA/ZG964320-OFFWHITE-FEDANA-F-.jpg</t>
  </si>
  <si>
    <t>[Material] (7)</t>
  </si>
  <si>
    <t>C:\Users\ecastellanos.ext\OneDrive - Axo\Imágenes\Amazon Quick\BG8500140-BLA-B.jpg</t>
  </si>
  <si>
    <t>C:\Users\ecastellanos.ext\OneDrive - Axo\Imágenes\Amazon Quick\BG8500140-BLA-F.jpg</t>
  </si>
  <si>
    <t>C:\Users\ecastellanos.ext\OneDrive - Axo\Imágenes\Amazon Quick\BG8500140-BLA-I.jpg</t>
  </si>
  <si>
    <t>B0DP3BXG8W.MAIN</t>
  </si>
  <si>
    <t>B0DP3BXG8W.BACK</t>
  </si>
  <si>
    <t>B0DP3BXG8W.PT01</t>
  </si>
  <si>
    <t>C:\Users\ecastellanos.ext\OneDrive - Axo\Imágenes\Amazon Quick\BG8500140-COG-B.jpg</t>
  </si>
  <si>
    <t>C:\Users\ecastellanos.ext\OneDrive - Axo\Imágenes\Amazon Quick\BG8500140-COG-F.jpg</t>
  </si>
  <si>
    <t>C:\Users\ecastellanos.ext\OneDrive - Axo\Imágenes\Amazon Quick\BG8500140-COG-I.jpg</t>
  </si>
  <si>
    <t>B0DPB7N6R4.BACK</t>
  </si>
  <si>
    <t>B0DPB7N6R4.MAIN</t>
  </si>
  <si>
    <t>B0DPB7N6R4.PT01</t>
  </si>
  <si>
    <t>C:\Users\ecastellanos.ext\OneDrive - Axo\Imágenes\Amazon Quick\PG934905-BLA-F.jpg</t>
  </si>
  <si>
    <t>C:\Users\ecastellanos.ext\OneDrive - Axo\Imágenes\Amazon Quick\PG934905-BLA-I.jpg</t>
  </si>
  <si>
    <t>C:\Users\ecastellanos.ext\OneDrive - Axo\Imágenes\Amazon Quick\PG934905-BLA-Q.jpg</t>
  </si>
  <si>
    <t>B0DTZ5H7MD.MAIN</t>
  </si>
  <si>
    <t>B0DTZ5H7MD.PT01</t>
  </si>
  <si>
    <t>B0DTZ5H7MD.PT02</t>
  </si>
  <si>
    <t>Coppel_ISO</t>
  </si>
  <si>
    <t>ZG787921</t>
  </si>
  <si>
    <t>Imágen Original</t>
  </si>
  <si>
    <t>EVG839001-RMR</t>
  </si>
  <si>
    <t>GG841146-BLA</t>
  </si>
  <si>
    <t>EV767923-RWO</t>
  </si>
  <si>
    <t>PY788280-YEL</t>
  </si>
  <si>
    <t>LE801670-FOR</t>
  </si>
  <si>
    <t>PG837807-BSM</t>
  </si>
  <si>
    <t>ZG787971-RWO</t>
  </si>
  <si>
    <t>SF821225-TNG</t>
  </si>
  <si>
    <t>SF821225-HON</t>
  </si>
  <si>
    <t>BA900205-STO</t>
  </si>
  <si>
    <t>KG932606-CML</t>
  </si>
  <si>
    <t>QG849906-STO</t>
  </si>
  <si>
    <t>PG900633-MLO</t>
  </si>
  <si>
    <t>PG933624-TPG</t>
  </si>
  <si>
    <t>PS933624-MLO</t>
  </si>
  <si>
    <t>VA932978-BLA</t>
  </si>
  <si>
    <t>PG933621-TPG</t>
  </si>
  <si>
    <t>PS933614-WLO</t>
  </si>
  <si>
    <t>GG932271-TAU</t>
  </si>
  <si>
    <t>SG900078-LGW</t>
  </si>
  <si>
    <t>SG900078-DVL</t>
  </si>
  <si>
    <t>VG934072-STO</t>
  </si>
  <si>
    <t>GG932271-MBY</t>
  </si>
  <si>
    <t>PS933604-WLO</t>
  </si>
  <si>
    <t>VA922214-TAU</t>
  </si>
  <si>
    <t>SG900021-DVL</t>
  </si>
  <si>
    <t>BA900221-STO</t>
  </si>
  <si>
    <t>PG933621-BLO</t>
  </si>
  <si>
    <t>VG934076-BLA</t>
  </si>
  <si>
    <t>GG932220-BLA</t>
  </si>
  <si>
    <t>SG900060-DRE</t>
  </si>
  <si>
    <t>SG900040-LGW</t>
  </si>
  <si>
    <t>QM922913-LBO</t>
  </si>
  <si>
    <t>PL932306-BLO</t>
  </si>
  <si>
    <t>VG934021-BLA</t>
  </si>
  <si>
    <t>SA900202-COG</t>
  </si>
  <si>
    <t>ZG787971-SKB</t>
  </si>
  <si>
    <t>QG874820-SLA</t>
  </si>
  <si>
    <t>QM931828-LBO</t>
  </si>
  <si>
    <t>SZ900106-LGW</t>
  </si>
  <si>
    <t>QG874820-WHI</t>
  </si>
  <si>
    <t>WD932620-DEN</t>
  </si>
  <si>
    <t>QG849921-CHU</t>
  </si>
  <si>
    <t>BS850176-TNG</t>
  </si>
  <si>
    <t>VG930912-PLY</t>
  </si>
  <si>
    <t>JT874077-LAL</t>
  </si>
  <si>
    <t>GG866577-PMU</t>
  </si>
  <si>
    <t>WG898576-GOL</t>
  </si>
  <si>
    <t>SG877819-LTL</t>
  </si>
  <si>
    <t>VG922521-CHU</t>
  </si>
  <si>
    <t>SB865414-LGW</t>
  </si>
  <si>
    <t>PL932306-STL</t>
  </si>
  <si>
    <t>AG933722-NCL</t>
  </si>
  <si>
    <t>QM874814-GOL</t>
  </si>
  <si>
    <t>VG856912-LEM</t>
  </si>
  <si>
    <t>BG877819-LEM</t>
  </si>
  <si>
    <t>KG922578-LAV</t>
  </si>
  <si>
    <t>BG877819-COR</t>
  </si>
  <si>
    <t>QG923677-WHI</t>
  </si>
  <si>
    <t>WT874820-WML</t>
  </si>
  <si>
    <t>QV874814-SIL</t>
  </si>
  <si>
    <t>YP921180-BLA</t>
  </si>
  <si>
    <t>WW921973-COG</t>
  </si>
  <si>
    <t>SQ874817-NTW</t>
  </si>
  <si>
    <t>BG877814-COR</t>
  </si>
  <si>
    <t>VA932978-TNG</t>
  </si>
  <si>
    <t>SG850037-LTL</t>
  </si>
  <si>
    <t>SG900014-DVL</t>
  </si>
  <si>
    <t>ZG850046-BLA</t>
  </si>
  <si>
    <t>WD932606-DEN</t>
  </si>
  <si>
    <t>QG874802-BLA</t>
  </si>
  <si>
    <t>VA932918-TNG</t>
  </si>
  <si>
    <t>BG850040-LPH</t>
  </si>
  <si>
    <t>ZG787921-NAV</t>
  </si>
  <si>
    <t>VA922214-WHI</t>
  </si>
  <si>
    <t>KA898520-STO</t>
  </si>
  <si>
    <t>JT931814-GLB</t>
  </si>
  <si>
    <t>QG874820-LBG</t>
  </si>
  <si>
    <t>QM922913-BLO</t>
  </si>
  <si>
    <t>KG922521-LAV</t>
  </si>
  <si>
    <t>LG929242-BLA</t>
  </si>
  <si>
    <t>PG850046-MLO</t>
  </si>
  <si>
    <t>EVG839046-BLA</t>
  </si>
  <si>
    <t>ZG850040-TAU</t>
  </si>
  <si>
    <t>PG850037-WLO</t>
  </si>
  <si>
    <t>KA898506-STO</t>
  </si>
  <si>
    <t>QM931828-BLO</t>
  </si>
  <si>
    <t>RY920573-SKB</t>
  </si>
  <si>
    <t>KG922578-TAU</t>
  </si>
  <si>
    <t>SG877823-LTL</t>
  </si>
  <si>
    <t>QA874812-RED</t>
  </si>
  <si>
    <t>JT931828-LAL</t>
  </si>
  <si>
    <t>SB865476-LGW</t>
  </si>
  <si>
    <t>ZG787913-PLY</t>
  </si>
  <si>
    <t>JG922602-WLO</t>
  </si>
  <si>
    <t>VC898520-TAU</t>
  </si>
  <si>
    <t>WA923306-BLA</t>
  </si>
  <si>
    <t>GG930612-SKB</t>
  </si>
  <si>
    <t>WG934375-BML</t>
  </si>
  <si>
    <t>ZO850037-ORA</t>
  </si>
  <si>
    <t>VA850046-STO</t>
  </si>
  <si>
    <t>AG933706-NCL</t>
  </si>
  <si>
    <t>QM922912-BLO</t>
  </si>
  <si>
    <t>VG923769-WHI</t>
  </si>
  <si>
    <t>JG922621-PNG</t>
  </si>
  <si>
    <t>ZG850034-LAV</t>
  </si>
  <si>
    <t>SZ900106-CLO</t>
  </si>
  <si>
    <t>GG932224-WHI</t>
  </si>
  <si>
    <t>SF891722-TAU</t>
  </si>
  <si>
    <t>VC898506-BLA</t>
  </si>
  <si>
    <t>QG866522-BLA</t>
  </si>
  <si>
    <t>PL932320-BLO</t>
  </si>
  <si>
    <t>WG921973-BLA</t>
  </si>
  <si>
    <t>VG930912-PCH</t>
  </si>
  <si>
    <t>VG934072-CGM</t>
  </si>
  <si>
    <t>SE887023-WHI</t>
  </si>
  <si>
    <t>SF860623-ROS</t>
  </si>
  <si>
    <t>EV767923</t>
  </si>
  <si>
    <t>S:/Carpetas/GUESS MAINLINE ECOM IMAGES/2020/FALL 2020 COLOR RUN/CESSILY/EV767923-ROSEWOOD-CESSILY-B-.jpg</t>
  </si>
  <si>
    <t>S:/Carpetas/GUESS MAINLINE ECOM IMAGES/2020/FALL 2020 COLOR RUN/CESSILY/EV767923-ROSEWOOD-CESSILY-F-.jpg</t>
  </si>
  <si>
    <t>S:/Carpetas/GUESS MAINLINE ECOM IMAGES/2020/FALL 2020 COLOR RUN/CESSILY/EV767923-ROSEWOOD-CESSILY-I-.jpg</t>
  </si>
  <si>
    <t>S:/Carpetas/GUESS MAINLINE ECOM IMAGES/2020/FALL 2020 COLOR RUN/CESSILY/EV767923-ROSEWOOD-CESSILY-Q-.jpg</t>
  </si>
  <si>
    <t>PY788280</t>
  </si>
  <si>
    <t>S:/Carpetas/GUESS MAINLINE ECOM IMAGES/2020/FALL 2020 COLOR RUN/SAN DIEGO/PY788280-YELLOW-SANDIEGO-B-.jpg</t>
  </si>
  <si>
    <t>S:/Carpetas/GUESS MAINLINE ECOM IMAGES/2020/FALL 2020 COLOR RUN/SAN DIEGO/PY788280-YELLOW-SANDIEGO-F-.jpg</t>
  </si>
  <si>
    <t>S:/Carpetas/GUESS MAINLINE ECOM IMAGES/2020/FALL 2020 COLOR RUN/SAN DIEGO/PY788280-YELLOW-SANDIEGO-I-.jpg</t>
  </si>
  <si>
    <t>PG837807</t>
  </si>
  <si>
    <t>S:/Carpetas/GUESS MAINLINE ECOM IMAGES/2021/FALL 2021/HENSELY LOGO/PG837807-BLUSHMULTI-HENSELYLOGO-B-.jpg</t>
  </si>
  <si>
    <t>S:/Carpetas/GUESS MAINLINE ECOM IMAGES/2021/FALL 2021/HENSELY LOGO/PG837807-BLUSHMULTI-HENSELYLOGO-F-.jpg</t>
  </si>
  <si>
    <t>S:/Carpetas/GUESS MAINLINE ECOM IMAGES/2021/FALL 2021/HENSELY LOGO/PG837807-BLUSHMULTI-HENSELYLOGO-I-.jpg</t>
  </si>
  <si>
    <t>S:/Carpetas/GUESS MAINLINE ECOM IMAGES/2021/FALL 2021/HENSELY LOGO/PG837807-BLUSHMULTI-HENSELYLOGO-Q-.jpg</t>
  </si>
  <si>
    <t>EVG839001</t>
  </si>
  <si>
    <t>S:/Carpetas/GUESS MAINLINE ECOM IMAGES/2021/HOLIDAY 2021/ECO BRENTON/EVG839001-ROMANRED-ECOBRENTON-B-.jpg</t>
  </si>
  <si>
    <t>S:/Carpetas/GUESS MAINLINE ECOM IMAGES/2021/HOLIDAY 2021/ECO BRENTON/EVG839001-ROMANRED-ECOBRENTON-F-.jpg</t>
  </si>
  <si>
    <t>S:/Carpetas/GUESS MAINLINE ECOM IMAGES/2021/HOLIDAY 2021/ECO BRENTON/EVG839001-ROMANRED-ECOBRENTON-F-2-.jpg</t>
  </si>
  <si>
    <t>S:/Carpetas/GUESS MAINLINE ECOM IMAGES/2021/HOLIDAY 2021/ECO BRENTON/EVG839001-ROMANRED-ECOBRENTON-I-.jpg</t>
  </si>
  <si>
    <t>S:/Carpetas/GUESS MAINLINE ECOM IMAGES/2021/HOLIDAY 2021/ECO BRENTON/EVG839001-ROMANRED-ECOBRENTON-Q-.jpg</t>
  </si>
  <si>
    <t>GG841146</t>
  </si>
  <si>
    <t>S:/Carpetas/GUESS MAINLINE ECOM IMAGES/2021/HOLIDAY 2021/KOBO/GG841146-BLACK-KOBO-B-.jpg</t>
  </si>
  <si>
    <t>S:/Carpetas/GUESS MAINLINE ECOM IMAGES/2021/HOLIDAY 2021/KOBO/GG841146-BLACK-KOBO-F-.jpg</t>
  </si>
  <si>
    <t>S:/Carpetas/GUESS MAINLINE ECOM IMAGES/2021/HOLIDAY 2021/KOBO/GG841146-BLACK-KOBO-I-.jpg</t>
  </si>
  <si>
    <t>ZG850046</t>
  </si>
  <si>
    <t>S:/Carpetas/GUESS MAINLINE ECOM IMAGES/2022/221 - SPRING 2022/JPGS/LAUREL/ZG850046-BLACK-LAUREL-B-.jpg</t>
  </si>
  <si>
    <t>S:/Carpetas/GUESS MAINLINE ECOM IMAGES/2022/221 - SPRING 2022/JPGS/LAUREL/ZG850046-BLACK-LAUREL-F-.jpg</t>
  </si>
  <si>
    <t>S:/Carpetas/GUESS MAINLINE ECOM IMAGES/2022/221 - SPRING 2022/JPGS/LAUREL/ZG850046-BLACK-LAUREL-I-.jpg</t>
  </si>
  <si>
    <t>EVG839046</t>
  </si>
  <si>
    <t>S:/Carpetas/GUESS MAINLINE ECOM IMAGES/2022/222 - SUMMER 2022/JPGS/ECO BRENTON/EVG839046-BLACK-ECOBRENTON-B-.jpg</t>
  </si>
  <si>
    <t>S:/Carpetas/GUESS MAINLINE ECOM IMAGES/2022/222 - SUMMER 2022/JPGS/ECO BRENTON/EVG839046-BLACK-ECOBRENTON-F-.jpg</t>
  </si>
  <si>
    <t>S:/Carpetas/GUESS MAINLINE ECOM IMAGES/2022/222 - SUMMER 2022/JPGS/ECO BRENTON/EVG839046-BLACK-ECOBRENTON-I-.jpg</t>
  </si>
  <si>
    <t>S:/Carpetas/GUESS MAINLINE ECOM IMAGES/2022/224 - HOLIDAY 2022/JPGS/ECO BRENTON/EVG839046-BLACK-ECOBRENTON-F-2-.jpg</t>
  </si>
  <si>
    <t>SB865476</t>
  </si>
  <si>
    <t>S:/Carpetas/GUESS MAINLINE ECOM IMAGES/2023/231 - SPRING 2023/JPEG/IZZY/SB865476-LATTELOGOBROWN-IZZY-B-.jpg</t>
  </si>
  <si>
    <t>S:/Carpetas/GUESS MAINLINE ECOM IMAGES/2023/231 - SPRING 2023/JPEG/IZZY/SB865476-LATTELOGOBROWN-IZZY-F-.jpg</t>
  </si>
  <si>
    <t>S:/Carpetas/GUESS MAINLINE ECOM IMAGES/2023/231 - SPRING 2023/JPEG/IZZY/SB865476-LATTELOGOBROWN-IZZY-I-.jpg</t>
  </si>
  <si>
    <t>S:/Carpetas/GUESS MAINLINE ECOM IMAGES/2023/231 - SPRING 2023/JPEG/IZZY/SB865476-LATTELOGOBROWN-IZZY-Q-.jpg</t>
  </si>
  <si>
    <t>PG850046</t>
  </si>
  <si>
    <t>S:/Carpetas/GUESS MAINLINE ECOM IMAGES/2023/231 - SPRING 2023/JPEG/LAUREL/PG850046-MOCHALOGO-LAUREL-B-.jpg</t>
  </si>
  <si>
    <t>S:/Carpetas/GUESS MAINLINE ECOM IMAGES/2023/231 - SPRING 2023/JPEG/LAUREL/PG850046-MOCHALOGO-LAUREL-F-.jpg</t>
  </si>
  <si>
    <t>S:/Carpetas/GUESS MAINLINE ECOM IMAGES/2023/231 - SPRING 2023/JPEG/LAUREL/PG850046-MOCHALOGO-LAUREL-I-.jpg</t>
  </si>
  <si>
    <t>SG850037</t>
  </si>
  <si>
    <t>S:/Carpetas/GUESS MAINLINE ECOM IMAGES/2023/231 - SPRING 2023/JPEG/LAUREL/SG850037-LATTELOGO-LAUREL-B-.jpg</t>
  </si>
  <si>
    <t>S:/Carpetas/GUESS MAINLINE ECOM IMAGES/2023/231 - SPRING 2023/JPEG/LAUREL/SG850037-LATTELOGO-LAUREL-F-.jpg</t>
  </si>
  <si>
    <t>S:/Carpetas/GUESS MAINLINE ECOM IMAGES/2023/231 - SPRING 2023/JPEG/LAUREL/SG850037-LATTELOGO-LAUREL-I-.jpg</t>
  </si>
  <si>
    <t>SB865414</t>
  </si>
  <si>
    <t>S:/Carpetas/GUESS MAINLINE ECOM IMAGES/2023/232 - SUMMER 2023/JPGS/IZZY/SB865414-LATTELOGOBROWN-IZZY-B-.jpg</t>
  </si>
  <si>
    <t>S:/Carpetas/GUESS MAINLINE ECOM IMAGES/2023/232 - SUMMER 2023/JPGS/IZZY/SB865414-LATTELOGOBROWN-IZZY-F-.jpg</t>
  </si>
  <si>
    <t>S:/Carpetas/GUESS MAINLINE ECOM IMAGES/2023/232 - SUMMER 2023/JPGS/IZZY/SB865414-LATTELOGOBROWN-IZZY-I-.jpg</t>
  </si>
  <si>
    <t>S:/Carpetas/GUESS MAINLINE ECOM IMAGES/2023/232 - SUMMER 2023/JPGS/IZZY/SB865414-LATTELOGOBROWN-IZZY-Q-.jpg</t>
  </si>
  <si>
    <t>PG850037</t>
  </si>
  <si>
    <t>S:/Carpetas/GUESS MAINLINE ECOM IMAGES/2023/232 - SUMMER 2023/JPGS/LAUREL/PG850037-WHITELOGO-LAUREL-B-.jpg</t>
  </si>
  <si>
    <t>S:/Carpetas/GUESS MAINLINE ECOM IMAGES/2023/232 - SUMMER 2023/JPGS/LAUREL/PG850037-WHITELOGO-LAUREL-F-.jpg</t>
  </si>
  <si>
    <t>S:/Carpetas/GUESS MAINLINE ECOM IMAGES/2023/232 - SUMMER 2023/JPGS/LAUREL/PG850037-WHITELOGO-LAUREL-I-.jpg</t>
  </si>
  <si>
    <t>SG877823</t>
  </si>
  <si>
    <t>S:/Carpetas/GUESS MAINLINE ECOM IMAGES/2023/232 - SUMMER 2023/JPGS/MERIDIAN/SG877823-LATTELOGO-MERIDIAN-B-.jpg</t>
  </si>
  <si>
    <t>S:/Carpetas/GUESS MAINLINE ECOM IMAGES/2023/232 - SUMMER 2023/JPGS/MERIDIAN/SG877823-LATTELOGO-MERIDIAN-F-.jpg</t>
  </si>
  <si>
    <t>S:/Carpetas/GUESS MAINLINE ECOM IMAGES/2023/232 - SUMMER 2023/JPGS/MERIDIAN/SG877823-LATTELOGO-MERIDIAN-I-.jpg</t>
  </si>
  <si>
    <t>S:/Carpetas/GUESS MAINLINE ECOM IMAGES/2023/232 - SUMMER 2023/JPGS/MERIDIAN/SG877823-LATTELOGO-MERIDIAN-Q-.jpg</t>
  </si>
  <si>
    <t>SG877819</t>
  </si>
  <si>
    <t>S:/Carpetas/GUESS MAINLINE ECOM IMAGES/2023/233- FALL 2023/JPEG/MERIDIAN/SG877819-LATTELOGO-MERIDIAN-B-.jpg</t>
  </si>
  <si>
    <t>S:/Carpetas/GUESS MAINLINE ECOM IMAGES/2023/233- FALL 2023/JPEG/MERIDIAN/SG877819-LATTELOGO-MERIDIAN-F-.jpg</t>
  </si>
  <si>
    <t>S:/Carpetas/GUESS MAINLINE ECOM IMAGES/2023/233- FALL 2023/JPEG/MERIDIAN/SG877819-LATTELOGO-MERIDIAN-I-.jpg</t>
  </si>
  <si>
    <t>S:/Carpetas/GUESS MAINLINE ECOM IMAGES/2023/233- FALL 2023/JPEG/MERIDIAN/SG877819-LATTELOGO-MERIDIAN-Q-.jpg</t>
  </si>
  <si>
    <t>S:/Carpetas/GUESS MAINLINE ECOM IMAGES/2023/233- FALL 2023/JPEG/NOELLE/ZG787971-ROSEWOOD-NOELLE-B-.jpg</t>
  </si>
  <si>
    <t>S:/Carpetas/GUESS MAINLINE ECOM IMAGES/2023/233- FALL 2023/JPEG/NOELLE/ZG787971-ROSEWOOD-NOELLE-F-.jpg</t>
  </si>
  <si>
    <t>S:/Carpetas/GUESS MAINLINE ECOM IMAGES/2023/233- FALL 2023/JPEG/NOELLE/ZG787971-ROSEWOOD-NOELLE-I-.jpg</t>
  </si>
  <si>
    <t>S:/Carpetas/GUESS MAINLINE ECOM IMAGES/2023/233- FALL 2023/JPEG/NOELLE/ZG787971-ROSEWOOD-NOELLE-Q-.jpg</t>
  </si>
  <si>
    <t>SZ900106</t>
  </si>
  <si>
    <t>S:/Carpetas/GUESS MAINLINE ECOM IMAGES/2023/233- FALL 2023/JPEG/SESTRI LOGO/SZ900106-COALLOGO-SESTRILOGO-B-.jpg</t>
  </si>
  <si>
    <t>S:/Carpetas/GUESS MAINLINE ECOM IMAGES/2023/233- FALL 2023/JPEG/SESTRI LOGO/SZ900106-COALLOGO-SESTRILOGO-F-.jpg</t>
  </si>
  <si>
    <t>S:/Carpetas/GUESS MAINLINE ECOM IMAGES/2023/233- FALL 2023/JPEG/SESTRI LOGO/SZ900106-COALLOGO-SESTRILOGO-I-.jpg</t>
  </si>
  <si>
    <t>S:/Carpetas/GUESS MAINLINE ECOM IMAGES/2023/233- FALL 2023/JPEG/SESTRI LOGO/SZ900106-COALLOGO-SESTRILOGO-Q-.jpg</t>
  </si>
  <si>
    <t>S:/Carpetas/GUESS MAINLINE ECOM IMAGES/2023/233- FALL 2023/JPEG/SESTRI LOGO/SZ900106-LATTELOGOBROWN-SESTRILOGO-B-.jpg</t>
  </si>
  <si>
    <t>S:/Carpetas/GUESS MAINLINE ECOM IMAGES/2023/233- FALL 2023/JPEG/SESTRI LOGO/SZ900106-LATTELOGOBROWN-SESTRILOGO-F-.jpg</t>
  </si>
  <si>
    <t>S:/Carpetas/GUESS MAINLINE ECOM IMAGES/2023/233- FALL 2023/JPEG/SESTRI LOGO/SZ900106-LATTELOGOBROWN-SESTRILOGO-I-.jpg</t>
  </si>
  <si>
    <t>S:/Carpetas/GUESS MAINLINE ECOM IMAGES/2023/233- FALL 2023/JPEG/SESTRI LOGO/SZ900106-LATTELOGOBROWN-SESTRILOGO-Q-.jpg</t>
  </si>
  <si>
    <t>ZG850040</t>
  </si>
  <si>
    <t>S:/Carpetas/GUESS MAINLINE ECOM IMAGES/2023/234- HOLIDAY 2023/JPEG/LAUREL/ZG850040-TAUPE-LAUREL-B-.jpg</t>
  </si>
  <si>
    <t>S:/Carpetas/GUESS MAINLINE ECOM IMAGES/2023/234- HOLIDAY 2023/JPEG/LAUREL/ZG850040-TAUPE-LAUREL-F-.jpg</t>
  </si>
  <si>
    <t>S:/Carpetas/GUESS MAINLINE ECOM IMAGES/2023/234- HOLIDAY 2023/JPEG/LAUREL/ZG850040-TAUPE-LAUREL-I-.jpg</t>
  </si>
  <si>
    <t>GG930612</t>
  </si>
  <si>
    <t>S:/Carpetas/GUESS MAINLINE ECOM IMAGES/2024/241 - SPRING 2024/JPG/ADI/GG930612-SKYBLUE-ADI-B-.jpg</t>
  </si>
  <si>
    <t>S:/Carpetas/GUESS MAINLINE ECOM IMAGES/2024/241 - SPRING 2024/JPG/ADI/GG930612-SKYBLUE-ADI-F-.jpg</t>
  </si>
  <si>
    <t>S:/Carpetas/GUESS MAINLINE ECOM IMAGES/2024/241 - SPRING 2024/JPG/ADI/GG930612-SKYBLUE-ADI-F-2-.jpg</t>
  </si>
  <si>
    <t>S:/Carpetas/GUESS MAINLINE ECOM IMAGES/2024/241 - SPRING 2024/JPG/ADI/GG930612-SKYBLUE-ADI-I-.jpg</t>
  </si>
  <si>
    <t>S:/Carpetas/GUESS MAINLINE ECOM IMAGES/2024/241 - SPRING 2024/JPG/ADI/GG930612-SKYBLUE-ADI-Q-.jpg</t>
  </si>
  <si>
    <t>VA922214</t>
  </si>
  <si>
    <t>S:/Carpetas/GUESS MAINLINE ECOM IMAGES/2024/241 - SPRING 2024/JPG/COSETTE/VA922214-TAUPE-COSETTE-B-.jpg</t>
  </si>
  <si>
    <t>S:/Carpetas/GUESS MAINLINE ECOM IMAGES/2024/241 - SPRING 2024/JPG/COSETTE/VA922214-TAUPE-COSETTE-F-.jpg</t>
  </si>
  <si>
    <t>S:/Carpetas/GUESS MAINLINE ECOM IMAGES/2024/241 - SPRING 2024/JPG/COSETTE/VA922214-TAUPE-COSETTE-I-.jpg</t>
  </si>
  <si>
    <t>S:/Carpetas/GUESS MAINLINE ECOM IMAGES/2024/241 - SPRING 2024/JPG/COSETTE/VA922214-TAUPE-COSETTE-Q-.jpg</t>
  </si>
  <si>
    <t>S:/Carpetas/GUESS MAINLINE ECOM IMAGES/2024/241 - SPRING 2024/JPG/COSETTE/VA922214-WHITE-COSETTE-B-.jpg</t>
  </si>
  <si>
    <t>S:/Carpetas/GUESS MAINLINE ECOM IMAGES/2024/241 - SPRING 2024/JPG/COSETTE/VA922214-WHITE-COSETTE-F-.jpg</t>
  </si>
  <si>
    <t>S:/Carpetas/GUESS MAINLINE ECOM IMAGES/2024/241 - SPRING 2024/JPG/COSETTE/VA922214-WHITE-COSETTE-I-.jpg</t>
  </si>
  <si>
    <t>S:/Carpetas/GUESS MAINLINE ECOM IMAGES/2024/241 - SPRING 2024/JPG/COSETTE/VA922214-WHITE-COSETTE-Q-.jpg</t>
  </si>
  <si>
    <t>KG922521</t>
  </si>
  <si>
    <t>S:/Carpetas/GUESS MAINLINE ECOM IMAGES/2024/241 - SPRING 2024/JPG/ELIETTE/KG922521-LAVENDER-ELIETTE-B-.jpg</t>
  </si>
  <si>
    <t>S:/Carpetas/GUESS MAINLINE ECOM IMAGES/2024/241 - SPRING 2024/JPG/ELIETTE/KG922521-LAVENDER-ELIETTE-F-.jpg</t>
  </si>
  <si>
    <t>S:/Carpetas/GUESS MAINLINE ECOM IMAGES/2024/241 - SPRING 2024/JPG/ELIETTE/KG922521-LAVENDER-ELIETTE-I-.jpg</t>
  </si>
  <si>
    <t>S:/Carpetas/GUESS MAINLINE ECOM IMAGES/2024/241 - SPRING 2024/JPG/ELIETTE/KG922521-LAVENDER-ELIETTE-Q-.jpg</t>
  </si>
  <si>
    <t>KG922578</t>
  </si>
  <si>
    <t>S:/Carpetas/GUESS MAINLINE ECOM IMAGES/2024/241 - SPRING 2024/JPG/ELIETTE/KG922578-LAVENDER-ELIETTE-B-.jpg</t>
  </si>
  <si>
    <t>S:/Carpetas/GUESS MAINLINE ECOM IMAGES/2024/241 - SPRING 2024/JPG/ELIETTE/KG922578-LAVENDER-ELIETTE-F-.jpg</t>
  </si>
  <si>
    <t>S:/Carpetas/GUESS MAINLINE ECOM IMAGES/2024/241 - SPRING 2024/JPG/ELIETTE/KG922578-LAVENDER-ELIETTE-I-.jpg</t>
  </si>
  <si>
    <t>S:/Carpetas/GUESS MAINLINE ECOM IMAGES/2024/241 - SPRING 2024/JPG/ELIETTE/KG922578-LAVENDER-ELIETTE-Q-.jpg</t>
  </si>
  <si>
    <t>S:/Carpetas/GUESS MAINLINE ECOM IMAGES/2024/241 - SPRING 2024/JPG/ELIETTE/KG922578-TAUPE-ELIETTE-B-.jpg</t>
  </si>
  <si>
    <t>S:/Carpetas/GUESS MAINLINE ECOM IMAGES/2024/241 - SPRING 2024/JPG/ELIETTE/KG922578-TAUPE-ELIETTE-F-.jpg</t>
  </si>
  <si>
    <t>S:/Carpetas/GUESS MAINLINE ECOM IMAGES/2024/241 - SPRING 2024/JPG/ELIETTE/KG922578-TAUPE-ELIETTE-I-.jpg</t>
  </si>
  <si>
    <t>S:/Carpetas/GUESS MAINLINE ECOM IMAGES/2024/241 - SPRING 2024/JPG/ELIETTE/KG922578-TAUPE-ELIETTE-Q-.jpg</t>
  </si>
  <si>
    <t>VG922521</t>
  </si>
  <si>
    <t>S:/Carpetas/GUESS MAINLINE ECOM IMAGES/2024/241 - SPRING 2024/JPG/ELIETTE/VG922521-CHARTREUSE-ELIETTE-B-.jpg</t>
  </si>
  <si>
    <t>S:/Carpetas/GUESS MAINLINE ECOM IMAGES/2024/241 - SPRING 2024/JPG/ELIETTE/VG922521-CHARTREUSE-ELIETTE-F-.jpg</t>
  </si>
  <si>
    <t>S:/Carpetas/GUESS MAINLINE ECOM IMAGES/2024/241 - SPRING 2024/JPG/ELIETTE/VG922521-CHARTREUSE-ELIETTE-I-.jpg</t>
  </si>
  <si>
    <t>S:/Carpetas/GUESS MAINLINE ECOM IMAGES/2024/241 - SPRING 2024/JPG/ELIETTE/VG922521-CHARTREUSE-ELIETTE-Q-.jpg</t>
  </si>
  <si>
    <t>WG921973</t>
  </si>
  <si>
    <t>S:/Carpetas/GUESS MAINLINE ECOM IMAGES/2024/241 - SPRING 2024/JPG/ETEL/WG921973-BLACK-ETEL-B-.jpg</t>
  </si>
  <si>
    <t>S:/Carpetas/GUESS MAINLINE ECOM IMAGES/2024/241 - SPRING 2024/JPG/ETEL/WG921973-BLACK-ETEL-F-.jpg</t>
  </si>
  <si>
    <t>S:/Carpetas/GUESS MAINLINE ECOM IMAGES/2024/241 - SPRING 2024/JPG/ETEL/WG921973-BLACK-ETEL-I-.jpg</t>
  </si>
  <si>
    <t>S:/Carpetas/GUESS MAINLINE ECOM IMAGES/2024/241 - SPRING 2024/JPG/ETEL/WG921973-BLACK-ETEL-Q-.jpg</t>
  </si>
  <si>
    <t>WW921973</t>
  </si>
  <si>
    <t>S:/Carpetas/GUESS MAINLINE ECOM IMAGES/2024/241 - SPRING 2024/JPG/ETEL/WW921973-COGNAC-ETEL-B-.jpg</t>
  </si>
  <si>
    <t>S:/Carpetas/GUESS MAINLINE ECOM IMAGES/2024/241 - SPRING 2024/JPG/ETEL/WW921973-COGNAC-ETEL-F-.jpg</t>
  </si>
  <si>
    <t>S:/Carpetas/GUESS MAINLINE ECOM IMAGES/2024/241 - SPRING 2024/JPG/ETEL/WW921973-COGNAC-ETEL-I-.jpg</t>
  </si>
  <si>
    <t>S:/Carpetas/GUESS MAINLINE ECOM IMAGES/2024/241 - SPRING 2024/JPG/ETEL/WW921973-COGNAC-ETEL-Q-.jpg</t>
  </si>
  <si>
    <t>QA874812</t>
  </si>
  <si>
    <t>S:/Carpetas/GUESS MAINLINE ECOM IMAGES/2024/241 - SPRING 2024/JPG/GIULLY/QA874812-RED-GIULLY-B-.jpg</t>
  </si>
  <si>
    <t>S:/Carpetas/GUESS MAINLINE ECOM IMAGES/2024/241 - SPRING 2024/JPG/GIULLY/QA874812-RED-GIULLY-F-.jpg</t>
  </si>
  <si>
    <t>S:/Carpetas/GUESS MAINLINE ECOM IMAGES/2024/241 - SPRING 2024/JPG/GIULLY/QA874812-RED-GIULLY-I-.jpg</t>
  </si>
  <si>
    <t>S:/Carpetas/GUESS MAINLINE ECOM IMAGES/2024/241 - SPRING 2024/JPG/GIULLY/QA874812-RED-GIULLY-Q-.jpg</t>
  </si>
  <si>
    <t>JT874077</t>
  </si>
  <si>
    <t>S:/Carpetas/GUESS MAINLINE ECOM IMAGES/2024/241 - SPRING 2024/JPG/HALLIE/JT874077-LIGHTLAVENDERLOGO-HALLIE-B-.jpg</t>
  </si>
  <si>
    <t>S:/Carpetas/GUESS MAINLINE ECOM IMAGES/2024/241 - SPRING 2024/JPG/HALLIE/JT874077-LIGHTLAVENDERLOGO-HALLIE-F-.jpg</t>
  </si>
  <si>
    <t>S:/Carpetas/GUESS MAINLINE ECOM IMAGES/2024/241 - SPRING 2024/JPG/HALLIE/JT874077-LIGHTLAVENDERLOGO-HALLIE-I-.jpg</t>
  </si>
  <si>
    <t>S:/Carpetas/GUESS MAINLINE ECOM IMAGES/2024/241 - SPRING 2024/JPG/HALLIE/JT874077-LIGHTLAVENDERLOGO-HALLIE-Q-.jpg</t>
  </si>
  <si>
    <t>VG930912</t>
  </si>
  <si>
    <t>S:/Carpetas/GUESS MAINLINE ECOM IMAGES/2024/241 - SPRING 2024/JPG/IWONA/VG930912-PALEYELLOW-IWONA-B-.jpg</t>
  </si>
  <si>
    <t>S:/Carpetas/GUESS MAINLINE ECOM IMAGES/2024/241 - SPRING 2024/JPG/IWONA/VG930912-PALEYELLOW-IWONA-F-.jpg</t>
  </si>
  <si>
    <t>S:/Carpetas/GUESS MAINLINE ECOM IMAGES/2024/241 - SPRING 2024/JPG/IWONA/VG930912-PALEYELLOW-IWONA-I-.jpg</t>
  </si>
  <si>
    <t>S:/Carpetas/GUESS MAINLINE ECOM IMAGES/2024/241 - SPRING 2024/JPG/IWONA/VG930912-PALEYELLOW-IWONA-Q-.jpg</t>
  </si>
  <si>
    <t>S:/Carpetas/GUESS MAINLINE ECOM IMAGES/2024/241 - SPRING 2024/JPG/IWONA/VG930912-PEACH-IWONA-B-.jpg</t>
  </si>
  <si>
    <t>S:/Carpetas/GUESS MAINLINE ECOM IMAGES/2024/241 - SPRING 2024/JPG/IWONA/VG930912-PEACH-IWONA-F-.jpg</t>
  </si>
  <si>
    <t>S:/Carpetas/GUESS MAINLINE ECOM IMAGES/2024/241 - SPRING 2024/JPG/IWONA/VG930912-PEACH-IWONA-I-.jpg</t>
  </si>
  <si>
    <t>S:/Carpetas/GUESS MAINLINE ECOM IMAGES/2024/241 - SPRING 2024/JPG/IWONA/VG930912-PEACH-IWONA-Q-.jpg</t>
  </si>
  <si>
    <t>BG850040</t>
  </si>
  <si>
    <t>S:/Carpetas/GUESS MAINLINE ECOM IMAGES/2024/241 - SPRING 2024/JPG/LAUREL/BG850040-LIGHTPEACH-LAUREL-B-.jpg</t>
  </si>
  <si>
    <t>S:/Carpetas/GUESS MAINLINE ECOM IMAGES/2024/241 - SPRING 2024/JPG/LAUREL/BG850040-LIGHTPEACH-LAUREL-F-.jpg</t>
  </si>
  <si>
    <t>S:/Carpetas/GUESS MAINLINE ECOM IMAGES/2024/241 - SPRING 2024/JPG/LAUREL/BG850040-LIGHTPEACH-LAUREL-I-.jpg</t>
  </si>
  <si>
    <t>ZG850034</t>
  </si>
  <si>
    <t>S:/Carpetas/GUESS MAINLINE ECOM IMAGES/2024/241 - SPRING 2024/JPG/LAUREL/ZG850034-LAVENDER-LAUREL-B-.jpg</t>
  </si>
  <si>
    <t>S:/Carpetas/GUESS MAINLINE ECOM IMAGES/2024/241 - SPRING 2024/JPG/LAUREL/ZG850034-LAVENDER-LAUREL-F-.jpg</t>
  </si>
  <si>
    <t>S:/Carpetas/GUESS MAINLINE ECOM IMAGES/2024/241 - SPRING 2024/JPG/LAUREL/ZG850034-LAVENDER-LAUREL-I-.jpg</t>
  </si>
  <si>
    <t>ZO850037</t>
  </si>
  <si>
    <t>S:/Carpetas/GUESS MAINLINE ECOM IMAGES/2024/241 - SPRING 2024/JPG/LAUREL/ZO850037-ORANGE-LAUREL-B-.jpg</t>
  </si>
  <si>
    <t>S:/Carpetas/GUESS MAINLINE ECOM IMAGES/2024/241 - SPRING 2024/JPG/LAUREL/ZO850037-ORANGE-LAUREL-F-.jpg</t>
  </si>
  <si>
    <t>S:/Carpetas/GUESS MAINLINE ECOM IMAGES/2024/241 - SPRING 2024/JPG/LAUREL/ZO850037-ORANGE-LAUREL-I-.jpg</t>
  </si>
  <si>
    <t>JG922602</t>
  </si>
  <si>
    <t>S:/Carpetas/GUESS MAINLINE ECOM IMAGES/2024/241 - SPRING 2024/JPG/LORALEE/JG922602-WHITELOGO-LORALEE-B-.jpg</t>
  </si>
  <si>
    <t>S:/Carpetas/GUESS MAINLINE ECOM IMAGES/2024/241 - SPRING 2024/JPG/LORALEE/JG922602-WHITELOGO-LORALEE-F-.jpg</t>
  </si>
  <si>
    <t>S:/Carpetas/GUESS MAINLINE ECOM IMAGES/2024/241 - SPRING 2024/JPG/LORALEE/JG922602-WHITELOGO-LORALEE-I-.jpg</t>
  </si>
  <si>
    <t>S:/Carpetas/GUESS MAINLINE ECOM IMAGES/2024/241 - SPRING 2024/JPG/LORALEE/JG922602-WHITELOGO-LORALEE-Q-.jpg</t>
  </si>
  <si>
    <t>JG922621</t>
  </si>
  <si>
    <t>S:/Carpetas/GUESS MAINLINE ECOM IMAGES/2024/241 - SPRING 2024/JPG/LORALEE/JG922621-PINKLOGO-LORALEE-B-.jpg</t>
  </si>
  <si>
    <t>S:/Carpetas/GUESS MAINLINE ECOM IMAGES/2024/241 - SPRING 2024/JPG/LORALEE/JG922621-PINKLOGO-LORALEE-F-.jpg</t>
  </si>
  <si>
    <t>S:/Carpetas/GUESS MAINLINE ECOM IMAGES/2024/241 - SPRING 2024/JPG/LORALEE/JG922621-PINKLOGO-LORALEE-I-.jpg</t>
  </si>
  <si>
    <t>S:/Carpetas/GUESS MAINLINE ECOM IMAGES/2024/241 - SPRING 2024/JPG/LORALEE/JG922621-PINKLOGO-LORALEE-Q-.jpg</t>
  </si>
  <si>
    <t>RY920573</t>
  </si>
  <si>
    <t>S:/Carpetas/GUESS MAINLINE ECOM IMAGES/2024/241 - SPRING 2024/JPG/LUA/RY920573-SKYBLUE-LUA-B-.jpg</t>
  </si>
  <si>
    <t>S:/Carpetas/GUESS MAINLINE ECOM IMAGES/2024/241 - SPRING 2024/JPG/LUA/RY920573-SKYBLUE-LUA-F-.jpg</t>
  </si>
  <si>
    <t>S:/Carpetas/GUESS MAINLINE ECOM IMAGES/2024/241 - SPRING 2024/JPG/LUA/RY920573-SKYBLUE-LUA-I-.jpg</t>
  </si>
  <si>
    <t>S:/Carpetas/GUESS MAINLINE ECOM IMAGES/2024/241 - SPRING 2024/JPG/LUA/RY920573-SKYBLUE-LUA-Q-.jpg</t>
  </si>
  <si>
    <t>QM922912</t>
  </si>
  <si>
    <t>S:/Carpetas/GUESS MAINLINE ECOM IMAGES/2024/241 - SPRING 2024/JPG/MARIEKE/QM922912-BLACKLOGO-MARIEKE-B-.jpg</t>
  </si>
  <si>
    <t>S:/Carpetas/GUESS MAINLINE ECOM IMAGES/2024/241 - SPRING 2024/JPG/MARIEKE/QM922912-BLACKLOGO-MARIEKE-F-.jpg</t>
  </si>
  <si>
    <t>S:/Carpetas/GUESS MAINLINE ECOM IMAGES/2024/241 - SPRING 2024/JPG/MARIEKE/QM922912-BLACKLOGO-MARIEKE-I-.jpg</t>
  </si>
  <si>
    <t>S:/Carpetas/GUESS MAINLINE ECOM IMAGES/2024/241 - SPRING 2024/JPG/MARIEKE/QM922912-BLACKLOGO-MARIEKE-Q-.jpg</t>
  </si>
  <si>
    <t>QM922913</t>
  </si>
  <si>
    <t>S:/Carpetas/GUESS MAINLINE ECOM IMAGES/2024/241 - SPRING 2024/JPG/MARIEKE/QM922913-BLACKLOGO-MARIEKE-B-.jpg</t>
  </si>
  <si>
    <t>S:/Carpetas/GUESS MAINLINE ECOM IMAGES/2024/241 - SPRING 2024/JPG/MARIEKE/QM922913-BLACKLOGO-MARIEKE-F-.jpg</t>
  </si>
  <si>
    <t>S:/Carpetas/GUESS MAINLINE ECOM IMAGES/2024/241 - SPRING 2024/JPG/MARIEKE/QM922913-BLACKLOGO-MARIEKE-I-.jpg</t>
  </si>
  <si>
    <t>S:/Carpetas/GUESS MAINLINE ECOM IMAGES/2024/241 - SPRING 2024/JPG/MARIEKE/QM922913-BLACKLOGO-MARIEKE-Q-.jpg</t>
  </si>
  <si>
    <t>S:/Carpetas/GUESS MAINLINE ECOM IMAGES/2024/241 - SPRING 2024/JPG/MARIEKE/QM922913-LIGHTBEIGELOGO-MARIEKE-B-.jpg</t>
  </si>
  <si>
    <t>S:/Carpetas/GUESS MAINLINE ECOM IMAGES/2024/241 - SPRING 2024/JPG/MARIEKE/QM922913-LIGHTBEIGELOGO-MARIEKE-F-.jpg</t>
  </si>
  <si>
    <t>S:/Carpetas/GUESS MAINLINE ECOM IMAGES/2024/241 - SPRING 2024/JPG/MARIEKE/QM922913-LIGHTBEIGELOGO-MARIEKE-I-.jpg</t>
  </si>
  <si>
    <t>S:/Carpetas/GUESS MAINLINE ECOM IMAGES/2024/241 - SPRING 2024/JPG/MARIEKE/QM922913-LIGHTBEIGELOGO-MARIEKE-Q-.jpg</t>
  </si>
  <si>
    <t>S:/Carpetas/GUESS MAINLINE ECOM IMAGES/2024/241 - SPRING 2024/JPG/NOELLE/ZG787913-PALEYELLOW-NOELLE-B-.jpg</t>
  </si>
  <si>
    <t>S:/Carpetas/GUESS MAINLINE ECOM IMAGES/2024/241 - SPRING 2024/JPG/NOELLE/ZG787913-PALEYELLOW-NOELLE-F-.jpg</t>
  </si>
  <si>
    <t>S:/Carpetas/GUESS MAINLINE ECOM IMAGES/2024/241 - SPRING 2024/JPG/NOELLE/ZG787913-PALEYELLOW-NOELLE-I-.jpg</t>
  </si>
  <si>
    <t>S:/Carpetas/GUESS MAINLINE ECOM IMAGES/2024/241 - SPRING 2024/JPG/NOELLE/ZG787913-PALEYELLOW-NOELLE-Q-.jpg</t>
  </si>
  <si>
    <t>S:/Carpetas/GUESS MAINLINE ECOM IMAGES/2024/241 - SPRING 2024/JPG/NOELLE/ZG787971-SKYBLUE-NOELLE-B-.jpg</t>
  </si>
  <si>
    <t>S:/Carpetas/GUESS MAINLINE ECOM IMAGES/2024/241 - SPRING 2024/JPG/NOELLE/ZG787971-SKYBLUE-NOELLE-F-.jpg</t>
  </si>
  <si>
    <t>S:/Carpetas/GUESS MAINLINE ECOM IMAGES/2024/241 - SPRING 2024/JPG/NOELLE/ZG787971-SKYBLUE-NOELLE-I-.jpg</t>
  </si>
  <si>
    <t>S:/Carpetas/GUESS MAINLINE ECOM IMAGES/2024/241 - SPRING 2024/JPG/NOELLE/ZG787971-SKYBLUE-NOELLE-Q-.jpg</t>
  </si>
  <si>
    <t>PG900633</t>
  </si>
  <si>
    <t>S:/Carpetas/GUESS MAINLINE ECOM IMAGES/2024/241 - SPRING 2024/JPG/POWER PLAY/PG900633-MOCHALOGO-POWERPLAY-B-.jpg</t>
  </si>
  <si>
    <t>S:/Carpetas/GUESS MAINLINE ECOM IMAGES/2024/241 - SPRING 2024/JPG/POWER PLAY/PG900633-MOCHALOGO-POWERPLAY-F-.jpg</t>
  </si>
  <si>
    <t>S:/Carpetas/GUESS MAINLINE ECOM IMAGES/2024/241 - SPRING 2024/JPG/POWER PLAY/PG900633-MOCHALOGO-POWERPLAY-I-.jpg</t>
  </si>
  <si>
    <t>S:/Carpetas/GUESS MAINLINE ECOM IMAGES/2024/241 - SPRING 2024/JPG/POWER PLAY/PG900633-MOCHALOGO-POWERPLAY-Q-.jpg</t>
  </si>
  <si>
    <t>QG923677</t>
  </si>
  <si>
    <t>S:/Carpetas/GUESS MAINLINE ECOM IMAGES/2024/241 - SPRING 2024/JPG/RIANEE QUILT/QG923677-WHITE-RIANEEQUILT-B-.jpg</t>
  </si>
  <si>
    <t>S:/Carpetas/GUESS MAINLINE ECOM IMAGES/2024/241 - SPRING 2024/JPG/RIANEE QUILT/QG923677-WHITE-RIANEEQUILT-F-.jpg</t>
  </si>
  <si>
    <t>S:/Carpetas/GUESS MAINLINE ECOM IMAGES/2024/241 - SPRING 2024/JPG/RIANEE QUILT/QG923677-WHITE-RIANEEQUILT-I-.jpg</t>
  </si>
  <si>
    <t>S:/Carpetas/GUESS MAINLINE ECOM IMAGES/2024/241 - SPRING 2024/JPG/RIANEE QUILT/QG923677-WHITE-RIANEEQUILT-Q-.jpg</t>
  </si>
  <si>
    <t>KA898506</t>
  </si>
  <si>
    <t>S:/Carpetas/GUESS MAINLINE ECOM IMAGES/2024/241 - SPRING 2024/JPG/SESTRI/KA898506-STONE-SESTRI-B-.jpg</t>
  </si>
  <si>
    <t>S:/Carpetas/GUESS MAINLINE ECOM IMAGES/2024/241 - SPRING 2024/JPG/SESTRI/KA898506-STONE-SESTRI-F-.jpg</t>
  </si>
  <si>
    <t>S:/Carpetas/GUESS MAINLINE ECOM IMAGES/2024/241 - SPRING 2024/JPG/SESTRI/KA898506-STONE-SESTRI-I-.jpg</t>
  </si>
  <si>
    <t>S:/Carpetas/GUESS MAINLINE ECOM IMAGES/2024/241 - SPRING 2024/JPG/SESTRI/KA898506-STONE-SESTRI-Q-.jpg</t>
  </si>
  <si>
    <t>KA898520</t>
  </si>
  <si>
    <t>S:/Carpetas/GUESS MAINLINE ECOM IMAGES/2024/241 - SPRING 2024/JPG/SESTRI/KA898520-STONE-SESTRI-B-.jpg</t>
  </si>
  <si>
    <t>S:/Carpetas/GUESS MAINLINE ECOM IMAGES/2024/241 - SPRING 2024/JPG/SESTRI/KA898520-STONE-SESTRI-F-.jpg</t>
  </si>
  <si>
    <t>S:/Carpetas/GUESS MAINLINE ECOM IMAGES/2024/241 - SPRING 2024/JPG/SESTRI/KA898520-STONE-SESTRI-I-.jpg</t>
  </si>
  <si>
    <t>S:/Carpetas/GUESS MAINLINE ECOM IMAGES/2024/241 - SPRING 2024/JPG/SESTRI/KA898520-STONE-SESTRI-Q-.jpg</t>
  </si>
  <si>
    <t>VC898506</t>
  </si>
  <si>
    <t>S:/Carpetas/GUESS MAINLINE ECOM IMAGES/2024/241 - SPRING 2024/JPG/SESTRI/VC898506-BLACK-SESTRI-B-.jpg</t>
  </si>
  <si>
    <t>S:/Carpetas/GUESS MAINLINE ECOM IMAGES/2024/241 - SPRING 2024/JPG/SESTRI/VC898506-BLACK-SESTRI-F-.jpg</t>
  </si>
  <si>
    <t>S:/Carpetas/GUESS MAINLINE ECOM IMAGES/2024/241 - SPRING 2024/JPG/SESTRI/VC898506-BLACK-SESTRI-I-.jpg</t>
  </si>
  <si>
    <t>S:/Carpetas/GUESS MAINLINE ECOM IMAGES/2024/241 - SPRING 2024/JPG/SESTRI/VC898506-BLACK-SESTRI-Q-.jpg</t>
  </si>
  <si>
    <t>VC898520</t>
  </si>
  <si>
    <t>S:/Carpetas/GUESS MAINLINE ECOM IMAGES/2024/241 - SPRING 2024/JPG/SESTRI/VC898520-TAUPE-SESTRI-B-.jpg</t>
  </si>
  <si>
    <t>S:/Carpetas/GUESS MAINLINE ECOM IMAGES/2024/241 - SPRING 2024/JPG/SESTRI/VC898520-TAUPE-SESTRI-F-.jpg</t>
  </si>
  <si>
    <t>S:/Carpetas/GUESS MAINLINE ECOM IMAGES/2024/241 - SPRING 2024/JPG/SESTRI/VC898520-TAUPE-SESTRI-I-.jpg</t>
  </si>
  <si>
    <t>S:/Carpetas/GUESS MAINLINE ECOM IMAGES/2024/241 - SPRING 2024/JPG/SESTRI/VC898520-TAUPE-SESTRI-Q-.jpg</t>
  </si>
  <si>
    <t>WG898576</t>
  </si>
  <si>
    <t>S:/Carpetas/GUESS MAINLINE ECOM IMAGES/2024/241 - SPRING 2024/JPG/SESTRI/WG898576-GOLD-SESTRI-B-.jpg</t>
  </si>
  <si>
    <t>S:/Carpetas/GUESS MAINLINE ECOM IMAGES/2024/241 - SPRING 2024/JPG/SESTRI/WG898576-GOLD-SESTRI-F-.jpg</t>
  </si>
  <si>
    <t>S:/Carpetas/GUESS MAINLINE ECOM IMAGES/2024/241 - SPRING 2024/JPG/SESTRI/WG898576-GOLD-SESTRI-I-.jpg</t>
  </si>
  <si>
    <t>S:/Carpetas/GUESS MAINLINE ECOM IMAGES/2024/241 - SPRING 2024/JPG/SESTRI/WG898576-GOLD-SESTRI-Q-.jpg</t>
  </si>
  <si>
    <t>JT931814</t>
  </si>
  <si>
    <t>S:/Carpetas/GUESS MAINLINE ECOM IMAGES/2024/241 - SPRING 2024/JPG/VIKKY II/JT931814-GRANITELOGO-VIKKYII-B-.jpg</t>
  </si>
  <si>
    <t>S:/Carpetas/GUESS MAINLINE ECOM IMAGES/2024/241 - SPRING 2024/JPG/VIKKY II/JT931814-GRANITELOGO-VIKKYII-F-.jpg</t>
  </si>
  <si>
    <t>S:/Carpetas/GUESS MAINLINE ECOM IMAGES/2024/241 - SPRING 2024/JPG/VIKKY II/JT931814-GRANITELOGO-VIKKYII-I-.jpg</t>
  </si>
  <si>
    <t>S:/Carpetas/GUESS MAINLINE ECOM IMAGES/2024/241 - SPRING 2024/JPG/VIKKY II/JT931814-GRANITELOGO-VIKKYII-Q-.jpg</t>
  </si>
  <si>
    <t>JT931828</t>
  </si>
  <si>
    <t>S:/Carpetas/GUESS MAINLINE ECOM IMAGES/2024/241 - SPRING 2024/JPG/VIKKY II/JT931828-LIGHTLAVENDERLOGO-VIKKYII-B-.jpg</t>
  </si>
  <si>
    <t>S:/Carpetas/GUESS MAINLINE ECOM IMAGES/2024/241 - SPRING 2024/JPG/VIKKY II/JT931828-LIGHTLAVENDERLOGO-VIKKYII-F-.jpg</t>
  </si>
  <si>
    <t>S:/Carpetas/GUESS MAINLINE ECOM IMAGES/2024/241 - SPRING 2024/JPG/VIKKY II/JT931828-LIGHTLAVENDERLOGO-VIKKYII-F-2-.jpg</t>
  </si>
  <si>
    <t>S:/Carpetas/GUESS MAINLINE ECOM IMAGES/2024/241 - SPRING 2024/JPG/VIKKY II/JT931828-LIGHTLAVENDERLOGO-VIKKYII-F-3-.jpg</t>
  </si>
  <si>
    <t>S:/Carpetas/GUESS MAINLINE ECOM IMAGES/2024/241 - SPRING 2024/JPG/VIKKY II/JT931828-LIGHTLAVENDERLOGO-VIKKYII-I-.jpg</t>
  </si>
  <si>
    <t>S:/Carpetas/GUESS MAINLINE ECOM IMAGES/2024/241 - SPRING 2024/JPG/VIKKY II/JT931828-LIGHTLAVENDERLOGO-VIKKYII-Q-.jpg</t>
  </si>
  <si>
    <t>QM931828</t>
  </si>
  <si>
    <t>S:/Carpetas/GUESS MAINLINE ECOM IMAGES/2024/241 - SPRING 2024/JPG/VIKKY II/QM931828-BLACKLOGO-VIKKYII-B-.jpg</t>
  </si>
  <si>
    <t>S:/Carpetas/GUESS MAINLINE ECOM IMAGES/2024/241 - SPRING 2024/JPG/VIKKY II/QM931828-BLACKLOGO-VIKKYII-F-.jpg</t>
  </si>
  <si>
    <t>S:/Carpetas/GUESS MAINLINE ECOM IMAGES/2024/241 - SPRING 2024/JPG/VIKKY II/QM931828-BLACKLOGO-VIKKYII-F-2-.jpg</t>
  </si>
  <si>
    <t>S:/Carpetas/GUESS MAINLINE ECOM IMAGES/2024/241 - SPRING 2024/JPG/VIKKY II/QM931828-BLACKLOGO-VIKKYII-F-3-.jpg</t>
  </si>
  <si>
    <t>S:/Carpetas/GUESS MAINLINE ECOM IMAGES/2024/241 - SPRING 2024/JPG/VIKKY II/QM931828-BLACKLOGO-VIKKYII-I-.jpg</t>
  </si>
  <si>
    <t>S:/Carpetas/GUESS MAINLINE ECOM IMAGES/2024/241 - SPRING 2024/JPG/VIKKY II/QM931828-BLACKLOGO-VIKKYII-Q-.jpg</t>
  </si>
  <si>
    <t>S:/Carpetas/GUESS MAINLINE ECOM IMAGES/2024/241 - SPRING 2024/JPG/VIKKY II/QM931828-LIGHTBEIGELOGO-VIKKYII-B-.jpg</t>
  </si>
  <si>
    <t>S:/Carpetas/GUESS MAINLINE ECOM IMAGES/2024/241 - SPRING 2024/JPG/VIKKY II/QM931828-LIGHTBEIGELOGO-VIKKYII-F-.jpg</t>
  </si>
  <si>
    <t>S:/Carpetas/GUESS MAINLINE ECOM IMAGES/2024/241 - SPRING 2024/JPG/VIKKY II/QM931828-LIGHTBEIGELOGO-VIKKYII-F-2-.jpg</t>
  </si>
  <si>
    <t>S:/Carpetas/GUESS MAINLINE ECOM IMAGES/2024/241 - SPRING 2024/JPG/VIKKY II/QM931828-LIGHTBEIGELOGO-VIKKYII-F-3-.jpg</t>
  </si>
  <si>
    <t>S:/Carpetas/GUESS MAINLINE ECOM IMAGES/2024/241 - SPRING 2024/JPG/VIKKY II/QM931828-LIGHTBEIGELOGO-VIKKYII-I-.jpg</t>
  </si>
  <si>
    <t>S:/Carpetas/GUESS MAINLINE ECOM IMAGES/2024/241 - SPRING 2024/JPG/VIKKY II/QM931828-LIGHTBEIGELOGO-VIKKYII-Q-.jpg</t>
  </si>
  <si>
    <t>WA923306</t>
  </si>
  <si>
    <t>S:/Carpetas/GUESS MAINLINE ECOM IMAGES/2024/241 - SPRING 2024/JPG/ZABRY/WA923306-BLACK-ZABRY-B-.jpg</t>
  </si>
  <si>
    <t>S:/Carpetas/GUESS MAINLINE ECOM IMAGES/2024/241 - SPRING 2024/JPG/ZABRY/WA923306-BLACK-ZABRY-F-.jpg</t>
  </si>
  <si>
    <t>S:/Carpetas/GUESS MAINLINE ECOM IMAGES/2024/241 - SPRING 2024/JPG/ZABRY/WA923306-BLACK-ZABRY-I-.jpg</t>
  </si>
  <si>
    <t>S:/Carpetas/GUESS MAINLINE ECOM IMAGES/2024/241 - SPRING 2024/JPG/ZABRY/WA923306-BLACK-ZABRY-Q-.jpg</t>
  </si>
  <si>
    <t>PG933621</t>
  </si>
  <si>
    <t>S:/Carpetas/GUESS MAINLINE ECOM IMAGES/2024/242 - SUMMER 2024/JPG/ARLENA LOGO/PG933621-BLACKLOGO-ARLENALOGO-B-.jpg</t>
  </si>
  <si>
    <t>S:/Carpetas/GUESS MAINLINE ECOM IMAGES/2024/242 - SUMMER 2024/JPG/ARLENA LOGO/PG933621-BLACKLOGO-ARLENALOGO-F-.jpg</t>
  </si>
  <si>
    <t>S:/Carpetas/GUESS MAINLINE ECOM IMAGES/2024/242 - SUMMER 2024/JPG/ARLENA LOGO/PG933621-BLACKLOGO-ARLENALOGO-I-.jpg</t>
  </si>
  <si>
    <t>S:/Carpetas/GUESS MAINLINE ECOM IMAGES/2024/242 - SUMMER 2024/JPG/ARLENA LOGO/PG933621-BLACKLOGO-ARLENALOGO-Q-.jpg</t>
  </si>
  <si>
    <t>S:/Carpetas/GUESS MAINLINE ECOM IMAGES/2024/242 - SUMMER 2024/JPG/ARLENA LOGO/PG933621-TAUPELOGO-ARLENALOGO-B-.jpg</t>
  </si>
  <si>
    <t>S:/Carpetas/GUESS MAINLINE ECOM IMAGES/2024/242 - SUMMER 2024/JPG/ARLENA LOGO/PG933621-TAUPELOGO-ARLENALOGO-F-.jpg</t>
  </si>
  <si>
    <t>S:/Carpetas/GUESS MAINLINE ECOM IMAGES/2024/242 - SUMMER 2024/JPG/ARLENA LOGO/PG933621-TAUPELOGO-ARLENALOGO-I-.jpg</t>
  </si>
  <si>
    <t>S:/Carpetas/GUESS MAINLINE ECOM IMAGES/2024/242 - SUMMER 2024/JPG/ARLENA LOGO/PG933621-TAUPELOGO-ARLENALOGO-Q-.jpg</t>
  </si>
  <si>
    <t>PG933624</t>
  </si>
  <si>
    <t>S:/Carpetas/GUESS MAINLINE ECOM IMAGES/2024/242 - SUMMER 2024/JPG/ARLENA LOGO/PG933624-TAUPELOGO-ARLENALOGO-B-.jpg</t>
  </si>
  <si>
    <t>S:/Carpetas/GUESS MAINLINE ECOM IMAGES/2024/242 - SUMMER 2024/JPG/ARLENA LOGO/PG933624-TAUPELOGO-ARLENALOGO-F-.jpg</t>
  </si>
  <si>
    <t>S:/Carpetas/GUESS MAINLINE ECOM IMAGES/2024/242 - SUMMER 2024/JPG/ARLENA LOGO/PG933624-TAUPELOGO-ARLENALOGO-I-.jpg</t>
  </si>
  <si>
    <t>S:/Carpetas/GUESS MAINLINE ECOM IMAGES/2024/242 - SUMMER 2024/JPG/ARLENA LOGO/PG933624-TAUPELOGO-ARLENALOGO-Q-.jpg</t>
  </si>
  <si>
    <t>PS933604</t>
  </si>
  <si>
    <t>S:/Carpetas/GUESS MAINLINE ECOM IMAGES/2024/242 - SUMMER 2024/JPG/ARLENA LOGO/PS933604-WHITELOGO-ARLENALOGO-B-.jpg</t>
  </si>
  <si>
    <t>S:/Carpetas/GUESS MAINLINE ECOM IMAGES/2024/242 - SUMMER 2024/JPG/ARLENA LOGO/PS933604-WHITELOGO-ARLENALOGO-F-.jpg</t>
  </si>
  <si>
    <t>S:/Carpetas/GUESS MAINLINE ECOM IMAGES/2024/242 - SUMMER 2024/JPG/ARLENA LOGO/PS933604-WHITELOGO-ARLENALOGO-I-.jpg</t>
  </si>
  <si>
    <t>S:/Carpetas/GUESS MAINLINE ECOM IMAGES/2024/242 - SUMMER 2024/JPG/ARLENA LOGO/PS933604-WHITELOGO-ARLENALOGO-Q-.jpg</t>
  </si>
  <si>
    <t>PS933614</t>
  </si>
  <si>
    <t>S:/Carpetas/GUESS MAINLINE ECOM IMAGES/2024/242 - SUMMER 2024/JPG/ARLENA LOGO/PS933614-WHITELOGO-ARLENALOGO-B-.jpg</t>
  </si>
  <si>
    <t>S:/Carpetas/GUESS MAINLINE ECOM IMAGES/2024/242 - SUMMER 2024/JPG/ARLENA LOGO/PS933614-WHITELOGO-ARLENALOGO-F-.jpg</t>
  </si>
  <si>
    <t>S:/Carpetas/GUESS MAINLINE ECOM IMAGES/2024/242 - SUMMER 2024/JPG/ARLENA LOGO/PS933614-WHITELOGO-ARLENALOGO-I-.jpg</t>
  </si>
  <si>
    <t>S:/Carpetas/GUESS MAINLINE ECOM IMAGES/2024/242 - SUMMER 2024/JPG/ARLENA LOGO/PS933614-WHITELOGO-ARLENALOGO-Q-.jpg</t>
  </si>
  <si>
    <t>PS933624</t>
  </si>
  <si>
    <t>S:/Carpetas/GUESS MAINLINE ECOM IMAGES/2024/242 - SUMMER 2024/JPG/ARLENA LOGO/PS933624-MOCHALOGO-ARLENALOGO-B-.jpg</t>
  </si>
  <si>
    <t>S:/Carpetas/GUESS MAINLINE ECOM IMAGES/2024/242 - SUMMER 2024/JPG/ARLENA LOGO/PS933624-MOCHALOGO-ARLENALOGO-F-.jpg</t>
  </si>
  <si>
    <t>S:/Carpetas/GUESS MAINLINE ECOM IMAGES/2024/242 - SUMMER 2024/JPG/ARLENA LOGO/PS933624-MOCHALOGO-ARLENALOGO-I-.jpg</t>
  </si>
  <si>
    <t>S:/Carpetas/GUESS MAINLINE ECOM IMAGES/2024/242 - SUMMER 2024/JPG/ARLENA LOGO/PS933624-MOCHALOGO-ARLENALOGO-Q-.jpg</t>
  </si>
  <si>
    <t>QG849906</t>
  </si>
  <si>
    <t>S:/Carpetas/GUESS MAINLINE ECOM IMAGES/2024/242 - SUMMER 2024/JPG/ASSIA/QG849906-STONE-ASSIA-B-.jpg</t>
  </si>
  <si>
    <t>S:/Carpetas/GUESS MAINLINE ECOM IMAGES/2024/242 - SUMMER 2024/JPG/ASSIA/QG849906-STONE-ASSIA-F-.jpg</t>
  </si>
  <si>
    <t>S:/Carpetas/GUESS MAINLINE ECOM IMAGES/2024/242 - SUMMER 2024/JPG/ASSIA/QG849906-STONE-ASSIA-I-.jpg</t>
  </si>
  <si>
    <t>S:/Carpetas/GUESS MAINLINE ECOM IMAGES/2024/242 - SUMMER 2024/JPG/ASSIA/QG849906-STONE-ASSIA-Q-.jpg</t>
  </si>
  <si>
    <t>QG849921</t>
  </si>
  <si>
    <t>S:/Carpetas/GUESS MAINLINE ECOM IMAGES/2024/242 - SUMMER 2024/JPG/ASSIA/QG849921-CHARTREUSE-ASSIA-B-.jpg</t>
  </si>
  <si>
    <t>S:/Carpetas/GUESS MAINLINE ECOM IMAGES/2024/242 - SUMMER 2024/JPG/ASSIA/QG849921-CHARTREUSE-ASSIA-F-.jpg</t>
  </si>
  <si>
    <t>S:/Carpetas/GUESS MAINLINE ECOM IMAGES/2024/242 - SUMMER 2024/JPG/ASSIA/QG849921-CHARTREUSE-ASSIA-I-.jpg</t>
  </si>
  <si>
    <t>S:/Carpetas/GUESS MAINLINE ECOM IMAGES/2024/242 - SUMMER 2024/JPG/ASSIA/QG849921-CHARTREUSE-ASSIA-Q-.jpg</t>
  </si>
  <si>
    <t>QG874802</t>
  </si>
  <si>
    <t>S:/Carpetas/GUESS MAINLINE ECOM IMAGES/2024/242 - SUMMER 2024/JPG/GIULLY/QG874802-BLACK-GIULLY-B-.jpg</t>
  </si>
  <si>
    <t>S:/Carpetas/GUESS MAINLINE ECOM IMAGES/2024/242 - SUMMER 2024/JPG/GIULLY/QG874802-BLACK-GIULLY-F-.jpg</t>
  </si>
  <si>
    <t>S:/Carpetas/GUESS MAINLINE ECOM IMAGES/2024/242 - SUMMER 2024/JPG/GIULLY/QG874802-BLACK-GIULLY-I-.jpg</t>
  </si>
  <si>
    <t>S:/Carpetas/GUESS MAINLINE ECOM IMAGES/2024/242 - SUMMER 2024/JPG/GIULLY/QG874802-BLACK-GIULLY-Q-.jpg</t>
  </si>
  <si>
    <t>QG874820</t>
  </si>
  <si>
    <t>S:/Carpetas/GUESS MAINLINE ECOM IMAGES/2024/242 - SUMMER 2024/JPG/GIULLY/QG874820-LIGHTBEIGE-GIULLY-B-.jpg</t>
  </si>
  <si>
    <t>S:/Carpetas/GUESS MAINLINE ECOM IMAGES/2024/242 - SUMMER 2024/JPG/GIULLY/QG874820-LIGHTBEIGE-GIULLY-F-.jpg</t>
  </si>
  <si>
    <t>S:/Carpetas/GUESS MAINLINE ECOM IMAGES/2024/242 - SUMMER 2024/JPG/GIULLY/QG874820-LIGHTBEIGE-GIULLY-I-.jpg</t>
  </si>
  <si>
    <t>S:/Carpetas/GUESS MAINLINE ECOM IMAGES/2024/242 - SUMMER 2024/JPG/GIULLY/QG874820-LIGHTBEIGE-GIULLY-Q-.jpg</t>
  </si>
  <si>
    <t>S:/Carpetas/GUESS MAINLINE ECOM IMAGES/2024/242 - SUMMER 2024/JPG/GIULLY/QG874820-SLATE-GIULLY-B-.jpg</t>
  </si>
  <si>
    <t>S:/Carpetas/GUESS MAINLINE ECOM IMAGES/2024/242 - SUMMER 2024/JPG/GIULLY/QG874820-SLATE-GIULLY-F-.jpg</t>
  </si>
  <si>
    <t>S:/Carpetas/GUESS MAINLINE ECOM IMAGES/2024/242 - SUMMER 2024/JPG/GIULLY/QG874820-SLATE-GIULLY-I-.jpg</t>
  </si>
  <si>
    <t>S:/Carpetas/GUESS MAINLINE ECOM IMAGES/2024/242 - SUMMER 2024/JPG/GIULLY/QG874820-SLATE-GIULLY-Q-.jpg</t>
  </si>
  <si>
    <t>S:/Carpetas/GUESS MAINLINE ECOM IMAGES/2024/242 - SUMMER 2024/JPG/GIULLY/QG874820-WHITE-GIULLY-B-.jpg</t>
  </si>
  <si>
    <t>S:/Carpetas/GUESS MAINLINE ECOM IMAGES/2024/242 - SUMMER 2024/JPG/GIULLY/QG874820-WHITE-GIULLY-F-.jpg</t>
  </si>
  <si>
    <t>S:/Carpetas/GUESS MAINLINE ECOM IMAGES/2024/242 - SUMMER 2024/JPG/GIULLY/QG874820-WHITE-GIULLY-I-.jpg</t>
  </si>
  <si>
    <t>S:/Carpetas/GUESS MAINLINE ECOM IMAGES/2024/242 - SUMMER 2024/JPG/GIULLY/QG874820-WHITE-GIULLY-Q-.jpg</t>
  </si>
  <si>
    <t>QM874814</t>
  </si>
  <si>
    <t>S:/Carpetas/GUESS MAINLINE ECOM IMAGES/2024/242 - SUMMER 2024/JPG/GIULLY/QM874814-GOLD-GIULLY-B-.jpg</t>
  </si>
  <si>
    <t>S:/Carpetas/GUESS MAINLINE ECOM IMAGES/2024/242 - SUMMER 2024/JPG/GIULLY/QM874814-GOLD-GIULLY-F-.jpg</t>
  </si>
  <si>
    <t>S:/Carpetas/GUESS MAINLINE ECOM IMAGES/2024/242 - SUMMER 2024/JPG/GIULLY/QM874814-GOLD-GIULLY-I-.jpg</t>
  </si>
  <si>
    <t>S:/Carpetas/GUESS MAINLINE ECOM IMAGES/2024/242 - SUMMER 2024/JPG/GIULLY/QM874814-GOLD-GIULLY-Q-.jpg</t>
  </si>
  <si>
    <t>QV874814</t>
  </si>
  <si>
    <t>S:/Carpetas/GUESS MAINLINE ECOM IMAGES/2024/242 - SUMMER 2024/JPG/GIULLY/QV874814-SILVER-GIULLY-B-.jpg</t>
  </si>
  <si>
    <t>S:/Carpetas/GUESS MAINLINE ECOM IMAGES/2024/242 - SUMMER 2024/JPG/GIULLY/QV874814-SILVER-GIULLY-F-.jpg</t>
  </si>
  <si>
    <t>S:/Carpetas/GUESS MAINLINE ECOM IMAGES/2024/242 - SUMMER 2024/JPG/GIULLY/QV874814-SILVER-GIULLY-I-.jpg</t>
  </si>
  <si>
    <t>S:/Carpetas/GUESS MAINLINE ECOM IMAGES/2024/242 - SUMMER 2024/JPG/GIULLY/QV874814-SILVER-GIULLY-Q-.jpg</t>
  </si>
  <si>
    <t>SQ874817</t>
  </si>
  <si>
    <t>S:/Carpetas/GUESS MAINLINE ECOM IMAGES/2024/242 - SUMMER 2024/JPG/GIULLY/SQ874817-NATURALWHITE-GIULLY-B-.jpg</t>
  </si>
  <si>
    <t>S:/Carpetas/GUESS MAINLINE ECOM IMAGES/2024/242 - SUMMER 2024/JPG/GIULLY/SQ874817-NATURALWHITE-GIULLY-F-.jpg</t>
  </si>
  <si>
    <t>S:/Carpetas/GUESS MAINLINE ECOM IMAGES/2024/242 - SUMMER 2024/JPG/GIULLY/SQ874817-NATURALWHITE-GIULLY-I-.jpg</t>
  </si>
  <si>
    <t>S:/Carpetas/GUESS MAINLINE ECOM IMAGES/2024/242 - SUMMER 2024/JPG/GIULLY/SQ874817-NATURALWHITE-GIULLY-Q-.jpg</t>
  </si>
  <si>
    <t>WT874820</t>
  </si>
  <si>
    <t>S:/Carpetas/GUESS MAINLINE ECOM IMAGES/2024/242 - SUMMER 2024/JPG/GIULLY/WT874820-WHITEMULTI-GIULLY-B-.jpg</t>
  </si>
  <si>
    <t>S:/Carpetas/GUESS MAINLINE ECOM IMAGES/2024/242 - SUMMER 2024/JPG/GIULLY/WT874820-WHITEMULTI-GIULLY-F-.jpg</t>
  </si>
  <si>
    <t>S:/Carpetas/GUESS MAINLINE ECOM IMAGES/2024/242 - SUMMER 2024/JPG/GIULLY/WT874820-WHITEMULTI-GIULLY-I-.jpg</t>
  </si>
  <si>
    <t>S:/Carpetas/GUESS MAINLINE ECOM IMAGES/2024/242 - SUMMER 2024/JPG/GIULLY/WT874820-WHITEMULTI-GIULLY-Q-.jpg</t>
  </si>
  <si>
    <t>WG934375</t>
  </si>
  <si>
    <t>S:/Carpetas/GUESS MAINLINE ECOM IMAGES/2024/242 - SUMMER 2024/JPG/HAPPYLAND/WG934375-BLACKMULTI-HAPPYLAND-B-.jpg</t>
  </si>
  <si>
    <t>S:/Carpetas/GUESS MAINLINE ECOM IMAGES/2024/242 - SUMMER 2024/JPG/HAPPYLAND/WG934375-BLACKMULTI-HAPPYLAND-F-.jpg</t>
  </si>
  <si>
    <t>S:/Carpetas/GUESS MAINLINE ECOM IMAGES/2024/242 - SUMMER 2024/JPG/HAPPYLAND/WG934375-BLACKMULTI-HAPPYLAND-I-.jpg</t>
  </si>
  <si>
    <t>S:/Carpetas/GUESS MAINLINE ECOM IMAGES/2024/242 - SUMMER 2024/JPG/HAPPYLAND/WG934375-BLACKMULTI-HAPPYLAND-Q-.jpg</t>
  </si>
  <si>
    <t>VG856912</t>
  </si>
  <si>
    <t>S:/Carpetas/GUESS MAINLINE ECOM IMAGES/2024/242 - SUMMER 2024/JPG/ILIA/VG856912-LEMON-ILIA-B-.jpg</t>
  </si>
  <si>
    <t>S:/Carpetas/GUESS MAINLINE ECOM IMAGES/2024/242 - SUMMER 2024/JPG/ILIA/VG856912-LEMON-ILIA-F-.jpg</t>
  </si>
  <si>
    <t>S:/Carpetas/GUESS MAINLINE ECOM IMAGES/2024/242 - SUMMER 2024/JPG/ILIA/VG856912-LEMON-ILIA-I-.jpg</t>
  </si>
  <si>
    <t>S:/Carpetas/GUESS MAINLINE ECOM IMAGES/2024/242 - SUMMER 2024/JPG/ILIA/VG856912-LEMON-ILIA-Q-.jpg</t>
  </si>
  <si>
    <t>PL932306</t>
  </si>
  <si>
    <t>S:/Carpetas/GUESS MAINLINE ECOM IMAGES/2024/242 - SUMMER 2024/JPG/KEANDRA/PL932306-BLACKLOGO-KEANDRA-B-.jpg</t>
  </si>
  <si>
    <t>S:/Carpetas/GUESS MAINLINE ECOM IMAGES/2024/242 - SUMMER 2024/JPG/KEANDRA/PL932306-BLACKLOGO-KEANDRA-F-.jpg</t>
  </si>
  <si>
    <t>S:/Carpetas/GUESS MAINLINE ECOM IMAGES/2024/242 - SUMMER 2024/JPG/KEANDRA/PL932306-BLACKLOGO-KEANDRA-I-.jpg</t>
  </si>
  <si>
    <t>S:/Carpetas/GUESS MAINLINE ECOM IMAGES/2024/242 - SUMMER 2024/JPG/KEANDRA/PL932306-BLACKLOGO-KEANDRA-Q-.jpg</t>
  </si>
  <si>
    <t>S:/Carpetas/GUESS MAINLINE ECOM IMAGES/2024/242 - SUMMER 2024/JPG/KEANDRA/PL932306-STONELOGO-KEANDRA-B-.jpg</t>
  </si>
  <si>
    <t>S:/Carpetas/GUESS MAINLINE ECOM IMAGES/2024/242 - SUMMER 2024/JPG/KEANDRA/PL932306-STONELOGO-KEANDRA-F-.jpg</t>
  </si>
  <si>
    <t>S:/Carpetas/GUESS MAINLINE ECOM IMAGES/2024/242 - SUMMER 2024/JPG/KEANDRA/PL932306-STONELOGO-KEANDRA-I-.jpg</t>
  </si>
  <si>
    <t>S:/Carpetas/GUESS MAINLINE ECOM IMAGES/2024/242 - SUMMER 2024/JPG/KEANDRA/PL932306-STONELOGO-KEANDRA-Q-.jpg</t>
  </si>
  <si>
    <t>PL932320</t>
  </si>
  <si>
    <t>S:/Carpetas/GUESS MAINLINE ECOM IMAGES/2024/242 - SUMMER 2024/JPG/KEANDRA/PL932320-BLACKLOGO-KEANDRA-B-.jpg</t>
  </si>
  <si>
    <t>S:/Carpetas/GUESS MAINLINE ECOM IMAGES/2024/242 - SUMMER 2024/JPG/KEANDRA/PL932320-BLACKLOGO-KEANDRA-F-.jpg</t>
  </si>
  <si>
    <t>S:/Carpetas/GUESS MAINLINE ECOM IMAGES/2024/242 - SUMMER 2024/JPG/KEANDRA/PL932320-BLACKLOGO-KEANDRA-I-.jpg</t>
  </si>
  <si>
    <t>S:/Carpetas/GUESS MAINLINE ECOM IMAGES/2024/242 - SUMMER 2024/JPG/KEANDRA/PL932320-BLACKLOGO-KEANDRA-Q-.jpg</t>
  </si>
  <si>
    <t>AG933706</t>
  </si>
  <si>
    <t>S:/Carpetas/GUESS MAINLINE ECOM IMAGES/2024/242 - SUMMER 2024/JPG/KERIMA/AG933706-NATURALCOALLOGO-KERIMA-B-.jpg</t>
  </si>
  <si>
    <t>S:/Carpetas/GUESS MAINLINE ECOM IMAGES/2024/242 - SUMMER 2024/JPG/KERIMA/AG933706-NATURALCOALLOGO-KERIMA-F-.jpg</t>
  </si>
  <si>
    <t>S:/Carpetas/GUESS MAINLINE ECOM IMAGES/2024/242 - SUMMER 2024/JPG/KERIMA/AG933706-NATURALCOALLOGO-KERIMA-I-.jpg</t>
  </si>
  <si>
    <t>S:/Carpetas/GUESS MAINLINE ECOM IMAGES/2024/242 - SUMMER 2024/JPG/KERIMA/AG933706-NATURALCOALLOGO-KERIMA-Q-.jpg</t>
  </si>
  <si>
    <t>AG933722</t>
  </si>
  <si>
    <t>S:/Carpetas/GUESS MAINLINE ECOM IMAGES/2024/242 - SUMMER 2024/JPG/KERIMA/AG933722-NATURALCOALLOGO-KERIMA-B-.jpg</t>
  </si>
  <si>
    <t>S:/Carpetas/GUESS MAINLINE ECOM IMAGES/2024/242 - SUMMER 2024/JPG/KERIMA/AG933722-NATURALCOALLOGO-KERIMA-F-.jpg</t>
  </si>
  <si>
    <t>S:/Carpetas/GUESS MAINLINE ECOM IMAGES/2024/242 - SUMMER 2024/JPG/KERIMA/AG933722-NATURALCOALLOGO-KERIMA-I-.jpg</t>
  </si>
  <si>
    <t>S:/Carpetas/GUESS MAINLINE ECOM IMAGES/2024/242 - SUMMER 2024/JPG/KERIMA/AG933722-NATURALCOALLOGO-KERIMA-Q-.jpg</t>
  </si>
  <si>
    <t>VA932918</t>
  </si>
  <si>
    <t>S:/Carpetas/GUESS MAINLINE ECOM IMAGES/2024/242 - SUMMER 2024/JPG/KUBA/VA932918-TANGERINE-KUBA-B-.jpg</t>
  </si>
  <si>
    <t>S:/Carpetas/GUESS MAINLINE ECOM IMAGES/2024/242 - SUMMER 2024/JPG/KUBA/VA932918-TANGERINE-KUBA-F-.jpg</t>
  </si>
  <si>
    <t>S:/Carpetas/GUESS MAINLINE ECOM IMAGES/2024/242 - SUMMER 2024/JPG/KUBA/VA932918-TANGERINE-KUBA-I-.jpg</t>
  </si>
  <si>
    <t>S:/Carpetas/GUESS MAINLINE ECOM IMAGES/2024/242 - SUMMER 2024/JPG/KUBA/VA932918-TANGERINE-KUBA-Q-.jpg</t>
  </si>
  <si>
    <t>VA932978</t>
  </si>
  <si>
    <t>S:/Carpetas/GUESS MAINLINE ECOM IMAGES/2024/242 - SUMMER 2024/JPG/KUBA/VA932978-BLACK-KUBA-B-.jpg</t>
  </si>
  <si>
    <t>S:/Carpetas/GUESS MAINLINE ECOM IMAGES/2024/242 - SUMMER 2024/JPG/KUBA/VA932978-BLACK-KUBA-F-.jpg</t>
  </si>
  <si>
    <t>S:/Carpetas/GUESS MAINLINE ECOM IMAGES/2024/242 - SUMMER 2024/JPG/KUBA/VA932978-BLACK-KUBA-I-.jpg</t>
  </si>
  <si>
    <t>S:/Carpetas/GUESS MAINLINE ECOM IMAGES/2024/242 - SUMMER 2024/JPG/KUBA/VA932978-BLACK-KUBA-Q-.jpg</t>
  </si>
  <si>
    <t>S:/Carpetas/GUESS MAINLINE ECOM IMAGES/2024/242 - SUMMER 2024/JPG/KUBA/VA932978-TANGERINE-KUBA-B-.jpg</t>
  </si>
  <si>
    <t>S:/Carpetas/GUESS MAINLINE ECOM IMAGES/2024/242 - SUMMER 2024/JPG/KUBA/VA932978-TANGERINE-KUBA-F-.jpg</t>
  </si>
  <si>
    <t>S:/Carpetas/GUESS MAINLINE ECOM IMAGES/2024/242 - SUMMER 2024/JPG/KUBA/VA932978-TANGERINE-KUBA-I-.jpg</t>
  </si>
  <si>
    <t>S:/Carpetas/GUESS MAINLINE ECOM IMAGES/2024/242 - SUMMER 2024/JPG/KUBA/VA932978-TANGERINE-KUBA-Q-.jpg</t>
  </si>
  <si>
    <t>YP921180</t>
  </si>
  <si>
    <t>S:/Carpetas/GUESS MAINLINE ECOM IMAGES/2024/242 - SUMMER 2024/JPG/LATONA/YP921180-BLACK-LATONA-B-.jpg</t>
  </si>
  <si>
    <t>S:/Carpetas/GUESS MAINLINE ECOM IMAGES/2024/242 - SUMMER 2024/JPG/LATONA/YP921180-BLACK-LATONA-F-.jpg</t>
  </si>
  <si>
    <t>S:/Carpetas/GUESS MAINLINE ECOM IMAGES/2024/242 - SUMMER 2024/JPG/LATONA/YP921180-BLACK-LATONA-I-.jpg</t>
  </si>
  <si>
    <t>S:/Carpetas/GUESS MAINLINE ECOM IMAGES/2024/242 - SUMMER 2024/JPG/LATONA/YP921180-BLACK-LATONA-Q-.jpg</t>
  </si>
  <si>
    <t>VA850046</t>
  </si>
  <si>
    <t>S:/Carpetas/GUESS MAINLINE ECOM IMAGES/2024/242 - SUMMER 2024/JPG/LAUREL/VA850046-STONE-LAUREL-B-.jpg</t>
  </si>
  <si>
    <t>S:/Carpetas/GUESS MAINLINE ECOM IMAGES/2024/242 - SUMMER 2024/JPG/LAUREL/VA850046-STONE-LAUREL-F-.jpg</t>
  </si>
  <si>
    <t>S:/Carpetas/GUESS MAINLINE ECOM IMAGES/2024/242 - SUMMER 2024/JPG/LAUREL/VA850046-STONE-LAUREL-I-.jpg</t>
  </si>
  <si>
    <t>VG934021</t>
  </si>
  <si>
    <t>S:/Carpetas/GUESS MAINLINE ECOM IMAGES/2024/242 - SUMMER 2024/JPG/LEVANTE/VG934021-BLACK-LEVANTE-B-.jpg</t>
  </si>
  <si>
    <t>S:/Carpetas/GUESS MAINLINE ECOM IMAGES/2024/242 - SUMMER 2024/JPG/LEVANTE/VG934021-BLACK-LEVANTE-F-.jpg</t>
  </si>
  <si>
    <t>S:/Carpetas/GUESS MAINLINE ECOM IMAGES/2024/242 - SUMMER 2024/JPG/LEVANTE/VG934021-BLACK-LEVANTE-I-.jpg</t>
  </si>
  <si>
    <t>S:/Carpetas/GUESS MAINLINE ECOM IMAGES/2024/242 - SUMMER 2024/JPG/LEVANTE/VG934021-BLACK-LEVANTE-Q-.jpg</t>
  </si>
  <si>
    <t>VG934072</t>
  </si>
  <si>
    <t>S:/Carpetas/GUESS MAINLINE ECOM IMAGES/2024/242 - SUMMER 2024/JPG/LEVANTE/VG934072-COGNACMULTI-LEVANTE-B-.jpg</t>
  </si>
  <si>
    <t>S:/Carpetas/GUESS MAINLINE ECOM IMAGES/2024/242 - SUMMER 2024/JPG/LEVANTE/VG934072-COGNACMULTI-LEVANTE-F-.jpg</t>
  </si>
  <si>
    <t>S:/Carpetas/GUESS MAINLINE ECOM IMAGES/2024/242 - SUMMER 2024/JPG/LEVANTE/VG934072-COGNACMULTI-LEVANTE-I-.jpg</t>
  </si>
  <si>
    <t>S:/Carpetas/GUESS MAINLINE ECOM IMAGES/2024/242 - SUMMER 2024/JPG/LEVANTE/VG934072-COGNACMULTI-LEVANTE-Q-.jpg</t>
  </si>
  <si>
    <t>S:/Carpetas/GUESS MAINLINE ECOM IMAGES/2024/242 - SUMMER 2024/JPG/LEVANTE/VG934072-STONE-LEVANTE-B-.jpg</t>
  </si>
  <si>
    <t>S:/Carpetas/GUESS MAINLINE ECOM IMAGES/2024/242 - SUMMER 2024/JPG/LEVANTE/VG934072-STONE-LEVANTE-F-.jpg</t>
  </si>
  <si>
    <t>S:/Carpetas/GUESS MAINLINE ECOM IMAGES/2024/242 - SUMMER 2024/JPG/LEVANTE/VG934072-STONE-LEVANTE-I-.jpg</t>
  </si>
  <si>
    <t>S:/Carpetas/GUESS MAINLINE ECOM IMAGES/2024/242 - SUMMER 2024/JPG/LEVANTE/VG934072-STONE-LEVANTE-Q-.jpg</t>
  </si>
  <si>
    <t>VG934076</t>
  </si>
  <si>
    <t>S:/Carpetas/GUESS MAINLINE ECOM IMAGES/2024/242 - SUMMER 2024/JPG/LEVANTE/VG934076-BLACK-LEVANTE-B-.jpg</t>
  </si>
  <si>
    <t>S:/Carpetas/GUESS MAINLINE ECOM IMAGES/2024/242 - SUMMER 2024/JPG/LEVANTE/VG934076-BLACK-LEVANTE-F-.jpg</t>
  </si>
  <si>
    <t>S:/Carpetas/GUESS MAINLINE ECOM IMAGES/2024/242 - SUMMER 2024/JPG/LEVANTE/VG934076-BLACK-LEVANTE-I-.jpg</t>
  </si>
  <si>
    <t>S:/Carpetas/GUESS MAINLINE ECOM IMAGES/2024/242 - SUMMER 2024/JPG/LEVANTE/VG934076-BLACK-LEVANTE-Q-.jpg</t>
  </si>
  <si>
    <t>BS850176</t>
  </si>
  <si>
    <t>S:/Carpetas/GUESS MAINLINE ECOM IMAGES/2024/242 - SUMMER 2024/JPG/LEVIA/BS850176-TANGERINE-LEVIA-B-.jpg</t>
  </si>
  <si>
    <t>S:/Carpetas/GUESS MAINLINE ECOM IMAGES/2024/242 - SUMMER 2024/JPG/LEVIA/BS850176-TANGERINE-LEVIA-F-.jpg</t>
  </si>
  <si>
    <t>S:/Carpetas/GUESS MAINLINE ECOM IMAGES/2024/242 - SUMMER 2024/JPG/LEVIA/BS850176-TANGERINE-LEVIA-I-.jpg</t>
  </si>
  <si>
    <t>S:/Carpetas/GUESS MAINLINE ECOM IMAGES/2024/242 - SUMMER 2024/JPG/LEVIA/BS850176-TANGERINE-LEVIA-Q-.jpg</t>
  </si>
  <si>
    <t>BA900205</t>
  </si>
  <si>
    <t>S:/Carpetas/GUESS MAINLINE ECOM IMAGES/2024/242 - SUMMER 2024/JPG/LIBERA/BA900205-STONE-LIBERA-B-.jpg</t>
  </si>
  <si>
    <t>S:/Carpetas/GUESS MAINLINE ECOM IMAGES/2024/242 - SUMMER 2024/JPG/LIBERA/BA900205-STONE-LIBERA-F-.jpg</t>
  </si>
  <si>
    <t>S:/Carpetas/GUESS MAINLINE ECOM IMAGES/2024/242 - SUMMER 2024/JPG/LIBERA/BA900205-STONE-LIBERA-I-.jpg</t>
  </si>
  <si>
    <t>S:/Carpetas/GUESS MAINLINE ECOM IMAGES/2024/242 - SUMMER 2024/JPG/LIBERA/BA900205-STONE-LIBERA-Q-.jpg</t>
  </si>
  <si>
    <t>BA900221</t>
  </si>
  <si>
    <t>S:/Carpetas/GUESS MAINLINE ECOM IMAGES/2024/242 - SUMMER 2024/JPG/LIBERA/BA900221-STONE-LIBERA-B-.jpg</t>
  </si>
  <si>
    <t>S:/Carpetas/GUESS MAINLINE ECOM IMAGES/2024/242 - SUMMER 2024/JPG/LIBERA/BA900221-STONE-LIBERA-F-.jpg</t>
  </si>
  <si>
    <t>S:/Carpetas/GUESS MAINLINE ECOM IMAGES/2024/242 - SUMMER 2024/JPG/LIBERA/BA900221-STONE-LIBERA-I-.jpg</t>
  </si>
  <si>
    <t>S:/Carpetas/GUESS MAINLINE ECOM IMAGES/2024/242 - SUMMER 2024/JPG/LIBERA/BA900221-STONE-LIBERA-Q-.jpg</t>
  </si>
  <si>
    <t>SA900202</t>
  </si>
  <si>
    <t>S:/Carpetas/GUESS MAINLINE ECOM IMAGES/2024/242 - SUMMER 2024/JPG/LIBERA/SA900202-COGNAC-LIBERA-B-.jpg</t>
  </si>
  <si>
    <t>S:/Carpetas/GUESS MAINLINE ECOM IMAGES/2024/242 - SUMMER 2024/JPG/LIBERA/SA900202-COGNAC-LIBERA-F-.jpg</t>
  </si>
  <si>
    <t>S:/Carpetas/GUESS MAINLINE ECOM IMAGES/2024/242 - SUMMER 2024/JPG/LIBERA/SA900202-COGNAC-LIBERA-I-.jpg</t>
  </si>
  <si>
    <t>S:/Carpetas/GUESS MAINLINE ECOM IMAGES/2024/242 - SUMMER 2024/JPG/LIBERA/SA900202-COGNAC-LIBERA-Q-.jpg</t>
  </si>
  <si>
    <t>KG932606</t>
  </si>
  <si>
    <t>S:/Carpetas/GUESS MAINLINE ECOM IMAGES/2024/242 - SUMMER 2024/JPG/MAJKA/KG932606-NATURALMULTI-MAJKA-B-.jpg</t>
  </si>
  <si>
    <t>S:/Carpetas/GUESS MAINLINE ECOM IMAGES/2024/242 - SUMMER 2024/JPG/MAJKA/KG932606-NATURALMULTI-MAJKA-F-.jpg</t>
  </si>
  <si>
    <t>S:/Carpetas/GUESS MAINLINE ECOM IMAGES/2024/242 - SUMMER 2024/JPG/MAJKA/KG932606-NATURALMULTI-MAJKA-I-.jpg</t>
  </si>
  <si>
    <t>S:/Carpetas/GUESS MAINLINE ECOM IMAGES/2024/242 - SUMMER 2024/JPG/MAJKA/KG932606-NATURALMULTI-MAJKA-Q-.jpg</t>
  </si>
  <si>
    <t>WD932606</t>
  </si>
  <si>
    <t>S:/Carpetas/GUESS MAINLINE ECOM IMAGES/2024/242 - SUMMER 2024/JPG/MAJKA/WD932606-DENIM-MAJKA-B-.jpg</t>
  </si>
  <si>
    <t>S:/Carpetas/GUESS MAINLINE ECOM IMAGES/2024/242 - SUMMER 2024/JPG/MAJKA/WD932606-DENIM-MAJKA-F-.jpg</t>
  </si>
  <si>
    <t>S:/Carpetas/GUESS MAINLINE ECOM IMAGES/2024/242 - SUMMER 2024/JPG/MAJKA/WD932606-DENIM-MAJKA-I-.jpg</t>
  </si>
  <si>
    <t>S:/Carpetas/GUESS MAINLINE ECOM IMAGES/2024/242 - SUMMER 2024/JPG/MAJKA/WD932606-DENIM-MAJKA-Q-.jpg</t>
  </si>
  <si>
    <t>WD932620</t>
  </si>
  <si>
    <t>S:/Carpetas/GUESS MAINLINE ECOM IMAGES/2024/242 - SUMMER 2024/JPG/MAJKA/WD932620-DENIM-MAJKA-B-.jpg</t>
  </si>
  <si>
    <t>S:/Carpetas/GUESS MAINLINE ECOM IMAGES/2024/242 - SUMMER 2024/JPG/MAJKA/WD932620-DENIM-MAJKA-F-.jpg</t>
  </si>
  <si>
    <t>S:/Carpetas/GUESS MAINLINE ECOM IMAGES/2024/242 - SUMMER 2024/JPG/MAJKA/WD932620-DENIM-MAJKA-I-.jpg</t>
  </si>
  <si>
    <t>S:/Carpetas/GUESS MAINLINE ECOM IMAGES/2024/242 - SUMMER 2024/JPG/MAJKA/WD932620-DENIM-MAJKA-Q-.jpg</t>
  </si>
  <si>
    <t>BG877814</t>
  </si>
  <si>
    <t>S:/Carpetas/GUESS MAINLINE ECOM IMAGES/2024/242 - SUMMER 2024/JPG/MERIDIAN/BG877814-CORAL-MERIDIAN-B-.jpg</t>
  </si>
  <si>
    <t>S:/Carpetas/GUESS MAINLINE ECOM IMAGES/2024/242 - SUMMER 2024/JPG/MERIDIAN/BG877814-CORAL-MERIDIAN-F-.jpg</t>
  </si>
  <si>
    <t>S:/Carpetas/GUESS MAINLINE ECOM IMAGES/2024/242 - SUMMER 2024/JPG/MERIDIAN/BG877814-CORAL-MERIDIAN-I-.jpg</t>
  </si>
  <si>
    <t>S:/Carpetas/GUESS MAINLINE ECOM IMAGES/2024/242 - SUMMER 2024/JPG/MERIDIAN/BG877814-CORAL-MERIDIAN-Q-.jpg</t>
  </si>
  <si>
    <t>BG877819</t>
  </si>
  <si>
    <t>S:/Carpetas/GUESS MAINLINE ECOM IMAGES/2024/242 - SUMMER 2024/JPG/MERIDIAN/BG877819-CORAL-MERIDIAN-B-.jpg</t>
  </si>
  <si>
    <t>S:/Carpetas/GUESS MAINLINE ECOM IMAGES/2024/242 - SUMMER 2024/JPG/MERIDIAN/BG877819-CORAL-MERIDIAN-F-.jpg</t>
  </si>
  <si>
    <t>S:/Carpetas/GUESS MAINLINE ECOM IMAGES/2024/242 - SUMMER 2024/JPG/MERIDIAN/BG877819-CORAL-MERIDIAN-I-.jpg</t>
  </si>
  <si>
    <t>S:/Carpetas/GUESS MAINLINE ECOM IMAGES/2024/242 - SUMMER 2024/JPG/MERIDIAN/BG877819-CORAL-MERIDIAN-Q-.jpg</t>
  </si>
  <si>
    <t>S:/Carpetas/GUESS MAINLINE ECOM IMAGES/2024/242 - SUMMER 2024/JPG/MERIDIAN/BG877819-LEMON-MERIDIAN-B-.jpg</t>
  </si>
  <si>
    <t>S:/Carpetas/GUESS MAINLINE ECOM IMAGES/2024/242 - SUMMER 2024/JPG/MERIDIAN/BG877819-LEMON-MERIDIAN-F-.jpg</t>
  </si>
  <si>
    <t>S:/Carpetas/GUESS MAINLINE ECOM IMAGES/2024/242 - SUMMER 2024/JPG/MERIDIAN/BG877819-LEMON-MERIDIAN-I-.jpg</t>
  </si>
  <si>
    <t>S:/Carpetas/GUESS MAINLINE ECOM IMAGES/2024/242 - SUMMER 2024/JPG/MERIDIAN/BG877819-LEMON-MERIDIAN-Q-.jpg</t>
  </si>
  <si>
    <t>S:/Carpetas/GUESS MAINLINE ECOM IMAGES/2024/242 - SUMMER 2024/JPG/NOELLE/ZG787921-NAVY-NOELLE-B-.jpg</t>
  </si>
  <si>
    <t>S:/Carpetas/GUESS MAINLINE ECOM IMAGES/2024/242 - SUMMER 2024/JPG/NOELLE/ZG787921-NAVY-NOELLE-F-.jpg</t>
  </si>
  <si>
    <t>S:/Carpetas/GUESS MAINLINE ECOM IMAGES/2024/242 - SUMMER 2024/JPG/NOELLE/ZG787921-NAVY-NOELLE-I-.jpg</t>
  </si>
  <si>
    <t>S:/Carpetas/GUESS MAINLINE ECOM IMAGES/2024/242 - SUMMER 2024/JPG/NOELLE/ZG787921-NAVY-NOELLE-Q-.jpg</t>
  </si>
  <si>
    <t>SG900014</t>
  </si>
  <si>
    <t>S:/Carpetas/GUESS MAINLINE ECOM IMAGES/2024/242 - SUMMER 2024/JPG/NOREEN/SG900014-DOVELOGO-NOREEN-B-.jpg</t>
  </si>
  <si>
    <t>S:/Carpetas/GUESS MAINLINE ECOM IMAGES/2024/242 - SUMMER 2024/JPG/NOREEN/SG900014-DOVELOGO-NOREEN-F-.jpg</t>
  </si>
  <si>
    <t>S:/Carpetas/GUESS MAINLINE ECOM IMAGES/2024/242 - SUMMER 2024/JPG/NOREEN/SG900014-DOVELOGO-NOREEN-I-.jpg</t>
  </si>
  <si>
    <t>S:/Carpetas/GUESS MAINLINE ECOM IMAGES/2024/242 - SUMMER 2024/JPG/NOREEN/SG900014-DOVELOGO-NOREEN-Q-.jpg</t>
  </si>
  <si>
    <t>SG900021</t>
  </si>
  <si>
    <t>S:/Carpetas/GUESS MAINLINE ECOM IMAGES/2024/242 - SUMMER 2024/JPG/NOREEN/SG900021-DOVELOGO-NOREEN-B-.jpg</t>
  </si>
  <si>
    <t>S:/Carpetas/GUESS MAINLINE ECOM IMAGES/2024/242 - SUMMER 2024/JPG/NOREEN/SG900021-DOVELOGO-NOREEN-F-.jpg</t>
  </si>
  <si>
    <t>S:/Carpetas/GUESS MAINLINE ECOM IMAGES/2024/242 - SUMMER 2024/JPG/NOREEN/SG900021-DOVELOGO-NOREEN-I-.jpg</t>
  </si>
  <si>
    <t>S:/Carpetas/GUESS MAINLINE ECOM IMAGES/2024/242 - SUMMER 2024/JPG/NOREEN/SG900021-DOVELOGO-NOREEN-Q-.jpg</t>
  </si>
  <si>
    <t>SG900040</t>
  </si>
  <si>
    <t>S:/Carpetas/GUESS MAINLINE ECOM IMAGES/2024/242 - SUMMER 2024/JPG/NOREEN/SG900040-LATTELOGOBROWN-NOREEN-B-.jpg</t>
  </si>
  <si>
    <t>S:/Carpetas/GUESS MAINLINE ECOM IMAGES/2024/242 - SUMMER 2024/JPG/NOREEN/SG900040-LATTELOGOBROWN-NOREEN-F-.jpg</t>
  </si>
  <si>
    <t>S:/Carpetas/GUESS MAINLINE ECOM IMAGES/2024/242 - SUMMER 2024/JPG/NOREEN/SG900040-LATTELOGOBROWN-NOREEN-I-.jpg</t>
  </si>
  <si>
    <t>SG900060</t>
  </si>
  <si>
    <t>S:/Carpetas/GUESS MAINLINE ECOM IMAGES/2024/242 - SUMMER 2024/JPG/NOREEN/SG900060-DUSTYROSELOGO-NOREEN-B-.jpg</t>
  </si>
  <si>
    <t>S:/Carpetas/GUESS MAINLINE ECOM IMAGES/2024/242 - SUMMER 2024/JPG/NOREEN/SG900060-DUSTYROSELOGO-NOREEN-F-.jpg</t>
  </si>
  <si>
    <t>S:/Carpetas/GUESS MAINLINE ECOM IMAGES/2024/242 - SUMMER 2024/JPG/NOREEN/SG900060-DUSTYROSELOGO-NOREEN-I-.jpg</t>
  </si>
  <si>
    <t>SG900078</t>
  </si>
  <si>
    <t>S:/Carpetas/GUESS MAINLINE ECOM IMAGES/2024/242 - SUMMER 2024/JPG/NOREEN/SG900078-DOVELOGO-NOREEN-B-.jpg</t>
  </si>
  <si>
    <t>S:/Carpetas/GUESS MAINLINE ECOM IMAGES/2024/242 - SUMMER 2024/JPG/NOREEN/SG900078-DOVELOGO-NOREEN-F-.jpg</t>
  </si>
  <si>
    <t>S:/Carpetas/GUESS MAINLINE ECOM IMAGES/2024/242 - SUMMER 2024/JPG/NOREEN/SG900078-DOVELOGO-NOREEN-I-.jpg</t>
  </si>
  <si>
    <t>S:/Carpetas/GUESS MAINLINE ECOM IMAGES/2024/242 - SUMMER 2024/JPG/NOREEN/SG900078-DOVELOGO-NOREEN-Q-.jpg</t>
  </si>
  <si>
    <t>S:/Carpetas/GUESS MAINLINE ECOM IMAGES/2024/242 - SUMMER 2024/JPG/NOREEN/SG900078-LATTELOGOBROWN-NOREEN-B-.jpg</t>
  </si>
  <si>
    <t>S:/Carpetas/GUESS MAINLINE ECOM IMAGES/2024/242 - SUMMER 2024/JPG/NOREEN/SG900078-LATTELOGOBROWN-NOREEN-F-.jpg</t>
  </si>
  <si>
    <t>S:/Carpetas/GUESS MAINLINE ECOM IMAGES/2024/242 - SUMMER 2024/JPG/NOREEN/SG900078-LATTELOGOBROWN-NOREEN-I-.jpg</t>
  </si>
  <si>
    <t>S:/Carpetas/GUESS MAINLINE ECOM IMAGES/2024/242 - SUMMER 2024/JPG/NOREEN/SG900078-LATTELOGOBROWN-NOREEN-Q-.jpg</t>
  </si>
  <si>
    <t>GG866577</t>
  </si>
  <si>
    <t>S:/Carpetas/GUESS MAINLINE ECOM IMAGES/2024/242 - SUMMER 2024/JPG/SILVANA/GG866577-PINKMULTI-SILVANA-B-.jpg</t>
  </si>
  <si>
    <t>S:/Carpetas/GUESS MAINLINE ECOM IMAGES/2024/242 - SUMMER 2024/JPG/SILVANA/GG866577-PINKMULTI-SILVANA-F-.jpg</t>
  </si>
  <si>
    <t>S:/Carpetas/GUESS MAINLINE ECOM IMAGES/2024/242 - SUMMER 2024/JPG/SILVANA/GG866577-PINKMULTI-SILVANA-I-.jpg</t>
  </si>
  <si>
    <t>S:/Carpetas/GUESS MAINLINE ECOM IMAGES/2024/242 - SUMMER 2024/JPG/SILVANA/GG866577-PINKMULTI-SILVANA-Q-.jpg</t>
  </si>
  <si>
    <t>QG866522</t>
  </si>
  <si>
    <t>S:/Carpetas/GUESS MAINLINE ECOM IMAGES/2024/242 - SUMMER 2024/JPG/SILVANA/QG866522-BLACK-SILVANA-B-.jpg</t>
  </si>
  <si>
    <t>S:/Carpetas/GUESS MAINLINE ECOM IMAGES/2024/242 - SUMMER 2024/JPG/SILVANA/QG866522-BLACK-SILVANA-F-.jpg</t>
  </si>
  <si>
    <t>S:/Carpetas/GUESS MAINLINE ECOM IMAGES/2024/242 - SUMMER 2024/JPG/SILVANA/QG866522-BLACK-SILVANA-I-.jpg</t>
  </si>
  <si>
    <t>S:/Carpetas/GUESS MAINLINE ECOM IMAGES/2024/242 - SUMMER 2024/JPG/SILVANA/QG866522-BLACK-SILVANA-Q-.jpg</t>
  </si>
  <si>
    <t>GG932220</t>
  </si>
  <si>
    <t>S:/Carpetas/GUESS MAINLINE ECOM IMAGES/2024/242 - SUMMER 2024/JPG/YARMILLA/GG932220-BLACK-YARMILLA-B-.jpg</t>
  </si>
  <si>
    <t>S:/Carpetas/GUESS MAINLINE ECOM IMAGES/2024/242 - SUMMER 2024/JPG/YARMILLA/GG932220-BLACK-YARMILLA-F-.jpg</t>
  </si>
  <si>
    <t>S:/Carpetas/GUESS MAINLINE ECOM IMAGES/2024/242 - SUMMER 2024/JPG/YARMILLA/GG932220-BLACK-YARMILLA-I-.jpg</t>
  </si>
  <si>
    <t>S:/Carpetas/GUESS MAINLINE ECOM IMAGES/2024/242 - SUMMER 2024/JPG/YARMILLA/GG932220-BLACK-YARMILLA-Q-.jpg</t>
  </si>
  <si>
    <t>GG932224</t>
  </si>
  <si>
    <t>S:/Carpetas/GUESS MAINLINE ECOM IMAGES/2024/242 - SUMMER 2024/JPG/YARMILLA/GG932224-WHITE-YARMILLA-B-.jpg</t>
  </si>
  <si>
    <t>S:/Carpetas/GUESS MAINLINE ECOM IMAGES/2024/242 - SUMMER 2024/JPG/YARMILLA/GG932224-WHITE-YARMILLA-F-.jpg</t>
  </si>
  <si>
    <t>S:/Carpetas/GUESS MAINLINE ECOM IMAGES/2024/242 - SUMMER 2024/JPG/YARMILLA/GG932224-WHITE-YARMILLA-I-.jpg</t>
  </si>
  <si>
    <t>S:/Carpetas/GUESS MAINLINE ECOM IMAGES/2024/242 - SUMMER 2024/JPG/YARMILLA/GG932224-WHITE-YARMILLA-Q-.jpg</t>
  </si>
  <si>
    <t>GG932271</t>
  </si>
  <si>
    <t>S:/Carpetas/GUESS MAINLINE ECOM IMAGES/2024/242 - SUMMER 2024/JPG/YARMILLA/GG932271-MULBERRY-YARMILLA-B-.jpg</t>
  </si>
  <si>
    <t>S:/Carpetas/GUESS MAINLINE ECOM IMAGES/2024/242 - SUMMER 2024/JPG/YARMILLA/GG932271-MULBERRY-YARMILLA-F-.jpg</t>
  </si>
  <si>
    <t>S:/Carpetas/GUESS MAINLINE ECOM IMAGES/2024/242 - SUMMER 2024/JPG/YARMILLA/GG932271-MULBERRY-YARMILLA-I-.jpg</t>
  </si>
  <si>
    <t>S:/Carpetas/GUESS MAINLINE ECOM IMAGES/2024/242 - SUMMER 2024/JPG/YARMILLA/GG932271-MULBERRY-YARMILLA-Q-.jpg</t>
  </si>
  <si>
    <t>S:/Carpetas/GUESS MAINLINE ECOM IMAGES/2024/242 - SUMMER 2024/JPG/YARMILLA/GG932271-TAUPE-YARMILLA-B-.jpg</t>
  </si>
  <si>
    <t>S:/Carpetas/GUESS MAINLINE ECOM IMAGES/2024/242 - SUMMER 2024/JPG/YARMILLA/GG932271-TAUPE-YARMILLA-F-.jpg</t>
  </si>
  <si>
    <t>S:/Carpetas/GUESS MAINLINE ECOM IMAGES/2024/242 - SUMMER 2024/JPG/YARMILLA/GG932271-TAUPE-YARMILLA-I-.jpg</t>
  </si>
  <si>
    <t>S:/Carpetas/GUESS MAINLINE ECOM IMAGES/2024/242 - SUMMER 2024/JPG/YARMILLA/GG932271-TAUPE-YARMILLA-Q-.jpg</t>
  </si>
  <si>
    <t>LE801670</t>
  </si>
  <si>
    <t>S:/Carpetas/SPECIAL MARKETS ECOM/2021/DOP Holiday 2021 ECOM/KARLAN/LE801670-FOREST-KARLAN-B-.jpg</t>
  </si>
  <si>
    <t>S:/Carpetas/SPECIAL MARKETS ECOM/2021/DOP Holiday 2021 ECOM/KARLAN/LE801670-FOREST-KARLAN-F-.jpg</t>
  </si>
  <si>
    <t>S:/Carpetas/SPECIAL MARKETS ECOM/2021/DOP Holiday 2021 ECOM/KARLAN/LE801670-FOREST-KARLAN-I-.jpg</t>
  </si>
  <si>
    <t>S:/Carpetas/SPECIAL MARKETS ECOM/2021/DOP Holiday 2021 ECOM/KARLAN/LE801670-FOREST-KARLAN-Q-.jpg</t>
  </si>
  <si>
    <t>SF821225</t>
  </si>
  <si>
    <t>S:/Carpetas/SPECIAL MARKETS ECOM/2022/DOP Fall 2022 ECOM/HOMESTEAD/SF821225-HONEY-HOMESTEAD-B-.jpg</t>
  </si>
  <si>
    <t>S:/Carpetas/SPECIAL MARKETS ECOM/2022/DOP Fall 2022 ECOM/HOMESTEAD/SF821225-HONEY-HOMESTEAD-F-.jpg</t>
  </si>
  <si>
    <t>S:/Carpetas/SPECIAL MARKETS ECOM/2022/DOP Fall 2022 ECOM/HOMESTEAD/SF821225-HONEY-HOMESTEAD-I-.jpg</t>
  </si>
  <si>
    <t>S:/Carpetas/SPECIAL MARKETS ECOM/2022/DOP Fall 2022 ECOM/HOMESTEAD/SF821225-HONEY-HOMESTEAD-Q-.jpg</t>
  </si>
  <si>
    <t>S:/Carpetas/SPECIAL MARKETS ECOM/2022/DOP Summer 2022 ECOM/HOMESTEAD/SF821225-TANGERINE-HOMESTEAD-B-.jpg</t>
  </si>
  <si>
    <t>S:/Carpetas/SPECIAL MARKETS ECOM/2022/DOP Summer 2022 ECOM/HOMESTEAD/SF821225-TANGERINE-HOMESTEAD-F-.jpg</t>
  </si>
  <si>
    <t>S:/Carpetas/SPECIAL MARKETS ECOM/2022/DOP Summer 2022 ECOM/HOMESTEAD/SF821225-TANGERINE-HOMESTEAD-I-.jpg</t>
  </si>
  <si>
    <t>S:/Carpetas/SPECIAL MARKETS ECOM/2022/DOP Summer 2022 ECOM/HOMESTEAD/SF821225-TANGERINE-HOMESTEAD-Q-.jpg</t>
  </si>
  <si>
    <t>SE887023</t>
  </si>
  <si>
    <t>S:/Carpetas/SPECIAL MARKETS ECOM/2023/SUMMER 2023/ECOM/SE887023-WHITE-BRANTLEY-BZ.jpg</t>
  </si>
  <si>
    <t>S:/Carpetas/SPECIAL MARKETS ECOM/2023/SUMMER 2023/ECOM/SE887023-WHITE-BRANTLEY-PZ.jpg</t>
  </si>
  <si>
    <t>S:/Carpetas/SPECIAL MARKETS ECOM/2023/SUMMER 2023/ECOM/SE887023-WHITE-BRANTLEY-RZ.jpg</t>
  </si>
  <si>
    <t>S:/Carpetas/SPECIAL MARKETS ECOM/2023/SUMMER 2023/ECOM/SE887023-WHITE-BRANTLEY-TZ.jpg</t>
  </si>
  <si>
    <t>SF860623</t>
  </si>
  <si>
    <t>S:/Carpetas/SPECIAL MARKETS ECOM/2023/SUMMER 2023/ECOM/SF860623-ROSE-MERRICK-BZ.jpg</t>
  </si>
  <si>
    <t>S:/Carpetas/SPECIAL MARKETS ECOM/2023/SUMMER 2023/ECOM/SF860623-ROSE-MERRICK-PZ.jpg</t>
  </si>
  <si>
    <t>S:/Carpetas/SPECIAL MARKETS ECOM/2023/SUMMER 2023/ECOM/SF860623-ROSE-MERRICK-RZ.jpg</t>
  </si>
  <si>
    <t>S:/Carpetas/SPECIAL MARKETS ECOM/2023/SUMMER 2023/ECOM/SF860623-ROSE-MERRICK-TZ.jpg</t>
  </si>
  <si>
    <t>VG923769</t>
  </si>
  <si>
    <t>S:/Carpetas/SPECIAL MARKETS ECOM/2024/SPRING 24/ECOM/VG923769-WHITE-GABBI(VG)-BZ.jpg</t>
  </si>
  <si>
    <t>S:/Carpetas/SPECIAL MARKETS ECOM/2024/SPRING 24/ECOM/VG923769-WHITE-GABBI(VG)-PZ.jpg</t>
  </si>
  <si>
    <t>S:/Carpetas/SPECIAL MARKETS ECOM/2024/SPRING 24/ECOM/VG923769-WHITE-GABBI(VG)-RZ.jpg</t>
  </si>
  <si>
    <t>S:/Carpetas/SPECIAL MARKETS ECOM/2024/SPRING 24/ECOM/VG923769-WHITE-GABBI(VG)-TZ.jpg</t>
  </si>
  <si>
    <t>LG929242</t>
  </si>
  <si>
    <t>S:/Carpetas/SPECIAL MARKETS ECOM/2024/SUMMER 24/ECOM/LG929242-BLACK-NORMANDY-BZ.jpg</t>
  </si>
  <si>
    <t>S:/Carpetas/SPECIAL MARKETS ECOM/2024/SUMMER 24/ECOM/LG929242-BLACK-NORMANDY-PZ.jpg</t>
  </si>
  <si>
    <t>S:/Carpetas/SPECIAL MARKETS ECOM/2024/SUMMER 24/ECOM/LG929242-BLACK-NORMANDY-RZ.jpg</t>
  </si>
  <si>
    <t>S:/Carpetas/SPECIAL MARKETS ECOM/2024/SUMMER 24/ECOM/LG929242-BLACK-NORMANDY-TZ.jpg</t>
  </si>
  <si>
    <t>SF891722</t>
  </si>
  <si>
    <t>S:/Carpetas/SPECIAL MARKETS ECOM/2024/SUMMER 24/ECOM/SF891722-TAUPE-ARTEMIS (SF)-BZ.jpg</t>
  </si>
  <si>
    <t>S:/Carpetas/SPECIAL MARKETS ECOM/2024/SUMMER 24/ECOM/SF891722-TAUPE-ARTEMIS (SF)-PZ.jpg</t>
  </si>
  <si>
    <t>S:/Carpetas/SPECIAL MARKETS ECOM/2024/SUMMER 24/ECOM/SF891722-TAUPE-ARTEMIS (SF)-RZ.jpg</t>
  </si>
  <si>
    <t>S:/Carpetas/SPECIAL MARKETS ECOM/2024/SUMMER 24/ECOM/SF891722-TAUPE-ARTEMIS (SF)-TZ.jpg</t>
  </si>
  <si>
    <t>Privalia</t>
  </si>
  <si>
    <t>Adicional 1</t>
  </si>
  <si>
    <t>Adicional 2</t>
  </si>
  <si>
    <t>Adicional 3</t>
  </si>
  <si>
    <t>Adicional 4</t>
  </si>
  <si>
    <t>Frontal Alt 1</t>
  </si>
  <si>
    <t>Frontal Alt 2</t>
  </si>
  <si>
    <t>[Material] Posterior</t>
  </si>
  <si>
    <t>[Material] Frontal</t>
  </si>
  <si>
    <t>[Material] Frontal Alt 1</t>
  </si>
  <si>
    <t>[Material] Frontal Alt 2</t>
  </si>
  <si>
    <t>EV767923-RWO Posterior</t>
  </si>
  <si>
    <t>PY788280-YEL Posterior</t>
  </si>
  <si>
    <t>PG837807-BSM Posterior</t>
  </si>
  <si>
    <t>EVG839001-RMR Posterior</t>
  </si>
  <si>
    <t>EV767923-RWO Frontal</t>
  </si>
  <si>
    <t>PY788280-YEL Frontal</t>
  </si>
  <si>
    <t>PG837807-BSM Frontal</t>
  </si>
  <si>
    <t>EVG839001-RMR Frontal</t>
  </si>
  <si>
    <t>EVG839001-RMR Frontal Alt 1</t>
  </si>
  <si>
    <t>GG841146-BLA Posterior</t>
  </si>
  <si>
    <t>GG841146-BLA Frontal</t>
  </si>
  <si>
    <t>ZG850046-BLA Posterior</t>
  </si>
  <si>
    <t>ZG850046-BLA Frontal</t>
  </si>
  <si>
    <t>EVG839046-BLA Posterior</t>
  </si>
  <si>
    <t>EVG839046-BLA Frontal</t>
  </si>
  <si>
    <t>EVG839046-BLA Frontal Alt 1</t>
  </si>
  <si>
    <t>SB865476-LGW Posterior</t>
  </si>
  <si>
    <t>SB865476-LGW Frontal</t>
  </si>
  <si>
    <t>PG850046-MLO Posterior</t>
  </si>
  <si>
    <t>PG850046-MLO Frontal</t>
  </si>
  <si>
    <t>SG850037-LTL Posterior</t>
  </si>
  <si>
    <t>SG850037-LTL Frontal</t>
  </si>
  <si>
    <t>SB865414-LGW Posterior</t>
  </si>
  <si>
    <t>SB865414-LGW Frontal</t>
  </si>
  <si>
    <t>PG850037-WLO Posterior</t>
  </si>
  <si>
    <t>PG850037-WLO Frontal</t>
  </si>
  <si>
    <t>SG877823-LTL Posterior</t>
  </si>
  <si>
    <t>SG877823-LTL Frontal</t>
  </si>
  <si>
    <t>SG877819-LTL Posterior</t>
  </si>
  <si>
    <t>SG877819-LTL Frontal</t>
  </si>
  <si>
    <t>ZG787971-RWO Posterior</t>
  </si>
  <si>
    <t>ZG787971-RWO Frontal</t>
  </si>
  <si>
    <t>SZ900106-CLO Posterior</t>
  </si>
  <si>
    <t>SZ900106-CLO Frontal</t>
  </si>
  <si>
    <t>SZ900106-LGW Posterior</t>
  </si>
  <si>
    <t>SZ900106-LGW Frontal</t>
  </si>
  <si>
    <t>ZG850040-TAU Posterior</t>
  </si>
  <si>
    <t>ZG850040-TAU Frontal</t>
  </si>
  <si>
    <t>GG930612-SKB Posterior</t>
  </si>
  <si>
    <t>GG930612-SKB Frontal</t>
  </si>
  <si>
    <t>GG930612-SKB Frontal Alt 1</t>
  </si>
  <si>
    <t>VA922214-TAU Posterior</t>
  </si>
  <si>
    <t>VA922214-TAU Frontal</t>
  </si>
  <si>
    <t>VA922214-WHI Posterior</t>
  </si>
  <si>
    <t>VA922214-WHI Frontal</t>
  </si>
  <si>
    <t>KG922521-LAV Posterior</t>
  </si>
  <si>
    <t>KG922521-LAV Frontal</t>
  </si>
  <si>
    <t>KG922578-LAV Posterior</t>
  </si>
  <si>
    <t>KG922578-LAV Frontal</t>
  </si>
  <si>
    <t>KG922578-TAU Posterior</t>
  </si>
  <si>
    <t>KG922578-TAU Frontal</t>
  </si>
  <si>
    <t>VG922521-CHU Posterior</t>
  </si>
  <si>
    <t>VG922521-CHU Frontal</t>
  </si>
  <si>
    <t>WG921973-BLA Posterior</t>
  </si>
  <si>
    <t>WG921973-BLA Frontal</t>
  </si>
  <si>
    <t>WW921973-COG Posterior</t>
  </si>
  <si>
    <t>WW921973-COG Frontal</t>
  </si>
  <si>
    <t>QA874812-RED Posterior</t>
  </si>
  <si>
    <t>QA874812-RED Frontal</t>
  </si>
  <si>
    <t>JT874077-LAL Posterior</t>
  </si>
  <si>
    <t>JT874077-LAL Frontal</t>
  </si>
  <si>
    <t>VG930912-PLY Posterior</t>
  </si>
  <si>
    <t>VG930912-PLY Frontal</t>
  </si>
  <si>
    <t>VG930912-PCH Posterior</t>
  </si>
  <si>
    <t>VG930912-PCH Frontal</t>
  </si>
  <si>
    <t>BG850040-LPH Posterior</t>
  </si>
  <si>
    <t>BG850040-LPH Frontal</t>
  </si>
  <si>
    <t>ZG850034-LAV Posterior</t>
  </si>
  <si>
    <t>ZG850034-LAV Frontal</t>
  </si>
  <si>
    <t>ZO850037-ORA Posterior</t>
  </si>
  <si>
    <t>ZO850037-ORA Frontal</t>
  </si>
  <si>
    <t>JG922602-WLO Posterior</t>
  </si>
  <si>
    <t>JG922602-WLO Frontal</t>
  </si>
  <si>
    <t>JG922621-PNG Posterior</t>
  </si>
  <si>
    <t>JG922621-PNG Frontal</t>
  </si>
  <si>
    <t>RY920573-SKB Posterior</t>
  </si>
  <si>
    <t>RY920573-SKB Frontal</t>
  </si>
  <si>
    <t>QM922912-BLO Posterior</t>
  </si>
  <si>
    <t>QM922912-BLO Frontal</t>
  </si>
  <si>
    <t>QM922913-BLO Posterior</t>
  </si>
  <si>
    <t>QM922913-BLO Frontal</t>
  </si>
  <si>
    <t>QM922913-LBO Posterior</t>
  </si>
  <si>
    <t>QM922913-LBO Frontal</t>
  </si>
  <si>
    <t>ZG787913-PLY Posterior</t>
  </si>
  <si>
    <t>ZG787913-PLY Frontal</t>
  </si>
  <si>
    <t>ZG787971-SKB Posterior</t>
  </si>
  <si>
    <t>ZG787971-SKB Frontal</t>
  </si>
  <si>
    <t>PG900633-MLO Posterior</t>
  </si>
  <si>
    <t>PG900633-MLO Frontal</t>
  </si>
  <si>
    <t>QG923677-WHI Posterior</t>
  </si>
  <si>
    <t>QG923677-WHI Frontal</t>
  </si>
  <si>
    <t>KA898506-STO Posterior</t>
  </si>
  <si>
    <t>KA898506-STO Frontal</t>
  </si>
  <si>
    <t>KA898520-STO Posterior</t>
  </si>
  <si>
    <t>KA898520-STO Frontal</t>
  </si>
  <si>
    <t>VC898506-BLA Posterior</t>
  </si>
  <si>
    <t>VC898506-BLA Frontal</t>
  </si>
  <si>
    <t>VC898520-TAU Posterior</t>
  </si>
  <si>
    <t>VC898520-TAU Frontal</t>
  </si>
  <si>
    <t>WG898576-GOL Posterior</t>
  </si>
  <si>
    <t>WG898576-GOL Frontal</t>
  </si>
  <si>
    <t>JT931814-GLB Posterior</t>
  </si>
  <si>
    <t>JT931814-GLB Frontal</t>
  </si>
  <si>
    <t>JT931828-LAL Posterior</t>
  </si>
  <si>
    <t>JT931828-LAL Frontal</t>
  </si>
  <si>
    <t>JT931828-LAL Frontal Alt 1</t>
  </si>
  <si>
    <t>JT931828-LAL Frontal Alt 2</t>
  </si>
  <si>
    <t>QM931828-BLO Posterior</t>
  </si>
  <si>
    <t>QM931828-BLO Frontal</t>
  </si>
  <si>
    <t>QM931828-BLO Frontal Alt 1</t>
  </si>
  <si>
    <t>QM931828-BLO Frontal Alt 2</t>
  </si>
  <si>
    <t>QM931828-LBO Posterior</t>
  </si>
  <si>
    <t>QM931828-LBO Frontal</t>
  </si>
  <si>
    <t>QM931828-LBO Frontal Alt 1</t>
  </si>
  <si>
    <t>QM931828-LBO Frontal Alt 2</t>
  </si>
  <si>
    <t>WA923306-BLA Posterior</t>
  </si>
  <si>
    <t>WA923306-BLA Frontal</t>
  </si>
  <si>
    <t>PG933621-BLO Posterior</t>
  </si>
  <si>
    <t>PG933621-BLO Frontal</t>
  </si>
  <si>
    <t>PG933621-TPG Posterior</t>
  </si>
  <si>
    <t>PG933621-TPG Frontal</t>
  </si>
  <si>
    <t>PG933624-TPG Posterior</t>
  </si>
  <si>
    <t>PG933624-TPG Frontal</t>
  </si>
  <si>
    <t>PS933604-WLO Posterior</t>
  </si>
  <si>
    <t>PS933604-WLO Frontal</t>
  </si>
  <si>
    <t>PS933614-WLO Posterior</t>
  </si>
  <si>
    <t>PS933614-WLO Frontal</t>
  </si>
  <si>
    <t>PS933624-MLO Posterior</t>
  </si>
  <si>
    <t>PS933624-MLO Frontal</t>
  </si>
  <si>
    <t>QG849906-STO Posterior</t>
  </si>
  <si>
    <t>QG849906-STO Frontal</t>
  </si>
  <si>
    <t>QG849921-CHU Posterior</t>
  </si>
  <si>
    <t>QG849921-CHU Frontal</t>
  </si>
  <si>
    <t>QG874802-BLA Posterior</t>
  </si>
  <si>
    <t>QG874802-BLA Frontal</t>
  </si>
  <si>
    <t>QG874820-LBG Posterior</t>
  </si>
  <si>
    <t>QG874820-LBG Frontal</t>
  </si>
  <si>
    <t>QG874820-SLA Posterior</t>
  </si>
  <si>
    <t>QG874820-SLA Frontal</t>
  </si>
  <si>
    <t>QG874820-WHI Posterior</t>
  </si>
  <si>
    <t>QG874820-WHI Frontal</t>
  </si>
  <si>
    <t>QM874814-GOL Posterior</t>
  </si>
  <si>
    <t>QM874814-GOL Frontal</t>
  </si>
  <si>
    <t>QV874814-SIL Posterior</t>
  </si>
  <si>
    <t>QV874814-SIL Frontal</t>
  </si>
  <si>
    <t>SQ874817-NTW Posterior</t>
  </si>
  <si>
    <t>SQ874817-NTW Frontal</t>
  </si>
  <si>
    <t>WT874820-WML Posterior</t>
  </si>
  <si>
    <t>WT874820-WML Frontal</t>
  </si>
  <si>
    <t>WG934375-BML Posterior</t>
  </si>
  <si>
    <t>WG934375-BML Frontal</t>
  </si>
  <si>
    <t>VG856912-LEM Posterior</t>
  </si>
  <si>
    <t>VG856912-LEM Frontal</t>
  </si>
  <si>
    <t>PL932306-BLO Posterior</t>
  </si>
  <si>
    <t>PL932306-BLO Frontal</t>
  </si>
  <si>
    <t>PL932306-STL Posterior</t>
  </si>
  <si>
    <t>PL932306-STL Frontal</t>
  </si>
  <si>
    <t>PL932320-BLO Posterior</t>
  </si>
  <si>
    <t>PL932320-BLO Frontal</t>
  </si>
  <si>
    <t>AG933706-NCL Posterior</t>
  </si>
  <si>
    <t>AG933706-NCL Frontal</t>
  </si>
  <si>
    <t>AG933722-NCL Posterior</t>
  </si>
  <si>
    <t>AG933722-NCL Frontal</t>
  </si>
  <si>
    <t>VA932918-TNG Posterior</t>
  </si>
  <si>
    <t>VA932918-TNG Frontal</t>
  </si>
  <si>
    <t>VA932978-BLA Posterior</t>
  </si>
  <si>
    <t>VA932978-BLA Frontal</t>
  </si>
  <si>
    <t>VA932978-TNG Posterior</t>
  </si>
  <si>
    <t>VA932978-TNG Frontal</t>
  </si>
  <si>
    <t>YP921180-BLA Posterior</t>
  </si>
  <si>
    <t>YP921180-BLA Frontal</t>
  </si>
  <si>
    <t>VA850046-STO Posterior</t>
  </si>
  <si>
    <t>VA850046-STO Frontal</t>
  </si>
  <si>
    <t>VG934021-BLA Posterior</t>
  </si>
  <si>
    <t>VG934021-BLA Frontal</t>
  </si>
  <si>
    <t>VG934072-CGM Posterior</t>
  </si>
  <si>
    <t>VG934072-CGM Frontal</t>
  </si>
  <si>
    <t>VG934072-STO Posterior</t>
  </si>
  <si>
    <t>VG934072-STO Frontal</t>
  </si>
  <si>
    <t>VG934076-BLA Posterior</t>
  </si>
  <si>
    <t>VG934076-BLA Frontal</t>
  </si>
  <si>
    <t>BS850176-TNG Posterior</t>
  </si>
  <si>
    <t>BS850176-TNG Frontal</t>
  </si>
  <si>
    <t>BA900205-STO Posterior</t>
  </si>
  <si>
    <t>BA900205-STO Frontal</t>
  </si>
  <si>
    <t>BA900221-STO Posterior</t>
  </si>
  <si>
    <t>BA900221-STO Frontal</t>
  </si>
  <si>
    <t>SA900202-COG Posterior</t>
  </si>
  <si>
    <t>SA900202-COG Frontal</t>
  </si>
  <si>
    <t>KG932606-CML Posterior</t>
  </si>
  <si>
    <t>KG932606-CML Frontal</t>
  </si>
  <si>
    <t>WD932606-DEN Posterior</t>
  </si>
  <si>
    <t>WD932606-DEN Frontal</t>
  </si>
  <si>
    <t>WD932620-DEN Posterior</t>
  </si>
  <si>
    <t>WD932620-DEN Frontal</t>
  </si>
  <si>
    <t>BG877814-COR Posterior</t>
  </si>
  <si>
    <t>BG877814-COR Frontal</t>
  </si>
  <si>
    <t>BG877819-COR Posterior</t>
  </si>
  <si>
    <t>BG877819-COR Frontal</t>
  </si>
  <si>
    <t>BG877819-LEM Posterior</t>
  </si>
  <si>
    <t>BG877819-LEM Frontal</t>
  </si>
  <si>
    <t>ZG787921-NAV Posterior</t>
  </si>
  <si>
    <t>ZG787921-NAV Frontal</t>
  </si>
  <si>
    <t>SG900014-DVL Posterior</t>
  </si>
  <si>
    <t>SG900014-DVL Frontal</t>
  </si>
  <si>
    <t>SG900021-DVL Posterior</t>
  </si>
  <si>
    <t>SG900021-DVL Frontal</t>
  </si>
  <si>
    <t>SG900040-LGW Posterior</t>
  </si>
  <si>
    <t>SG900040-LGW Frontal</t>
  </si>
  <si>
    <t>SG900060-DRE Posterior</t>
  </si>
  <si>
    <t>SG900060-DRE Frontal</t>
  </si>
  <si>
    <t>SG900078-DVL Posterior</t>
  </si>
  <si>
    <t>SG900078-DVL Frontal</t>
  </si>
  <si>
    <t>SG900078-LGW Posterior</t>
  </si>
  <si>
    <t>SG900078-LGW Frontal</t>
  </si>
  <si>
    <t>GG866577-PMU Posterior</t>
  </si>
  <si>
    <t>GG866577-PMU Frontal</t>
  </si>
  <si>
    <t>QG866522-BLA Posterior</t>
  </si>
  <si>
    <t>QG866522-BLA Frontal</t>
  </si>
  <si>
    <t>GG932220-BLA Posterior</t>
  </si>
  <si>
    <t>GG932220-BLA Frontal</t>
  </si>
  <si>
    <t>GG932224-WHI Posterior</t>
  </si>
  <si>
    <t>GG932224-WHI Frontal</t>
  </si>
  <si>
    <t>GG932271-MBY Posterior</t>
  </si>
  <si>
    <t>GG932271-MBY Frontal</t>
  </si>
  <si>
    <t>GG932271-TAU Posterior</t>
  </si>
  <si>
    <t>GG932271-TAU Frontal</t>
  </si>
  <si>
    <t>LE801670-FOR Posterior</t>
  </si>
  <si>
    <t>LE801670-FOR Frontal</t>
  </si>
  <si>
    <t>SF821225-HON Posterior</t>
  </si>
  <si>
    <t>SF821225-HON Frontal</t>
  </si>
  <si>
    <t>SF821225-TNG Posterior</t>
  </si>
  <si>
    <t>SF821225-TNG Frontal</t>
  </si>
  <si>
    <t>SE887023-WHI Posterior</t>
  </si>
  <si>
    <t>SE887023-WHI Frontal</t>
  </si>
  <si>
    <t>SF860623-ROS Posterior</t>
  </si>
  <si>
    <t>SF860623-ROS Frontal</t>
  </si>
  <si>
    <t>VG923769-WHI Posterior</t>
  </si>
  <si>
    <t>VG923769-WHI Frontal</t>
  </si>
  <si>
    <t>LG929242-BLA Posterior</t>
  </si>
  <si>
    <t>LG929242-BLA Frontal</t>
  </si>
  <si>
    <t>SF891722-TAU Posterior</t>
  </si>
  <si>
    <t>SF891722-TAU Frontal</t>
  </si>
  <si>
    <t>[Material] Angulo</t>
  </si>
  <si>
    <t>AG933706-NCL Angulo</t>
  </si>
  <si>
    <t>AG933722-NCL Angulo</t>
  </si>
  <si>
    <t>BA900205-STO Angulo</t>
  </si>
  <si>
    <t>BA900221-STO Angulo</t>
  </si>
  <si>
    <t>BG877814-COR Angulo</t>
  </si>
  <si>
    <t>BG877819-COR Angulo</t>
  </si>
  <si>
    <t>BG877819-LEM Angulo</t>
  </si>
  <si>
    <t>BS850176-TNG Angulo</t>
  </si>
  <si>
    <t>EV767923-RWO Angulo</t>
  </si>
  <si>
    <t>EVG839001-RMR Angulo</t>
  </si>
  <si>
    <t>GG866577-PMU Angulo</t>
  </si>
  <si>
    <t>GG930612-SKB Angulo</t>
  </si>
  <si>
    <t>GG932220-BLA Angulo</t>
  </si>
  <si>
    <t>GG932224-WHI Angulo</t>
  </si>
  <si>
    <t>GG932271-MBY Angulo</t>
  </si>
  <si>
    <t>GG932271-TAU Angulo</t>
  </si>
  <si>
    <t>JG922602-WLO Angulo</t>
  </si>
  <si>
    <t>JG922621-PNG Angulo</t>
  </si>
  <si>
    <t>JT874077-LAL Angulo</t>
  </si>
  <si>
    <t>JT931814-GLB Angulo</t>
  </si>
  <si>
    <t>JT931828-LAL Angulo</t>
  </si>
  <si>
    <t>KA898506-STO Angulo</t>
  </si>
  <si>
    <t>KA898520-STO Angulo</t>
  </si>
  <si>
    <t>KG922521-LAV Angulo</t>
  </si>
  <si>
    <t>KG922578-LAV Angulo</t>
  </si>
  <si>
    <t>KG922578-TAU Angulo</t>
  </si>
  <si>
    <t>KG932606-CML Angulo</t>
  </si>
  <si>
    <t>LE801670-FOR Angulo</t>
  </si>
  <si>
    <t>LG929242-BLA Angulo</t>
  </si>
  <si>
    <t>PG837807-BSM Angulo</t>
  </si>
  <si>
    <t>PG900633-MLO Angulo</t>
  </si>
  <si>
    <t>PG933621-BLO Angulo</t>
  </si>
  <si>
    <t>PG933621-TPG Angulo</t>
  </si>
  <si>
    <t>PG933624-TPG Angulo</t>
  </si>
  <si>
    <t>PL932306-BLO Angulo</t>
  </si>
  <si>
    <t>PL932306-STL Angulo</t>
  </si>
  <si>
    <t>PL932320-BLO Angulo</t>
  </si>
  <si>
    <t>PS933604-WLO Angulo</t>
  </si>
  <si>
    <t>PS933614-WLO Angulo</t>
  </si>
  <si>
    <t>PS933624-MLO Angulo</t>
  </si>
  <si>
    <t>QA874812-RED Angulo</t>
  </si>
  <si>
    <t>QG849906-STO Angulo</t>
  </si>
  <si>
    <t>QG849921-CHU Angulo</t>
  </si>
  <si>
    <t>QG866522-BLA Angulo</t>
  </si>
  <si>
    <t>QG874802-BLA Angulo</t>
  </si>
  <si>
    <t>QG874820-LBG Angulo</t>
  </si>
  <si>
    <t>QG874820-SLA Angulo</t>
  </si>
  <si>
    <t>QG874820-WHI Angulo</t>
  </si>
  <si>
    <t>QG923677-WHI Angulo</t>
  </si>
  <si>
    <t>QM874814-GOL Angulo</t>
  </si>
  <si>
    <t>QM922912-BLO Angulo</t>
  </si>
  <si>
    <t>QM922913-BLO Angulo</t>
  </si>
  <si>
    <t>QM922913-LBO Angulo</t>
  </si>
  <si>
    <t>QM931828-BLO Angulo</t>
  </si>
  <si>
    <t>QM931828-LBO Angulo</t>
  </si>
  <si>
    <t>QV874814-SIL Angulo</t>
  </si>
  <si>
    <t>RY920573-SKB Angulo</t>
  </si>
  <si>
    <t>SA900202-COG Angulo</t>
  </si>
  <si>
    <t>SB865414-LGW Angulo</t>
  </si>
  <si>
    <t>SB865476-LGW Angulo</t>
  </si>
  <si>
    <t>SE887023-WHI Angulo</t>
  </si>
  <si>
    <t>SF821225-HON Angulo</t>
  </si>
  <si>
    <t>SF821225-TNG Angulo</t>
  </si>
  <si>
    <t>SF860623-ROS Angulo</t>
  </si>
  <si>
    <t>SF891722-TAU Angulo</t>
  </si>
  <si>
    <t>SG877819-LTL Angulo</t>
  </si>
  <si>
    <t>SG877823-LTL Angulo</t>
  </si>
  <si>
    <t>SG900014-DVL Angulo</t>
  </si>
  <si>
    <t>SG900021-DVL Angulo</t>
  </si>
  <si>
    <t>SG900078-DVL Angulo</t>
  </si>
  <si>
    <t>SG900078-LGW Angulo</t>
  </si>
  <si>
    <t>SQ874817-NTW Angulo</t>
  </si>
  <si>
    <t>SZ900106-CLO Angulo</t>
  </si>
  <si>
    <t>SZ900106-LGW Angulo</t>
  </si>
  <si>
    <t>VA922214-TAU Angulo</t>
  </si>
  <si>
    <t>VA922214-WHI Angulo</t>
  </si>
  <si>
    <t>VA932918-TNG Angulo</t>
  </si>
  <si>
    <t>VA932978-BLA Angulo</t>
  </si>
  <si>
    <t>VA932978-TNG Angulo</t>
  </si>
  <si>
    <t>VC898506-BLA Angulo</t>
  </si>
  <si>
    <t>VC898520-TAU Angulo</t>
  </si>
  <si>
    <t>VG856912-LEM Angulo</t>
  </si>
  <si>
    <t>VG922521-CHU Angulo</t>
  </si>
  <si>
    <t>VG923769-WHI Angulo</t>
  </si>
  <si>
    <t>VG930912-PCH Angulo</t>
  </si>
  <si>
    <t>VG930912-PLY Angulo</t>
  </si>
  <si>
    <t>VG934021-BLA Angulo</t>
  </si>
  <si>
    <t>VG934072-CGM Angulo</t>
  </si>
  <si>
    <t>VG934072-STO Angulo</t>
  </si>
  <si>
    <t>VG934076-BLA Angulo</t>
  </si>
  <si>
    <t>WA923306-BLA Angulo</t>
  </si>
  <si>
    <t>WD932606-DEN Angulo</t>
  </si>
  <si>
    <t>WD932620-DEN Angulo</t>
  </si>
  <si>
    <t>WG898576-GOL Angulo</t>
  </si>
  <si>
    <t>WG921973-BLA Angulo</t>
  </si>
  <si>
    <t>WG934375-BML Angulo</t>
  </si>
  <si>
    <t>WT874820-WML Angulo</t>
  </si>
  <si>
    <t>WW921973-COG Angulo</t>
  </si>
  <si>
    <t>YP921180-BLA Angulo</t>
  </si>
  <si>
    <t>ZG787913-PLY Angulo</t>
  </si>
  <si>
    <t>ZG787921-NAV Angulo</t>
  </si>
  <si>
    <t>ZG787971-RWO Angulo</t>
  </si>
  <si>
    <t>ZG787971-SKB Angulo</t>
  </si>
  <si>
    <t>[Material] Interior</t>
  </si>
  <si>
    <t>AG933706-NCL Interior</t>
  </si>
  <si>
    <t>AG933722-NCL Interior</t>
  </si>
  <si>
    <t>BA900205-STO Interior</t>
  </si>
  <si>
    <t>BA900221-STO Interior</t>
  </si>
  <si>
    <t>BG850040-LPH Interior</t>
  </si>
  <si>
    <t>BG877814-COR Interior</t>
  </si>
  <si>
    <t>BG877819-COR Interior</t>
  </si>
  <si>
    <t>BG877819-LEM Interior</t>
  </si>
  <si>
    <t>BS850176-TNG Interior</t>
  </si>
  <si>
    <t>EV767923-RWO Interior</t>
  </si>
  <si>
    <t>EVG839001-RMR Interior</t>
  </si>
  <si>
    <t>EVG839046-BLA Interior</t>
  </si>
  <si>
    <t>GG841146-BLA Interior</t>
  </si>
  <si>
    <t>GG866577-PMU Interior</t>
  </si>
  <si>
    <t>GG930612-SKB Interior</t>
  </si>
  <si>
    <t>GG932220-BLA Interior</t>
  </si>
  <si>
    <t>GG932224-WHI Interior</t>
  </si>
  <si>
    <t>GG932271-MBY Interior</t>
  </si>
  <si>
    <t>GG932271-TAU Interior</t>
  </si>
  <si>
    <t>JG922602-WLO Interior</t>
  </si>
  <si>
    <t>JG922621-PNG Interior</t>
  </si>
  <si>
    <t>JT874077-LAL Interior</t>
  </si>
  <si>
    <t>JT931814-GLB Interior</t>
  </si>
  <si>
    <t>JT931828-LAL Interior</t>
  </si>
  <si>
    <t>KA898506-STO Interior</t>
  </si>
  <si>
    <t>KA898520-STO Interior</t>
  </si>
  <si>
    <t>KG922521-LAV Interior</t>
  </si>
  <si>
    <t>KG922578-LAV Interior</t>
  </si>
  <si>
    <t>KG922578-TAU Interior</t>
  </si>
  <si>
    <t>KG932606-CML Interior</t>
  </si>
  <si>
    <t>LE801670-FOR Interior</t>
  </si>
  <si>
    <t>LG929242-BLA Interior</t>
  </si>
  <si>
    <t>PG837807-BSM Interior</t>
  </si>
  <si>
    <t>PG850037-WLO Interior</t>
  </si>
  <si>
    <t>PG850046-MLO Interior</t>
  </si>
  <si>
    <t>PG900633-MLO Interior</t>
  </si>
  <si>
    <t>PG933621-BLO Interior</t>
  </si>
  <si>
    <t>PG933621-TPG Interior</t>
  </si>
  <si>
    <t>PG933624-TPG Interior</t>
  </si>
  <si>
    <t>PL932306-BLO Interior</t>
  </si>
  <si>
    <t>PL932306-STL Interior</t>
  </si>
  <si>
    <t>PL932320-BLO Interior</t>
  </si>
  <si>
    <t>PS933604-WLO Interior</t>
  </si>
  <si>
    <t>PS933614-WLO Interior</t>
  </si>
  <si>
    <t>PS933624-MLO Interior</t>
  </si>
  <si>
    <t>PY788280-YEL Interior</t>
  </si>
  <si>
    <t>QA874812-RED Interior</t>
  </si>
  <si>
    <t>QG849906-STO Interior</t>
  </si>
  <si>
    <t>QG849921-CHU Interior</t>
  </si>
  <si>
    <t>QG866522-BLA Interior</t>
  </si>
  <si>
    <t>QG874802-BLA Interior</t>
  </si>
  <si>
    <t>QG874820-LBG Interior</t>
  </si>
  <si>
    <t>QG874820-SLA Interior</t>
  </si>
  <si>
    <t>QG874820-WHI Interior</t>
  </si>
  <si>
    <t>QG923677-WHI Interior</t>
  </si>
  <si>
    <t>QM874814-GOL Interior</t>
  </si>
  <si>
    <t>QM922912-BLO Interior</t>
  </si>
  <si>
    <t>QM922913-BLO Interior</t>
  </si>
  <si>
    <t>QM922913-LBO Interior</t>
  </si>
  <si>
    <t>QM931828-BLO Interior</t>
  </si>
  <si>
    <t>QM931828-LBO Interior</t>
  </si>
  <si>
    <t>QV874814-SIL Interior</t>
  </si>
  <si>
    <t>RY920573-SKB Interior</t>
  </si>
  <si>
    <t>SA900202-COG Interior</t>
  </si>
  <si>
    <t>SB865414-LGW Interior</t>
  </si>
  <si>
    <t>SB865476-LGW Interior</t>
  </si>
  <si>
    <t>SE887023-WHI Interior</t>
  </si>
  <si>
    <t>SF821225-HON Interior</t>
  </si>
  <si>
    <t>SF821225-TNG Interior</t>
  </si>
  <si>
    <t>SF860623-ROS Interior</t>
  </si>
  <si>
    <t>SF891722-TAU Interior</t>
  </si>
  <si>
    <t>SG850037-LTL Interior</t>
  </si>
  <si>
    <t>SG877819-LTL Interior</t>
  </si>
  <si>
    <t>SG877823-LTL Interior</t>
  </si>
  <si>
    <t>SG900014-DVL Interior</t>
  </si>
  <si>
    <t>SG900021-DVL Interior</t>
  </si>
  <si>
    <t>SG900040-LGW Interior</t>
  </si>
  <si>
    <t>SG900060-DRE Interior</t>
  </si>
  <si>
    <t>SG900078-DVL Interior</t>
  </si>
  <si>
    <t>SG900078-LGW Interior</t>
  </si>
  <si>
    <t>SQ874817-NTW Interior</t>
  </si>
  <si>
    <t>SZ900106-CLO Interior</t>
  </si>
  <si>
    <t>SZ900106-LGW Interior</t>
  </si>
  <si>
    <t>VA850046-STO Interior</t>
  </si>
  <si>
    <t>VA922214-TAU Interior</t>
  </si>
  <si>
    <t>VA922214-WHI Interior</t>
  </si>
  <si>
    <t>VA932918-TNG Interior</t>
  </si>
  <si>
    <t>VA932978-BLA Interior</t>
  </si>
  <si>
    <t>VA932978-TNG Interior</t>
  </si>
  <si>
    <t>VC898506-BLA Interior</t>
  </si>
  <si>
    <t>VC898520-TAU Interior</t>
  </si>
  <si>
    <t>VG856912-LEM Interior</t>
  </si>
  <si>
    <t>VG922521-CHU Interior</t>
  </si>
  <si>
    <t>VG923769-WHI Interior</t>
  </si>
  <si>
    <t>VG930912-PCH Interior</t>
  </si>
  <si>
    <t>VG930912-PLY Interior</t>
  </si>
  <si>
    <t>VG934021-BLA Interior</t>
  </si>
  <si>
    <t>VG934072-CGM Interior</t>
  </si>
  <si>
    <t>VG934072-STO Interior</t>
  </si>
  <si>
    <t>VG934076-BLA Interior</t>
  </si>
  <si>
    <t>WA923306-BLA Interior</t>
  </si>
  <si>
    <t>WD932606-DEN Interior</t>
  </si>
  <si>
    <t>WD932620-DEN Interior</t>
  </si>
  <si>
    <t>WG898576-GOL Interior</t>
  </si>
  <si>
    <t>WG921973-BLA Interior</t>
  </si>
  <si>
    <t>WG934375-BML Interior</t>
  </si>
  <si>
    <t>WT874820-WML Interior</t>
  </si>
  <si>
    <t>WW921973-COG Interior</t>
  </si>
  <si>
    <t>YP921180-BLA Interior</t>
  </si>
  <si>
    <t>ZG787913-PLY Interior</t>
  </si>
  <si>
    <t>ZG787921-NAV Interior</t>
  </si>
  <si>
    <t>ZG787971-RWO Interior</t>
  </si>
  <si>
    <t>ZG787971-SKB Interior</t>
  </si>
  <si>
    <t>ZG850034-LAV Interior</t>
  </si>
  <si>
    <t>ZG850040-TAU Interior</t>
  </si>
  <si>
    <t>ZG850046-BLA Interior</t>
  </si>
  <si>
    <t>ZO850037-ORA Interior</t>
  </si>
  <si>
    <t>[SKU]_x1_fr</t>
  </si>
  <si>
    <t>[SKU]_x5</t>
  </si>
  <si>
    <t>[SKU]_x6</t>
  </si>
  <si>
    <t>[SKU]_x7</t>
  </si>
  <si>
    <t>ncommece</t>
  </si>
  <si>
    <t>06</t>
  </si>
  <si>
    <t>07</t>
  </si>
  <si>
    <t>08</t>
  </si>
  <si>
    <t>commerce_general</t>
  </si>
  <si>
    <t>SA941706-BLA</t>
  </si>
  <si>
    <t>SA941706</t>
  </si>
  <si>
    <t>C:/Users/ecastellanos.ext/OneDrive - Axo/Imágenes/nCommerce_Handbags/SA941706-BLA.jpg</t>
  </si>
  <si>
    <t>SA941706-BLA Frontal</t>
  </si>
  <si>
    <t>C:/Users/ecastellanos.ext/OneDrive - Axo/Imágenes/nCommerce_Handbags/SA941706-BLA-ALT3.jpg</t>
  </si>
  <si>
    <t>[Material] Adicional 3</t>
  </si>
  <si>
    <t>SA941706-BLA Adicional 3</t>
  </si>
  <si>
    <t>C:/Users/ecastellanos.ext/OneDrive - Axo/Imágenes/nCommerce_Handbags/SA941706-BLA-ALT2.jpg</t>
  </si>
  <si>
    <t>[Material] Adicional 2</t>
  </si>
  <si>
    <t>SA941706-BLA Adicional 2</t>
  </si>
  <si>
    <t>PR-[SKU]2-6</t>
  </si>
  <si>
    <t>PR-[SKU]2-7</t>
  </si>
  <si>
    <t>PR-[SKU]2-8</t>
  </si>
  <si>
    <t>833211</t>
  </si>
  <si>
    <t>833221</t>
  </si>
  <si>
    <t>FG963618-FLT</t>
  </si>
  <si>
    <t>833231</t>
  </si>
  <si>
    <t>833241</t>
  </si>
  <si>
    <t>833251</t>
  </si>
  <si>
    <t>833261</t>
  </si>
  <si>
    <t>833271</t>
  </si>
  <si>
    <t>ZG963679-CSL</t>
  </si>
  <si>
    <t>833281</t>
  </si>
  <si>
    <t>833291</t>
  </si>
  <si>
    <t>833301</t>
  </si>
  <si>
    <t>ZG964305-BLA</t>
  </si>
  <si>
    <t>833321</t>
  </si>
  <si>
    <t>ZG964305-LTR</t>
  </si>
  <si>
    <t>833331</t>
  </si>
  <si>
    <t>833341</t>
  </si>
  <si>
    <t>ZG964320-PWB</t>
  </si>
  <si>
    <t>833351</t>
  </si>
  <si>
    <t>833361</t>
  </si>
  <si>
    <t>6624181</t>
  </si>
  <si>
    <t>EYG839575-BLA</t>
  </si>
  <si>
    <t>833371</t>
  </si>
  <si>
    <t>BG964022-BEI</t>
  </si>
  <si>
    <t>833381</t>
  </si>
  <si>
    <t>BG964022-BLA</t>
  </si>
  <si>
    <t>833391</t>
  </si>
  <si>
    <t>BG964022-BON</t>
  </si>
  <si>
    <t>833401</t>
  </si>
  <si>
    <t>8352786</t>
  </si>
  <si>
    <t>8352802</t>
  </si>
  <si>
    <t>833461</t>
  </si>
  <si>
    <t>833471</t>
  </si>
  <si>
    <t>834691</t>
  </si>
  <si>
    <t>BG877812-CSL</t>
  </si>
  <si>
    <t>834711</t>
  </si>
  <si>
    <t>834901</t>
  </si>
  <si>
    <t>8361175</t>
  </si>
  <si>
    <t>8361181</t>
  </si>
  <si>
    <t>834911</t>
  </si>
  <si>
    <t>834931</t>
  </si>
  <si>
    <t>834982</t>
  </si>
  <si>
    <t>TG949677-PBO</t>
  </si>
  <si>
    <t>835001</t>
  </si>
  <si>
    <t>835021</t>
  </si>
  <si>
    <t>835041</t>
  </si>
  <si>
    <t>835051</t>
  </si>
  <si>
    <t>835061</t>
  </si>
  <si>
    <t>835071</t>
  </si>
  <si>
    <t>835091</t>
  </si>
  <si>
    <t>835101</t>
  </si>
  <si>
    <t>CV866522-BLA</t>
  </si>
  <si>
    <t>8942314</t>
  </si>
  <si>
    <t>CV866522-COG</t>
  </si>
  <si>
    <t>8942318</t>
  </si>
  <si>
    <t>CV866522-OFF</t>
  </si>
  <si>
    <t>836681</t>
  </si>
  <si>
    <t>FG866522-FLT</t>
  </si>
  <si>
    <t>866941</t>
  </si>
  <si>
    <t>AG963306-NTC</t>
  </si>
  <si>
    <t>1072081</t>
  </si>
  <si>
    <t>1072091</t>
  </si>
  <si>
    <t>1072201</t>
  </si>
  <si>
    <t>BG963321-BLA</t>
  </si>
  <si>
    <t>1072261</t>
  </si>
  <si>
    <t>BG963321-TAU</t>
  </si>
  <si>
    <t>1072361</t>
  </si>
  <si>
    <t>1072401</t>
  </si>
  <si>
    <t>GG9626137-BLA</t>
  </si>
  <si>
    <t>1072611</t>
  </si>
  <si>
    <t>GG9626137-STU</t>
  </si>
  <si>
    <t>1072641</t>
  </si>
  <si>
    <t>1072741</t>
  </si>
  <si>
    <t>LG964819-LTL</t>
  </si>
  <si>
    <t>1072811</t>
  </si>
  <si>
    <t>1072831</t>
  </si>
  <si>
    <t>1072911</t>
  </si>
  <si>
    <t>1073001</t>
  </si>
  <si>
    <t>1073031</t>
  </si>
  <si>
    <t>PG964805-PWB</t>
  </si>
  <si>
    <t>1073051</t>
  </si>
  <si>
    <t>1073091</t>
  </si>
  <si>
    <t>1073141</t>
  </si>
  <si>
    <t>508332</t>
  </si>
  <si>
    <t>1073251</t>
  </si>
  <si>
    <t>508371</t>
  </si>
  <si>
    <t>1073281</t>
  </si>
  <si>
    <t>OS865414-LTL</t>
  </si>
  <si>
    <t>508011</t>
  </si>
  <si>
    <t>OS865419-LTL</t>
  </si>
  <si>
    <t>1073321</t>
  </si>
  <si>
    <t>532981</t>
  </si>
  <si>
    <t>SG865414-CLO</t>
  </si>
  <si>
    <t>508021</t>
  </si>
  <si>
    <t>SG865414-LGW</t>
  </si>
  <si>
    <t>508031</t>
  </si>
  <si>
    <t>SG865419-CLO</t>
  </si>
  <si>
    <t>1073331</t>
  </si>
  <si>
    <t>SG865419-LGW</t>
  </si>
  <si>
    <t>1073391</t>
  </si>
  <si>
    <t>1074291</t>
  </si>
  <si>
    <t>1074381</t>
  </si>
  <si>
    <t>508201</t>
  </si>
  <si>
    <t>9066849</t>
  </si>
  <si>
    <t>719241</t>
  </si>
  <si>
    <t>1074611</t>
  </si>
  <si>
    <t>1075431</t>
  </si>
  <si>
    <t>1075441</t>
  </si>
  <si>
    <t>1075501</t>
  </si>
  <si>
    <t>1075511</t>
  </si>
  <si>
    <t>SG9629152-OCL</t>
  </si>
  <si>
    <t>1075521</t>
  </si>
  <si>
    <t>WG964722-NTB</t>
  </si>
  <si>
    <t>1075531</t>
  </si>
  <si>
    <t>WG964722-NTW</t>
  </si>
  <si>
    <t>1075541</t>
  </si>
  <si>
    <t>6624181.3</t>
  </si>
  <si>
    <t>6624181.2</t>
  </si>
  <si>
    <t>6624181.4</t>
  </si>
  <si>
    <t>6624181.1</t>
  </si>
  <si>
    <t>8352786.3</t>
  </si>
  <si>
    <t>8352786.2</t>
  </si>
  <si>
    <t>8352786.4</t>
  </si>
  <si>
    <t>8352786.1</t>
  </si>
  <si>
    <t>8352802.3</t>
  </si>
  <si>
    <t>8352802.2</t>
  </si>
  <si>
    <t>8352802.4</t>
  </si>
  <si>
    <t>8352802.1</t>
  </si>
  <si>
    <t>8361175.3</t>
  </si>
  <si>
    <t>8361175.2</t>
  </si>
  <si>
    <t>8361175.4</t>
  </si>
  <si>
    <t>8361175.1</t>
  </si>
  <si>
    <t>8361181.3</t>
  </si>
  <si>
    <t>8361181.2</t>
  </si>
  <si>
    <t>8361181.4</t>
  </si>
  <si>
    <t>8361181.1</t>
  </si>
  <si>
    <t>9066849.3</t>
  </si>
  <si>
    <t>9066849.2</t>
  </si>
  <si>
    <t>9066849.4</t>
  </si>
  <si>
    <t>9066849.1</t>
  </si>
  <si>
    <t>S:/Carpetas/GUESS MAINLINE ECOM IMAGES/2024/241 - SPRING 2024/JPG/SILVANA/CV866522-BLACK-SILVANA-B-.jpg</t>
  </si>
  <si>
    <t>CV866522</t>
  </si>
  <si>
    <t>8942314.3</t>
  </si>
  <si>
    <t>S:/Carpetas/GUESS MAINLINE ECOM IMAGES/2024/241 - SPRING 2024/JPG/SILVANA/CV866522-BLACK-SILVANA-F-.jpg</t>
  </si>
  <si>
    <t>8942314.2</t>
  </si>
  <si>
    <t>S:/Carpetas/GUESS MAINLINE ECOM IMAGES/2024/241 - SPRING 2024/JPG/SILVANA/CV866522-BLACK-SILVANA-I-.jpg</t>
  </si>
  <si>
    <t>8942314.4</t>
  </si>
  <si>
    <t>S:/Carpetas/GUESS MAINLINE ECOM IMAGES/2024/241 - SPRING 2024/JPG/SILVANA/CV866522-BLACK-SILVANA-Q-.jpg</t>
  </si>
  <si>
    <t>8942314.1</t>
  </si>
  <si>
    <t>S:/Carpetas/GUESS MAINLINE ECOM IMAGES/2024/241 - SPRING 2024/JPG/SILVANA/CV866522-COGNAC-SILVANA-B-.jpg</t>
  </si>
  <si>
    <t>8942318.3</t>
  </si>
  <si>
    <t>S:/Carpetas/GUESS MAINLINE ECOM IMAGES/2024/241 - SPRING 2024/JPG/SILVANA/CV866522-COGNAC-SILVANA-F-.jpg</t>
  </si>
  <si>
    <t>8942318.2</t>
  </si>
  <si>
    <t>S:/Carpetas/GUESS MAINLINE ECOM IMAGES/2024/241 - SPRING 2024/JPG/SILVANA/CV866522-COGNAC-SILVANA-I-.jpg</t>
  </si>
  <si>
    <t>8942318.4</t>
  </si>
  <si>
    <t>S:/Carpetas/GUESS MAINLINE ECOM IMAGES/2024/241 - SPRING 2024/JPG/SILVANA/CV866522-COGNAC-SILVANA-Q-.jpg</t>
  </si>
  <si>
    <t>8942318.1</t>
  </si>
  <si>
    <t>S:/Carpetas/GUESS MAINLINE ECOM IMAGES/2024/244 - HOLIDAY 2024/JPG/IZZY/OS865414-LATTELOGO-IZZY-B-.jpg</t>
  </si>
  <si>
    <t>OS865414</t>
  </si>
  <si>
    <t>508011.3</t>
  </si>
  <si>
    <t>S:/Carpetas/GUESS MAINLINE ECOM IMAGES/2024/244 - HOLIDAY 2024/JPG/IZZY/OS865414-LATTELOGO-IZZY-F-.jpg</t>
  </si>
  <si>
    <t>508011.2</t>
  </si>
  <si>
    <t>S:/Carpetas/GUESS MAINLINE ECOM IMAGES/2024/244 - HOLIDAY 2024/JPG/IZZY/OS865414-LATTELOGO-IZZY-I-.jpg</t>
  </si>
  <si>
    <t>508011.4</t>
  </si>
  <si>
    <t>S:/Carpetas/GUESS MAINLINE ECOM IMAGES/2024/244 - HOLIDAY 2024/JPG/IZZY/OS865414-LATTELOGO-IZZY-Q-.jpg</t>
  </si>
  <si>
    <t>508011.1</t>
  </si>
  <si>
    <t>S:/Carpetas/GUESS MAINLINE ECOM IMAGES/2024/244 - HOLIDAY 2024/JPG/IZZY/OS865419-LATTELOGO-IZZY-B-.jpg</t>
  </si>
  <si>
    <t>OS865419</t>
  </si>
  <si>
    <t>1073321.3</t>
  </si>
  <si>
    <t>S:/Carpetas/GUESS MAINLINE ECOM IMAGES/2024/244 - HOLIDAY 2024/JPG/IZZY/OS865419-LATTELOGO-IZZY-F-.jpg</t>
  </si>
  <si>
    <t>1073321.2</t>
  </si>
  <si>
    <t>S:/Carpetas/GUESS MAINLINE ECOM IMAGES/2024/244 - HOLIDAY 2024/JPG/IZZY/OS865419-LATTELOGO-IZZY-I-.jpg</t>
  </si>
  <si>
    <t>1073321.4</t>
  </si>
  <si>
    <t>S:/Carpetas/GUESS MAINLINE ECOM IMAGES/2024/244 - HOLIDAY 2024/JPG/IZZY/OS865419-LATTELOGO-IZZY-Q-.jpg</t>
  </si>
  <si>
    <t>1073321.1</t>
  </si>
  <si>
    <t>532981.3</t>
  </si>
  <si>
    <t>532981.2</t>
  </si>
  <si>
    <t>532981.4</t>
  </si>
  <si>
    <t>532981.1</t>
  </si>
  <si>
    <t>S:/Carpetas/GUESS MAINLINE ECOM IMAGES/2024/244 - HOLIDAY 2024/JPG/IZZY/SG865414-COALLOGO-IZZY-B-.jpg</t>
  </si>
  <si>
    <t>SG865414</t>
  </si>
  <si>
    <t>508021.3</t>
  </si>
  <si>
    <t>S:/Carpetas/GUESS MAINLINE ECOM IMAGES/2024/244 - HOLIDAY 2024/JPG/IZZY/SG865414-COALLOGO-IZZY-F-.jpg</t>
  </si>
  <si>
    <t>508021.2</t>
  </si>
  <si>
    <t>S:/Carpetas/GUESS MAINLINE ECOM IMAGES/2024/244 - HOLIDAY 2024/JPG/IZZY/SG865414-COALLOGO-IZZY-I-.jpg</t>
  </si>
  <si>
    <t>508021.4</t>
  </si>
  <si>
    <t>S:/Carpetas/GUESS MAINLINE ECOM IMAGES/2024/244 - HOLIDAY 2024/JPG/IZZY/SG865414-COALLOGO-IZZY-Q-.jpg</t>
  </si>
  <si>
    <t>508021.1</t>
  </si>
  <si>
    <t>S:/Carpetas/GUESS MAINLINE ECOM IMAGES/2024/244 - HOLIDAY 2024/JPG/IZZY/SG865414-LATTELOGOBROWN-IZZY-B-.jpg</t>
  </si>
  <si>
    <t>508031.3</t>
  </si>
  <si>
    <t>S:/Carpetas/GUESS MAINLINE ECOM IMAGES/2024/244 - HOLIDAY 2024/JPG/IZZY/SG865414-LATTELOGOBROWN-IZZY-F-.jpg</t>
  </si>
  <si>
    <t>508031.2</t>
  </si>
  <si>
    <t>S:/Carpetas/GUESS MAINLINE ECOM IMAGES/2024/244 - HOLIDAY 2024/JPG/IZZY/SG865414-LATTELOGOBROWN-IZZY-I-.jpg</t>
  </si>
  <si>
    <t>508031.4</t>
  </si>
  <si>
    <t>S:/Carpetas/GUESS MAINLINE ECOM IMAGES/2024/244 - HOLIDAY 2024/JPG/IZZY/SG865414-LATTELOGOBROWN-IZZY-Q-.jpg</t>
  </si>
  <si>
    <t>508031.1</t>
  </si>
  <si>
    <t>S:/Carpetas/GUESS MAINLINE ECOM IMAGES/2024/244 - HOLIDAY 2024/JPG/IZZY/SG865419-COALLOGO-IZZY-B-.jpg</t>
  </si>
  <si>
    <t>SG865419</t>
  </si>
  <si>
    <t>1073331.3</t>
  </si>
  <si>
    <t>S:/Carpetas/GUESS MAINLINE ECOM IMAGES/2024/244 - HOLIDAY 2024/JPG/IZZY/SG865419-COALLOGO-IZZY-F-.jpg</t>
  </si>
  <si>
    <t>1073331.2</t>
  </si>
  <si>
    <t>S:/Carpetas/GUESS MAINLINE ECOM IMAGES/2024/244 - HOLIDAY 2024/JPG/IZZY/SG865419-COALLOGO-IZZY-I-.jpg</t>
  </si>
  <si>
    <t>1073331.4</t>
  </si>
  <si>
    <t>S:/Carpetas/GUESS MAINLINE ECOM IMAGES/2024/244 - HOLIDAY 2024/JPG/IZZY/SG865419-COALLOGO-IZZY-Q-.jpg</t>
  </si>
  <si>
    <t>1073331.1</t>
  </si>
  <si>
    <t>S:/Carpetas/GUESS MAINLINE ECOM IMAGES/2024/244 - HOLIDAY 2024/JPG/IZZY/SG865419-LATTELOGOBROWN-IZZY-B-.jpg</t>
  </si>
  <si>
    <t>1073391.3</t>
  </si>
  <si>
    <t>S:/Carpetas/GUESS MAINLINE ECOM IMAGES/2024/244 - HOLIDAY 2024/JPG/IZZY/SG865419-LATTELOGOBROWN-IZZY-F-.jpg</t>
  </si>
  <si>
    <t>1073391.2</t>
  </si>
  <si>
    <t>S:/Carpetas/GUESS MAINLINE ECOM IMAGES/2024/244 - HOLIDAY 2024/JPG/IZZY/SG865419-LATTELOGOBROWN-IZZY-I-.jpg</t>
  </si>
  <si>
    <t>1073391.4</t>
  </si>
  <si>
    <t>S:/Carpetas/GUESS MAINLINE ECOM IMAGES/2024/244 - HOLIDAY 2024/JPG/IZZY/SG865419-LATTELOGOBROWN-IZZY-Q-.jpg</t>
  </si>
  <si>
    <t>1073391.1</t>
  </si>
  <si>
    <t>1074291.3</t>
  </si>
  <si>
    <t>1074291.2</t>
  </si>
  <si>
    <t>1074291.4</t>
  </si>
  <si>
    <t>1074291.1</t>
  </si>
  <si>
    <t>1074381.3</t>
  </si>
  <si>
    <t>1074381.2</t>
  </si>
  <si>
    <t>1074381.4</t>
  </si>
  <si>
    <t>1074381.1</t>
  </si>
  <si>
    <t>833461.3</t>
  </si>
  <si>
    <t>833461.2</t>
  </si>
  <si>
    <t>833461.4</t>
  </si>
  <si>
    <t>833461.1</t>
  </si>
  <si>
    <t>508201.3</t>
  </si>
  <si>
    <t>508201.2</t>
  </si>
  <si>
    <t>508201.7</t>
  </si>
  <si>
    <t>508201.4</t>
  </si>
  <si>
    <t>508201.1</t>
  </si>
  <si>
    <t>719241.3</t>
  </si>
  <si>
    <t>719241.2</t>
  </si>
  <si>
    <t>719241.4</t>
  </si>
  <si>
    <t>719241.1</t>
  </si>
  <si>
    <t>S:/Carpetas/GUESS MAINLINE ECOM IMAGES/2025/251 - SPRING 2025/JPG/ANADELA/AG963306-NATURALCOGNAC-ANADELA-B-.jpg</t>
  </si>
  <si>
    <t>AG963306</t>
  </si>
  <si>
    <t>1072081.3</t>
  </si>
  <si>
    <t>S:/Carpetas/GUESS MAINLINE ECOM IMAGES/2025/251 - SPRING 2025/JPG/ANADELA/AG963306-NATURALCOGNAC-ANADELA-F-.jpg</t>
  </si>
  <si>
    <t>1072081.2</t>
  </si>
  <si>
    <t>S:/Carpetas/GUESS MAINLINE ECOM IMAGES/2025/251 - SPRING 2025/JPG/ANADELA/AG963306-NATURALCOGNAC-ANADELA-I-.jpg</t>
  </si>
  <si>
    <t>1072081.4</t>
  </si>
  <si>
    <t>S:/Carpetas/GUESS MAINLINE ECOM IMAGES/2025/251 - SPRING 2025/JPG/ANADELA/AG963306-NATURALCOGNAC-ANADELA-Q-.jpg</t>
  </si>
  <si>
    <t>1072081.1</t>
  </si>
  <si>
    <t>1072091.3</t>
  </si>
  <si>
    <t>1072091.2</t>
  </si>
  <si>
    <t>1072091.4</t>
  </si>
  <si>
    <t>1072091.1</t>
  </si>
  <si>
    <t>1072201.3</t>
  </si>
  <si>
    <t>1072201.2</t>
  </si>
  <si>
    <t>1072201.4</t>
  </si>
  <si>
    <t>1072201.1</t>
  </si>
  <si>
    <t>833211.3</t>
  </si>
  <si>
    <t>833211.2</t>
  </si>
  <si>
    <t>833211.4</t>
  </si>
  <si>
    <t>833221.3</t>
  </si>
  <si>
    <t>833221.2</t>
  </si>
  <si>
    <t>833221.4</t>
  </si>
  <si>
    <t>S:/Carpetas/GUESS MAINLINE ECOM IMAGES/2025/251 - SPRING 2025/JPG/ANADELA/BG963321-BLACK-ANADELA-B-.jpg</t>
  </si>
  <si>
    <t>BG963321</t>
  </si>
  <si>
    <t>1072261.3</t>
  </si>
  <si>
    <t>S:/Carpetas/GUESS MAINLINE ECOM IMAGES/2025/251 - SPRING 2025/JPG/ANADELA/BG963321-BLACK-ANADELA-F-.jpg</t>
  </si>
  <si>
    <t>1072261.2</t>
  </si>
  <si>
    <t>S:/Carpetas/GUESS MAINLINE ECOM IMAGES/2025/251 - SPRING 2025/JPG/ANADELA/BG963321-BLACK-ANADELA-I-.jpg</t>
  </si>
  <si>
    <t>1072261.4</t>
  </si>
  <si>
    <t>S:/Carpetas/GUESS MAINLINE ECOM IMAGES/2025/251 - SPRING 2025/JPG/ANADELA/BG963321-BLACK-ANADELA-Q-.jpg</t>
  </si>
  <si>
    <t>1072261.1</t>
  </si>
  <si>
    <t>S:/Carpetas/GUESS MAINLINE ECOM IMAGES/2025/251 - SPRING 2025/JPG/ANADELA/BG963321-TAUPE-ANADELA-B-.jpg</t>
  </si>
  <si>
    <t>1072361.3</t>
  </si>
  <si>
    <t>S:/Carpetas/GUESS MAINLINE ECOM IMAGES/2025/251 - SPRING 2025/JPG/ANADELA/BG963321-TAUPE-ANADELA-F-.jpg</t>
  </si>
  <si>
    <t>1072361.2</t>
  </si>
  <si>
    <t>S:/Carpetas/GUESS MAINLINE ECOM IMAGES/2025/251 - SPRING 2025/JPG/ANADELA/BG963321-TAUPE-ANADELA-I-.jpg</t>
  </si>
  <si>
    <t>1072361.4</t>
  </si>
  <si>
    <t>S:/Carpetas/GUESS MAINLINE ECOM IMAGES/2025/251 - SPRING 2025/JPG/ANADELA/BG963321-TAUPE-ANADELA-Q-.jpg</t>
  </si>
  <si>
    <t>1072361.1</t>
  </si>
  <si>
    <t>1072401.3</t>
  </si>
  <si>
    <t>1072401.2</t>
  </si>
  <si>
    <t>1072401.4</t>
  </si>
  <si>
    <t>1072401.1</t>
  </si>
  <si>
    <t>834982.3</t>
  </si>
  <si>
    <t>834982.2</t>
  </si>
  <si>
    <t>834982.4</t>
  </si>
  <si>
    <t>834982.1</t>
  </si>
  <si>
    <t>S:/Carpetas/GUESS MAINLINE ECOM IMAGES/2025/251 - SPRING 2025/JPG/ARNELA/TG949677-POWDERBLUELOGO-ARNELA-B-.jpg</t>
  </si>
  <si>
    <t>835001.3</t>
  </si>
  <si>
    <t>S:/Carpetas/GUESS MAINLINE ECOM IMAGES/2025/251 - SPRING 2025/JPG/ARNELA/TG949677-POWDERBLUELOGO-ARNELA-F-.jpg</t>
  </si>
  <si>
    <t>835001.2</t>
  </si>
  <si>
    <t>S:/Carpetas/GUESS MAINLINE ECOM IMAGES/2025/251 - SPRING 2025/JPG/ARNELA/TG949677-POWDERBLUELOGO-ARNELA-I-.jpg</t>
  </si>
  <si>
    <t>835001.4</t>
  </si>
  <si>
    <t>S:/Carpetas/GUESS MAINLINE ECOM IMAGES/2025/251 - SPRING 2025/JPG/ARNELA/TG949677-POWDERBLUELOGO-ARNELA-Q-.jpg</t>
  </si>
  <si>
    <t>835001.1</t>
  </si>
  <si>
    <t>835021.3</t>
  </si>
  <si>
    <t>835021.2</t>
  </si>
  <si>
    <t>835021.4</t>
  </si>
  <si>
    <t>835021.1</t>
  </si>
  <si>
    <t>S:/Carpetas/GUESS MAINLINE ECOM IMAGES/2025/251 - SPRING 2025/JPG/ATALIA/WG964722-NATURALBLACK-ATALIA-B-.jpg</t>
  </si>
  <si>
    <t>WG964722</t>
  </si>
  <si>
    <t>1075531.3</t>
  </si>
  <si>
    <t>S:/Carpetas/GUESS MAINLINE ECOM IMAGES/2025/251 - SPRING 2025/JPG/ATALIA/WG964722-NATURALBLACK-ATALIA-F-.jpg</t>
  </si>
  <si>
    <t>1075531.2</t>
  </si>
  <si>
    <t>S:/Carpetas/GUESS MAINLINE ECOM IMAGES/2025/251 - SPRING 2025/JPG/ATALIA/WG964722-NATURALBLACK-ATALIA-I-.jpg</t>
  </si>
  <si>
    <t>1075531.4</t>
  </si>
  <si>
    <t>S:/Carpetas/GUESS MAINLINE ECOM IMAGES/2025/251 - SPRING 2025/JPG/ATALIA/WG964722-NATURALBLACK-ATALIA-Q-.jpg</t>
  </si>
  <si>
    <t>1075531.1</t>
  </si>
  <si>
    <t>S:/Carpetas/GUESS MAINLINE ECOM IMAGES/2025/251 - SPRING 2025/JPG/ATALIA/WG964722-NATURALWHITE-ATALIA-B-.jpg</t>
  </si>
  <si>
    <t>1075541.3</t>
  </si>
  <si>
    <t>S:/Carpetas/GUESS MAINLINE ECOM IMAGES/2025/251 - SPRING 2025/JPG/ATALIA/WG964722-NATURALWHITE-ATALIA-F-.jpg</t>
  </si>
  <si>
    <t>1075541.2</t>
  </si>
  <si>
    <t>S:/Carpetas/GUESS MAINLINE ECOM IMAGES/2025/251 - SPRING 2025/JPG/ATALIA/WG964722-NATURALWHITE-ATALIA-I-.jpg</t>
  </si>
  <si>
    <t>1075541.4</t>
  </si>
  <si>
    <t>S:/Carpetas/GUESS MAINLINE ECOM IMAGES/2025/251 - SPRING 2025/JPG/ATALIA/WG964722-NATURALWHITE-ATALIA-Q-.jpg</t>
  </si>
  <si>
    <t>1075541.1</t>
  </si>
  <si>
    <t>S:/Carpetas/GUESS MAINLINE ECOM IMAGES/2025/251 - SPRING 2025/JPG/BRAMINA/FG963618-FLORALMULTI-BRAMINA-B-.jpg</t>
  </si>
  <si>
    <t>FG963618</t>
  </si>
  <si>
    <t>833231.3</t>
  </si>
  <si>
    <t>S:/Carpetas/GUESS MAINLINE ECOM IMAGES/2025/251 - SPRING 2025/JPG/BRAMINA/FG963618-FLORALMULTI-BRAMINA-F-.jpg</t>
  </si>
  <si>
    <t>833231.2</t>
  </si>
  <si>
    <t>S:/Carpetas/GUESS MAINLINE ECOM IMAGES/2025/251 - SPRING 2025/JPG/BRAMINA/FG963618-FLORALMULTI-BRAMINA-I-.jpg</t>
  </si>
  <si>
    <t>833231.4</t>
  </si>
  <si>
    <t>S:/Carpetas/GUESS MAINLINE ECOM IMAGES/2025/251 - SPRING 2025/JPG/BRAMINA/FG963618-FLORALMULTI-BRAMINA-Q-.jpg</t>
  </si>
  <si>
    <t>833231.1</t>
  </si>
  <si>
    <t>833261.3</t>
  </si>
  <si>
    <t>833261.2</t>
  </si>
  <si>
    <t>833261.4</t>
  </si>
  <si>
    <t>833261.1</t>
  </si>
  <si>
    <t>833241.3</t>
  </si>
  <si>
    <t>833241.2</t>
  </si>
  <si>
    <t>833241.4</t>
  </si>
  <si>
    <t>833241.1</t>
  </si>
  <si>
    <t>833251.3</t>
  </si>
  <si>
    <t>833251.2</t>
  </si>
  <si>
    <t>833251.4</t>
  </si>
  <si>
    <t>833251.1</t>
  </si>
  <si>
    <t>833271.3</t>
  </si>
  <si>
    <t>833271.2</t>
  </si>
  <si>
    <t>833271.4</t>
  </si>
  <si>
    <t>833271.1</t>
  </si>
  <si>
    <t>S:/Carpetas/GUESS MAINLINE ECOM IMAGES/2025/251 - SPRING 2025/JPG/BRAMINA/ZG963679-CORNSILK-BRAMINA-B-.jpg</t>
  </si>
  <si>
    <t>833281.3</t>
  </si>
  <si>
    <t>S:/Carpetas/GUESS MAINLINE ECOM IMAGES/2025/251 - SPRING 2025/JPG/BRAMINA/ZG963679-CORNSILK-BRAMINA-F-.jpg</t>
  </si>
  <si>
    <t>833281.2</t>
  </si>
  <si>
    <t>S:/Carpetas/GUESS MAINLINE ECOM IMAGES/2025/251 - SPRING 2025/JPG/BRAMINA/ZG963679-CORNSILK-BRAMINA-I-.jpg</t>
  </si>
  <si>
    <t>833281.4</t>
  </si>
  <si>
    <t>S:/Carpetas/GUESS MAINLINE ECOM IMAGES/2025/251 - SPRING 2025/JPG/BRAMINA/ZG963679-CORNSILK-BRAMINA-Q-.jpg</t>
  </si>
  <si>
    <t>833281.1</t>
  </si>
  <si>
    <t>1072741.3</t>
  </si>
  <si>
    <t>1072741.2</t>
  </si>
  <si>
    <t>1072741.4</t>
  </si>
  <si>
    <t>1072741.1</t>
  </si>
  <si>
    <t>S:/Carpetas/GUESS MAINLINE ECOM IMAGES/2025/251 - SPRING 2025/JPG/BRENTON/LG964819-LATTELOGO-BRENTON-B-.jpg</t>
  </si>
  <si>
    <t>1072811.3</t>
  </si>
  <si>
    <t>S:/Carpetas/GUESS MAINLINE ECOM IMAGES/2025/251 - SPRING 2025/JPG/BRENTON/LG964819-LATTELOGO-BRENTON-F-.jpg</t>
  </si>
  <si>
    <t>1072811.2</t>
  </si>
  <si>
    <t>S:/Carpetas/GUESS MAINLINE ECOM IMAGES/2025/251 - SPRING 2025/JPG/BRENTON/LG964819-LATTELOGO-BRENTON-I-.jpg</t>
  </si>
  <si>
    <t>1072811.4</t>
  </si>
  <si>
    <t>S:/Carpetas/GUESS MAINLINE ECOM IMAGES/2025/251 - SPRING 2025/JPG/BRENTON/LG964819-LATTELOGO-BRENTON-Q-.jpg</t>
  </si>
  <si>
    <t>1072811.1</t>
  </si>
  <si>
    <t>1072831.3</t>
  </si>
  <si>
    <t>1072831.2</t>
  </si>
  <si>
    <t>1072831.7</t>
  </si>
  <si>
    <t>1072831.4</t>
  </si>
  <si>
    <t>1072831.1</t>
  </si>
  <si>
    <t>1072911.3</t>
  </si>
  <si>
    <t>1072911.2</t>
  </si>
  <si>
    <t>1072911.7</t>
  </si>
  <si>
    <t>1072911.4</t>
  </si>
  <si>
    <t>1072911.1</t>
  </si>
  <si>
    <t>1073001.3</t>
  </si>
  <si>
    <t>1073001.2</t>
  </si>
  <si>
    <t>1073001.4</t>
  </si>
  <si>
    <t>1073001.1</t>
  </si>
  <si>
    <t>1073031.3</t>
  </si>
  <si>
    <t>1073031.2</t>
  </si>
  <si>
    <t>1073031.4</t>
  </si>
  <si>
    <t>1073031.1</t>
  </si>
  <si>
    <t>S:/Carpetas/GUESS MAINLINE ECOM IMAGES/2025/251 - SPRING 2025/JPG/BRENTON/PG964805-POWDERBLUE-BRENTON-B-.jpg</t>
  </si>
  <si>
    <t>1073051.3</t>
  </si>
  <si>
    <t>S:/Carpetas/GUESS MAINLINE ECOM IMAGES/2025/251 - SPRING 2025/JPG/BRENTON/PG964805-POWDERBLUE-BRENTON-F-.jpg</t>
  </si>
  <si>
    <t>1073051.2</t>
  </si>
  <si>
    <t>S:/Carpetas/GUESS MAINLINE ECOM IMAGES/2025/251 - SPRING 2025/JPG/BRENTON/PG964805-POWDERBLUE-BRENTON-I-.jpg</t>
  </si>
  <si>
    <t>1073051.4</t>
  </si>
  <si>
    <t>S:/Carpetas/GUESS MAINLINE ECOM IMAGES/2025/251 - SPRING 2025/JPG/BRENTON/PG964805-POWDERBLUE-BRENTON-Q-.jpg</t>
  </si>
  <si>
    <t>1073051.1</t>
  </si>
  <si>
    <t>1073091.3</t>
  </si>
  <si>
    <t>1073091.2</t>
  </si>
  <si>
    <t>1073091.4</t>
  </si>
  <si>
    <t>1073091.1</t>
  </si>
  <si>
    <t>1073141.3</t>
  </si>
  <si>
    <t>1073141.2</t>
  </si>
  <si>
    <t>1073141.7</t>
  </si>
  <si>
    <t>1073141.4</t>
  </si>
  <si>
    <t>1073141.1</t>
  </si>
  <si>
    <t>508332.3</t>
  </si>
  <si>
    <t>508332.2</t>
  </si>
  <si>
    <t>508332.4</t>
  </si>
  <si>
    <t>508332.1</t>
  </si>
  <si>
    <t>1073251.3</t>
  </si>
  <si>
    <t>1073251.2</t>
  </si>
  <si>
    <t>1073251.4</t>
  </si>
  <si>
    <t>1073251.1</t>
  </si>
  <si>
    <t>508371.3</t>
  </si>
  <si>
    <t>508371.2</t>
  </si>
  <si>
    <t>508371.4</t>
  </si>
  <si>
    <t>508371.1</t>
  </si>
  <si>
    <t>1073281.3</t>
  </si>
  <si>
    <t>1073281.2</t>
  </si>
  <si>
    <t>1073281.4</t>
  </si>
  <si>
    <t>1073281.1</t>
  </si>
  <si>
    <t>833361.3</t>
  </si>
  <si>
    <t>833361.2</t>
  </si>
  <si>
    <t>833361.7</t>
  </si>
  <si>
    <t>833361.4</t>
  </si>
  <si>
    <t>833361.1</t>
  </si>
  <si>
    <t>S:/Carpetas/GUESS MAINLINE ECOM IMAGES/2025/251 - SPRING 2025/JPG/ECO GEMMA/EYG839575-BLACK-ECOGEMMA-B-.jpg</t>
  </si>
  <si>
    <t>EYG839575</t>
  </si>
  <si>
    <t>833371.3</t>
  </si>
  <si>
    <t>S:/Carpetas/GUESS MAINLINE ECOM IMAGES/2025/251 - SPRING 2025/JPG/ECO GEMMA/EYG839575-BLACK-ECOGEMMA-F-.jpg</t>
  </si>
  <si>
    <t>833371.2</t>
  </si>
  <si>
    <t>S:/Carpetas/GUESS MAINLINE ECOM IMAGES/2025/251 - SPRING 2025/JPG/ECO GEMMA/EYG839575-BLACK-ECOGEMMA-F-2-.jpg</t>
  </si>
  <si>
    <t>833371.7</t>
  </si>
  <si>
    <t>S:/Carpetas/GUESS MAINLINE ECOM IMAGES/2025/251 - SPRING 2025/JPG/ECO GEMMA/EYG839575-BLACK-ECOGEMMA-I-.jpg</t>
  </si>
  <si>
    <t>833371.4</t>
  </si>
  <si>
    <t>S:/Carpetas/GUESS MAINLINE ECOM IMAGES/2025/251 - SPRING 2025/JPG/ECO GEMMA/EYG839575-BLACK-ECOGEMMA-Q-.jpg</t>
  </si>
  <si>
    <t>833371.1</t>
  </si>
  <si>
    <t>S:/Carpetas/GUESS MAINLINE ECOM IMAGES/2025/251 - SPRING 2025/JPG/FEDANA/ZG964305-BLACK-FEDANA-B-.jpg</t>
  </si>
  <si>
    <t>ZG964305</t>
  </si>
  <si>
    <t>833321.3</t>
  </si>
  <si>
    <t>S:/Carpetas/GUESS MAINLINE ECOM IMAGES/2025/251 - SPRING 2025/JPG/FEDANA/ZG964305-BLACK-FEDANA-F-.jpg</t>
  </si>
  <si>
    <t>833321.2</t>
  </si>
  <si>
    <t>S:/Carpetas/GUESS MAINLINE ECOM IMAGES/2025/251 - SPRING 2025/JPG/FEDANA/ZG964305-BLACK-FEDANA-I-.jpg</t>
  </si>
  <si>
    <t>833321.4</t>
  </si>
  <si>
    <t>S:/Carpetas/GUESS MAINLINE ECOM IMAGES/2025/251 - SPRING 2025/JPG/FEDANA/ZG964305-BLACK-FEDANA-Q-.jpg</t>
  </si>
  <si>
    <t>833321.1</t>
  </si>
  <si>
    <t>S:/Carpetas/GUESS MAINLINE ECOM IMAGES/2025/251 - SPRING 2025/JPG/FEDANA/ZG964305-LIGHTROSE-FEDANA-B-.jpg</t>
  </si>
  <si>
    <t>833331.3</t>
  </si>
  <si>
    <t>S:/Carpetas/GUESS MAINLINE ECOM IMAGES/2025/251 - SPRING 2025/JPG/FEDANA/ZG964305-LIGHTROSE-FEDANA-F-.jpg</t>
  </si>
  <si>
    <t>833331.2</t>
  </si>
  <si>
    <t>S:/Carpetas/GUESS MAINLINE ECOM IMAGES/2025/251 - SPRING 2025/JPG/FEDANA/ZG964305-LIGHTROSE-FEDANA-I-.jpg</t>
  </si>
  <si>
    <t>833331.4</t>
  </si>
  <si>
    <t>S:/Carpetas/GUESS MAINLINE ECOM IMAGES/2025/251 - SPRING 2025/JPG/FEDANA/ZG964305-LIGHTROSE-FEDANA-Q-.jpg</t>
  </si>
  <si>
    <t>833331.1</t>
  </si>
  <si>
    <t>833341.3</t>
  </si>
  <si>
    <t>833341.2</t>
  </si>
  <si>
    <t>833341.4</t>
  </si>
  <si>
    <t>833341.1</t>
  </si>
  <si>
    <t>S:/Carpetas/GUESS MAINLINE ECOM IMAGES/2025/251 - SPRING 2025/JPG/FEDANA/ZG964320-POWDERBLUE-FEDANA-B-.jpg</t>
  </si>
  <si>
    <t>833351.3</t>
  </si>
  <si>
    <t>S:/Carpetas/GUESS MAINLINE ECOM IMAGES/2025/251 - SPRING 2025/JPG/FEDANA/ZG964320-POWDERBLUE-FEDANA-F-.jpg</t>
  </si>
  <si>
    <t>833351.2</t>
  </si>
  <si>
    <t>S:/Carpetas/GUESS MAINLINE ECOM IMAGES/2025/251 - SPRING 2025/JPG/FEDANA/ZG964320-POWDERBLUE-FEDANA-I-.jpg</t>
  </si>
  <si>
    <t>833351.4</t>
  </si>
  <si>
    <t>S:/Carpetas/GUESS MAINLINE ECOM IMAGES/2025/251 - SPRING 2025/JPG/FEDANA/ZG964320-POWDERBLUE-FEDANA-Q-.jpg</t>
  </si>
  <si>
    <t>833351.1</t>
  </si>
  <si>
    <t>S:/Carpetas/GUESS MAINLINE ECOM IMAGES/2025/251 - SPRING 2025/JPG/HELINA/BG964022-BEIGE-HELINA-B-.jpg</t>
  </si>
  <si>
    <t>BG964022</t>
  </si>
  <si>
    <t>833381.3</t>
  </si>
  <si>
    <t>S:/Carpetas/GUESS MAINLINE ECOM IMAGES/2025/251 - SPRING 2025/JPG/HELINA/BG964022-BEIGE-HELINA-F-.jpg</t>
  </si>
  <si>
    <t>833381.2</t>
  </si>
  <si>
    <t>S:/Carpetas/GUESS MAINLINE ECOM IMAGES/2025/251 - SPRING 2025/JPG/HELINA/BG964022-BEIGE-HELINA-F-2.jpg</t>
  </si>
  <si>
    <t>833381.7</t>
  </si>
  <si>
    <t>S:/Carpetas/GUESS MAINLINE ECOM IMAGES/2025/251 - SPRING 2025/JPG/HELINA/BG964022-BEIGE-HELINA-I-.jpg</t>
  </si>
  <si>
    <t>833381.4</t>
  </si>
  <si>
    <t>S:/Carpetas/GUESS MAINLINE ECOM IMAGES/2025/251 - SPRING 2025/JPG/HELINA/BG964022-BEIGE-HELINA-Q-.jpg</t>
  </si>
  <si>
    <t>833381.1</t>
  </si>
  <si>
    <t>S:/Carpetas/GUESS MAINLINE ECOM IMAGES/2025/251 - SPRING 2025/JPG/HELINA/BG964022-BLACK-HELINA-B-.jpg</t>
  </si>
  <si>
    <t>833391.3</t>
  </si>
  <si>
    <t>S:/Carpetas/GUESS MAINLINE ECOM IMAGES/2025/251 - SPRING 2025/JPG/HELINA/BG964022-BLACK-HELINA-F-.jpg</t>
  </si>
  <si>
    <t>833391.2</t>
  </si>
  <si>
    <t>S:/Carpetas/GUESS MAINLINE ECOM IMAGES/2025/251 - SPRING 2025/JPG/HELINA/BG964022-BLACK-HELINA-F-2.jpg</t>
  </si>
  <si>
    <t>833391.7</t>
  </si>
  <si>
    <t>S:/Carpetas/GUESS MAINLINE ECOM IMAGES/2025/251 - SPRING 2025/JPG/HELINA/BG964022-BLACK-HELINA-I-.jpg</t>
  </si>
  <si>
    <t>833391.4</t>
  </si>
  <si>
    <t>S:/Carpetas/GUESS MAINLINE ECOM IMAGES/2025/251 - SPRING 2025/JPG/HELINA/BG964022-BLACK-HELINA-Q-.jpg</t>
  </si>
  <si>
    <t>833391.1</t>
  </si>
  <si>
    <t>S:/Carpetas/GUESS MAINLINE ECOM IMAGES/2025/251 - SPRING 2025/JPG/HELINA/BG964022-BONE-HELINA-B-.jpg</t>
  </si>
  <si>
    <t>833401.3</t>
  </si>
  <si>
    <t>S:/Carpetas/GUESS MAINLINE ECOM IMAGES/2025/251 - SPRING 2025/JPG/HELINA/BG964022-BONE-HELINA-F-.jpg</t>
  </si>
  <si>
    <t>833401.2</t>
  </si>
  <si>
    <t>S:/Carpetas/GUESS MAINLINE ECOM IMAGES/2025/251 - SPRING 2025/JPG/HELINA/BG964022-BONE-HELINA-F-2.jpg</t>
  </si>
  <si>
    <t>833401.7</t>
  </si>
  <si>
    <t>S:/Carpetas/GUESS MAINLINE ECOM IMAGES/2025/251 - SPRING 2025/JPG/HELINA/BG964022-BONE-HELINA-I-.jpg</t>
  </si>
  <si>
    <t>833401.4</t>
  </si>
  <si>
    <t>S:/Carpetas/GUESS MAINLINE ECOM IMAGES/2025/251 - SPRING 2025/JPG/HELINA/BG964022-BONE-HELINA-Q-.jpg</t>
  </si>
  <si>
    <t>833401.1</t>
  </si>
  <si>
    <t>833471.3</t>
  </si>
  <si>
    <t>833471.2</t>
  </si>
  <si>
    <t>833471.4</t>
  </si>
  <si>
    <t>833471.1</t>
  </si>
  <si>
    <t>834691.3</t>
  </si>
  <si>
    <t>834691.2</t>
  </si>
  <si>
    <t>834691.4</t>
  </si>
  <si>
    <t>834691.1</t>
  </si>
  <si>
    <t>S:/Carpetas/GUESS MAINLINE ECOM IMAGES/2025/251 - SPRING 2025/JPG/MERIDIAN/BG877812-CORNSILK-MERIDIAN-B-.jpg</t>
  </si>
  <si>
    <t>834711.3</t>
  </si>
  <si>
    <t>S:/Carpetas/GUESS MAINLINE ECOM IMAGES/2025/251 - SPRING 2025/JPG/MERIDIAN/BG877812-CORNSILK-MERIDIAN-F-.jpg</t>
  </si>
  <si>
    <t>834711.2</t>
  </si>
  <si>
    <t>S:/Carpetas/GUESS MAINLINE ECOM IMAGES/2025/251 - SPRING 2025/JPG/MERIDIAN/BG877812-CORNSILK-MERIDIAN-I-.jpg</t>
  </si>
  <si>
    <t>834711.4</t>
  </si>
  <si>
    <t>S:/Carpetas/GUESS MAINLINE ECOM IMAGES/2025/251 - SPRING 2025/JPG/MERIDIAN/BG877812-CORNSILK-MERIDIAN-Q-.jpg</t>
  </si>
  <si>
    <t>834711.1</t>
  </si>
  <si>
    <t>834901.3</t>
  </si>
  <si>
    <t>834901.2</t>
  </si>
  <si>
    <t>834901.4</t>
  </si>
  <si>
    <t>834901.1</t>
  </si>
  <si>
    <t>834911.3</t>
  </si>
  <si>
    <t>834911.2</t>
  </si>
  <si>
    <t>834911.4</t>
  </si>
  <si>
    <t>834911.1</t>
  </si>
  <si>
    <t>834931.3</t>
  </si>
  <si>
    <t>834931.2</t>
  </si>
  <si>
    <t>834931.4</t>
  </si>
  <si>
    <t>834931.1</t>
  </si>
  <si>
    <t>835041.3</t>
  </si>
  <si>
    <t>835041.2</t>
  </si>
  <si>
    <t>835041.4</t>
  </si>
  <si>
    <t>835041.1</t>
  </si>
  <si>
    <t>835051.3</t>
  </si>
  <si>
    <t>835051.2</t>
  </si>
  <si>
    <t>835051.4</t>
  </si>
  <si>
    <t>835051.1</t>
  </si>
  <si>
    <t>835061.3</t>
  </si>
  <si>
    <t>835061.2</t>
  </si>
  <si>
    <t>835061.4</t>
  </si>
  <si>
    <t>835061.1</t>
  </si>
  <si>
    <t>835071.3</t>
  </si>
  <si>
    <t>835071.2</t>
  </si>
  <si>
    <t>835071.4</t>
  </si>
  <si>
    <t>835071.1</t>
  </si>
  <si>
    <t>835091.3</t>
  </si>
  <si>
    <t>835091.2</t>
  </si>
  <si>
    <t>835091.4</t>
  </si>
  <si>
    <t>835091.1</t>
  </si>
  <si>
    <t>835101.3</t>
  </si>
  <si>
    <t>835101.2</t>
  </si>
  <si>
    <t>835101.4</t>
  </si>
  <si>
    <t>835101.1</t>
  </si>
  <si>
    <t>S:/Carpetas/GUESS MAINLINE ECOM IMAGES/2025/251 - SPRING 2025/JPG/SILVANA/CV866522-OFFWHITE-SILVANA-B-.jpg</t>
  </si>
  <si>
    <t>836681.3</t>
  </si>
  <si>
    <t>S:/Carpetas/GUESS MAINLINE ECOM IMAGES/2025/251 - SPRING 2025/JPG/SILVANA/CV866522-OFFWHITE-SILVANA-F-.jpg</t>
  </si>
  <si>
    <t>836681.2</t>
  </si>
  <si>
    <t>S:/Carpetas/GUESS MAINLINE ECOM IMAGES/2025/251 - SPRING 2025/JPG/SILVANA/CV866522-OFFWHITE-SILVANA-I-.jpg</t>
  </si>
  <si>
    <t>836681.4</t>
  </si>
  <si>
    <t>S:/Carpetas/GUESS MAINLINE ECOM IMAGES/2025/251 - SPRING 2025/JPG/SILVANA/CV866522-OFFWHITE-SILVANA-Q-.jpg</t>
  </si>
  <si>
    <t>836681.1</t>
  </si>
  <si>
    <t>S:/Carpetas/GUESS MAINLINE ECOM IMAGES/2025/251 - SPRING 2025/JPG/SILVANA/FG866522-FLORALMULTI-SILVANA-B-.jpg</t>
  </si>
  <si>
    <t>FG866522</t>
  </si>
  <si>
    <t>866941.3</t>
  </si>
  <si>
    <t>S:/Carpetas/GUESS MAINLINE ECOM IMAGES/2025/251 - SPRING 2025/JPG/SILVANA/FG866522-FLORALMULTI-SILVANA-F-.jpg</t>
  </si>
  <si>
    <t>866941.2</t>
  </si>
  <si>
    <t>S:/Carpetas/GUESS MAINLINE ECOM IMAGES/2025/251 - SPRING 2025/JPG/SILVANA/FG866522-FLORALMULTI-SILVANA-Q-.jpg</t>
  </si>
  <si>
    <t>866941.1</t>
  </si>
  <si>
    <t>1074611.3</t>
  </si>
  <si>
    <t>1074611.2</t>
  </si>
  <si>
    <t>1074611.4</t>
  </si>
  <si>
    <t>1074611.1</t>
  </si>
  <si>
    <t>1075431.3</t>
  </si>
  <si>
    <t>1075431.2</t>
  </si>
  <si>
    <t>1075431.4</t>
  </si>
  <si>
    <t>1075431.1</t>
  </si>
  <si>
    <t>1075441.3</t>
  </si>
  <si>
    <t>1075441.2</t>
  </si>
  <si>
    <t>1075441.4</t>
  </si>
  <si>
    <t>1075441.1</t>
  </si>
  <si>
    <t>833291.3</t>
  </si>
  <si>
    <t>833291.2</t>
  </si>
  <si>
    <t>833291.4</t>
  </si>
  <si>
    <t>833291.1</t>
  </si>
  <si>
    <t>833301.3</t>
  </si>
  <si>
    <t>833301.2</t>
  </si>
  <si>
    <t>833301.4</t>
  </si>
  <si>
    <t>833301.1</t>
  </si>
  <si>
    <t>1075501.3</t>
  </si>
  <si>
    <t>1075501.2</t>
  </si>
  <si>
    <t>1075501.4</t>
  </si>
  <si>
    <t>1075511.3</t>
  </si>
  <si>
    <t>1075511.2</t>
  </si>
  <si>
    <t>1075511.4</t>
  </si>
  <si>
    <t>S:/Carpetas/GUESS MAINLINE ECOM IMAGES/2025/251 - SPRING 2025/JPG/ZAMIRA/SG9629152-ORCHIDLOGO-ZAMIRA-B-.jpg</t>
  </si>
  <si>
    <t>SG9629152</t>
  </si>
  <si>
    <t>1075521.3</t>
  </si>
  <si>
    <t>S:/Carpetas/GUESS MAINLINE ECOM IMAGES/2025/251 - SPRING 2025/JPG/ZAMIRA/SG9629152-ORCHIDLOGO-ZAMIRA-F-.jpg</t>
  </si>
  <si>
    <t>1075521.2</t>
  </si>
  <si>
    <t>S:/Carpetas/GUESS MAINLINE ECOM IMAGES/2025/251 - SPRING 2025/JPG/ZAMIRA/SG9629152-ORCHIDLOGO-ZAMIRA-I-.jpg</t>
  </si>
  <si>
    <t>1075521.4</t>
  </si>
  <si>
    <t>S:/Carpetas/GUESS MAINLINE ECOM IMAGES/2025/251 - SPRING 2025/TIFF/BETULA/GG9626137-BLACK-BETULA-B-.tif</t>
  </si>
  <si>
    <t>GG9626137</t>
  </si>
  <si>
    <t>1072611.3</t>
  </si>
  <si>
    <t>S:/Carpetas/GUESS MAINLINE ECOM IMAGES/2025/251 - SPRING 2025/TIFF/BETULA/GG9626137-BLACK-BETULA-F-.tif</t>
  </si>
  <si>
    <t>1072611.2</t>
  </si>
  <si>
    <t>S:/Carpetas/GUESS MAINLINE ECOM IMAGES/2025/251 - SPRING 2025/TIFF/BETULA/GG9626137-BLACK-BETULA-I-.tif</t>
  </si>
  <si>
    <t>1072611.4</t>
  </si>
  <si>
    <t>S:/Carpetas/GUESS MAINLINE ECOM IMAGES/2025/251 - SPRING 2025/TIFF/BETULA/GG9626137-STORMYBLUE-BETULA-B-.tif</t>
  </si>
  <si>
    <t>1072641.3</t>
  </si>
  <si>
    <t>S:/Carpetas/GUESS MAINLINE ECOM IMAGES/2025/251 - SPRING 2025/TIFF/BETULA/GG9626137-STORMYBLUE-BETULA-F-.tif</t>
  </si>
  <si>
    <t>1072641.2</t>
  </si>
  <si>
    <t>S:/Carpetas/GUESS MAINLINE ECOM IMAGES/2025/251 - SPRING 2025/TIFF/BETULA/GG9626137-STORMYBLUE-BETULA-I-.tif</t>
  </si>
  <si>
    <t>1072641.4</t>
  </si>
  <si>
    <t>Extensión</t>
  </si>
  <si>
    <t>tif</t>
  </si>
  <si>
    <t>Angulo 3-4</t>
  </si>
  <si>
    <t>Superior-Interior</t>
  </si>
  <si>
    <t>Adicional 5</t>
  </si>
  <si>
    <t>ALT5</t>
  </si>
  <si>
    <t>Adicional 6</t>
  </si>
  <si>
    <t>ALT6</t>
  </si>
  <si>
    <t>PG969570-NAV</t>
  </si>
  <si>
    <t>SG907651-BLS</t>
  </si>
  <si>
    <t>SG907655-BLS</t>
  </si>
  <si>
    <t>LG946620-BLA</t>
  </si>
  <si>
    <t>LG946620-CKP</t>
  </si>
  <si>
    <t>LG946620-LIL</t>
  </si>
  <si>
    <t>JG980071-COA</t>
  </si>
  <si>
    <t>JG980071-RAS</t>
  </si>
  <si>
    <t>SF980071-BLA</t>
  </si>
  <si>
    <t>L9404599-BLA</t>
  </si>
  <si>
    <t>LE940424-BLA</t>
  </si>
  <si>
    <t>LG940424-MIL</t>
  </si>
  <si>
    <t>190231907923_1</t>
  </si>
  <si>
    <t>190231908074_1</t>
  </si>
  <si>
    <t>190231977384</t>
  </si>
  <si>
    <t>C:/Users/ecastellanos.ext/OneDrive - Axo/Imágenes/nCommerce_Handbags/JG980071-COA.jpg</t>
  </si>
  <si>
    <t>JG980071</t>
  </si>
  <si>
    <t>190231977384_1</t>
  </si>
  <si>
    <t>190231977391</t>
  </si>
  <si>
    <t>C:/Users/ecastellanos.ext/OneDrive - Axo/Imágenes/nCommerce_Handbags/JG980071-RAS.jpg</t>
  </si>
  <si>
    <t>190231977391_1</t>
  </si>
  <si>
    <t>190231977476</t>
  </si>
  <si>
    <t>C:/Users/ecastellanos.ext/OneDrive - Axo/Imágenes/nCommerce_Handbags/LG946620-BLA.jpg</t>
  </si>
  <si>
    <t>LG946620</t>
  </si>
  <si>
    <t>190231977476_1</t>
  </si>
  <si>
    <t>190231977483</t>
  </si>
  <si>
    <t>C:/Users/ecastellanos.ext/OneDrive - Axo/Imágenes/nCommerce_Handbags/LG946620-CKP.jpg</t>
  </si>
  <si>
    <t>190231977483_1</t>
  </si>
  <si>
    <t>190231977490</t>
  </si>
  <si>
    <t>C:/Users/ecastellanos.ext/OneDrive - Axo/Imágenes/nCommerce_Handbags/LG946620-LIL.jpg</t>
  </si>
  <si>
    <t>190231977490_1</t>
  </si>
  <si>
    <t>190231955276_1</t>
  </si>
  <si>
    <t>190231955306_1</t>
  </si>
  <si>
    <t>190231955313</t>
  </si>
  <si>
    <t>C:/Users/ecastellanos.ext/OneDrive - Axo/Imágenes/nCommerce_Handbags/PG969570-NAV.jpg</t>
  </si>
  <si>
    <t>190231955313_1</t>
  </si>
  <si>
    <t>190231955320_1</t>
  </si>
  <si>
    <t>190231977810</t>
  </si>
  <si>
    <t>C:/Users/ecastellanos.ext/OneDrive - Axo/Imágenes/nCommerce_Handbags/SF980071-BLA.jpg</t>
  </si>
  <si>
    <t>SF980071</t>
  </si>
  <si>
    <t>190231977810_1</t>
  </si>
  <si>
    <t>190231738336</t>
  </si>
  <si>
    <t>C:/Users/ecastellanos.ext/OneDrive - Axo/Imágenes/nCommerce_Handbags/SG907651-BLS.jpg</t>
  </si>
  <si>
    <t>SG907651</t>
  </si>
  <si>
    <t>190231738336_1</t>
  </si>
  <si>
    <t>190231836124</t>
  </si>
  <si>
    <t>C:/Users/ecastellanos.ext/OneDrive - Axo/Imágenes/nCommerce_Handbags/SG907655-BLS.jpg</t>
  </si>
  <si>
    <t>SG907655</t>
  </si>
  <si>
    <t>190231836124_1</t>
  </si>
  <si>
    <t>C:/Users/ecastellanos.ext/OneDrive - Axo/Imágenes/nCommerce_Handbags/JG980071-COA-ALT1.jpg</t>
  </si>
  <si>
    <t>[EAN]_6</t>
  </si>
  <si>
    <t>190231908074_3</t>
  </si>
  <si>
    <t>C:/Users/ecastellanos.ext/OneDrive - Axo/Imágenes/nCommerce_Handbags/JG980071-COA-ALT2.jpg</t>
  </si>
  <si>
    <t>190231977384_2</t>
  </si>
  <si>
    <t>C:/Users/ecastellanos.ext/OneDrive - Axo/Imágenes/nCommerce_Handbags/JG980071-RAS-ALT2.jpg</t>
  </si>
  <si>
    <t>190231977391_2</t>
  </si>
  <si>
    <t>C:/Users/ecastellanos.ext/OneDrive - Axo/Imágenes/nCommerce_Handbags/LG946620-BLA-ALT3.jpg</t>
  </si>
  <si>
    <t>190231977476_3</t>
  </si>
  <si>
    <t>C:/Users/ecastellanos.ext/OneDrive - Axo/Imágenes/nCommerce_Handbags/LG946620-BLA-ALT2.jpg</t>
  </si>
  <si>
    <t>C:/Users/ecastellanos.ext/OneDrive - Axo/Imágenes/nCommerce_Handbags/LG946620-CKP-ALT3.jpg</t>
  </si>
  <si>
    <t>190231977483_3</t>
  </si>
  <si>
    <t>C:/Users/ecastellanos.ext/OneDrive - Axo/Imágenes/nCommerce_Handbags/LG946620-CKP-ALT2.jpg</t>
  </si>
  <si>
    <t>C:/Users/ecastellanos.ext/OneDrive - Axo/Imágenes/nCommerce_Handbags/LG946620-LIL-ALT3.jpg</t>
  </si>
  <si>
    <t>190231977490_3</t>
  </si>
  <si>
    <t>C:/Users/ecastellanos.ext/OneDrive - Axo/Imágenes/nCommerce_Handbags/LG946620-LIL-ALT2.jpg</t>
  </si>
  <si>
    <t>190231955276_3</t>
  </si>
  <si>
    <t>190231955306_3</t>
  </si>
  <si>
    <t>C:/Users/ecastellanos.ext/OneDrive - Axo/Imágenes/nCommerce_Handbags/PG969570-NAV-ALT2.jpg</t>
  </si>
  <si>
    <t>C:/Users/ecastellanos.ext/OneDrive - Axo/Imágenes/nCommerce_Handbags/PG969570-NAV-ALT3.jpg</t>
  </si>
  <si>
    <t>190231955313_3</t>
  </si>
  <si>
    <t>190231955320_3</t>
  </si>
  <si>
    <t>C:/Users/ecastellanos.ext/OneDrive - Axo/Imágenes/nCommerce_Handbags/SF980071-BLA-ALT1.jpg</t>
  </si>
  <si>
    <t>C:/Users/ecastellanos.ext/OneDrive - Axo/Imágenes/nCommerce_Handbags/SF980071-BLA-ALT2.jpg</t>
  </si>
  <si>
    <t>190231977810_2</t>
  </si>
  <si>
    <t>C:/Users/ecastellanos.ext/OneDrive - Axo/Imágenes/nCommerce_Handbags/SG907651-BLS-ALT1.jpg</t>
  </si>
  <si>
    <t>C:/Users/ecastellanos.ext/OneDrive - Axo/Imágenes/nCommerce_Handbags/SG907651-BLS-ALT2.jpg</t>
  </si>
  <si>
    <t>190231738336_2</t>
  </si>
  <si>
    <t>C:/Users/ecastellanos.ext/OneDrive - Axo/Imágenes/nCommerce_Handbags/SG907655-BLS-ALT1.jpg</t>
  </si>
  <si>
    <t>C:/Users/ecastellanos.ext/OneDrive - Axo/Imágenes/nCommerce_Handbags/SG907655-BLS-ALT2.jpg</t>
  </si>
  <si>
    <t>190231836124_2</t>
  </si>
  <si>
    <t>190231908074_4</t>
  </si>
  <si>
    <t>190231977384_3</t>
  </si>
  <si>
    <t>190231977391_3</t>
  </si>
  <si>
    <t>C:/Users/ecastellanos.ext/OneDrive - Axo/Imágenes/nCommerce_Handbags/JG980071-RAS-ALT1.jpg</t>
  </si>
  <si>
    <t>190231977476_4</t>
  </si>
  <si>
    <t>190231977483_4</t>
  </si>
  <si>
    <t>190231977490_4</t>
  </si>
  <si>
    <t>190231955276_4</t>
  </si>
  <si>
    <t>190231955306_4</t>
  </si>
  <si>
    <t>190231955313_4</t>
  </si>
  <si>
    <t>190231955320_4</t>
  </si>
  <si>
    <t>190231977810_3</t>
  </si>
  <si>
    <t>190231738336_3</t>
  </si>
  <si>
    <t>190231836124_3</t>
  </si>
  <si>
    <t>SA959919-BEM</t>
  </si>
  <si>
    <t>SA959919-WSM</t>
  </si>
  <si>
    <t>SF959919-BLA</t>
  </si>
  <si>
    <t>SG959919-KHA</t>
  </si>
  <si>
    <t>SV959919-CMT</t>
  </si>
  <si>
    <t>SG959306-COA</t>
  </si>
  <si>
    <t>SG959306-COC</t>
  </si>
  <si>
    <t>SG959306-DEN</t>
  </si>
  <si>
    <t>SG959306-KHA</t>
  </si>
  <si>
    <t>EG954621-BLA</t>
  </si>
  <si>
    <t>EG954621-MIL</t>
  </si>
  <si>
    <t>EG954621-TAU</t>
  </si>
  <si>
    <t>LE960925-BLA</t>
  </si>
  <si>
    <t>LE960970-BLA</t>
  </si>
  <si>
    <t>LG960970-MIL</t>
  </si>
  <si>
    <t>SG970151-BLA</t>
  </si>
  <si>
    <t>SG970151-HAZ</t>
  </si>
  <si>
    <t>SG970151-MIL</t>
  </si>
  <si>
    <t>SG970151-ROS</t>
  </si>
  <si>
    <t>SG970151-TAU</t>
  </si>
  <si>
    <t>PG977107-BLA</t>
  </si>
  <si>
    <t>PG977107-MIL</t>
  </si>
  <si>
    <t>PG977124-BLA</t>
  </si>
  <si>
    <t>PG977170-BLA</t>
  </si>
  <si>
    <t>PG977170-MIL</t>
  </si>
  <si>
    <t>PG977170-RAS</t>
  </si>
  <si>
    <t>SF941022-BLA</t>
  </si>
  <si>
    <t>SF941071-BLA</t>
  </si>
  <si>
    <t>AA959006-BLA</t>
  </si>
  <si>
    <t>AG959006-TAU</t>
  </si>
  <si>
    <t>AA959042-BLA</t>
  </si>
  <si>
    <t>AG959042-TAU</t>
  </si>
  <si>
    <t>AA959070-BLA</t>
  </si>
  <si>
    <t>AG959070-TAU</t>
  </si>
  <si>
    <t>AR959070-ROS</t>
  </si>
  <si>
    <t>SB942469-SAN</t>
  </si>
  <si>
    <t>SG942469-BLA</t>
  </si>
  <si>
    <t>RG977320-BLA</t>
  </si>
  <si>
    <t>RG977320-GOL</t>
  </si>
  <si>
    <t>RR977320-SIL</t>
  </si>
  <si>
    <t>LG946638-CKP</t>
  </si>
  <si>
    <t>PG978707-BLA</t>
  </si>
  <si>
    <t>PG978707-MIL</t>
  </si>
  <si>
    <t>PG978770-BLA</t>
  </si>
  <si>
    <t>PG978770-MIL</t>
  </si>
  <si>
    <t>PR978750-FLR</t>
  </si>
  <si>
    <t>PR978770-FLR</t>
  </si>
  <si>
    <t>LE831114-WML</t>
  </si>
  <si>
    <t>SB831114-BKS</t>
  </si>
  <si>
    <t>CG947905-WHI</t>
  </si>
  <si>
    <t>CG947969-MOC</t>
  </si>
  <si>
    <t>HG947912-NAT</t>
  </si>
  <si>
    <t>HG947930-NAT</t>
  </si>
  <si>
    <t>HH947930-COA</t>
  </si>
  <si>
    <t>SG947906-MOC</t>
  </si>
  <si>
    <t>SG947912-MOC</t>
  </si>
  <si>
    <t>SG947930-MOC</t>
  </si>
  <si>
    <t>SG947930-WHI</t>
  </si>
  <si>
    <t>BG924506-SML</t>
  </si>
  <si>
    <t>BG924512-SML</t>
  </si>
  <si>
    <t>BG924525-BLA</t>
  </si>
  <si>
    <t>BG924525-SML</t>
  </si>
  <si>
    <t>BG924525-WHI</t>
  </si>
  <si>
    <t>SG970105-BLA</t>
  </si>
  <si>
    <t>SG970105-HAZ</t>
  </si>
  <si>
    <t>SG970105-MIL</t>
  </si>
  <si>
    <t>SG970105-ROS</t>
  </si>
  <si>
    <t>SG970105-TAU</t>
  </si>
  <si>
    <t>SG970114-BLA</t>
  </si>
  <si>
    <t>SG970114-HAZ</t>
  </si>
  <si>
    <t>SG970114-MIL</t>
  </si>
  <si>
    <t>SG970114-ROS</t>
  </si>
  <si>
    <t>SG970114-TAU</t>
  </si>
  <si>
    <t>HG954306-BON</t>
  </si>
  <si>
    <t>SG954306-BLA</t>
  </si>
  <si>
    <t>SG954306-SML</t>
  </si>
  <si>
    <t>SG954371-BLA</t>
  </si>
  <si>
    <t>SG954371-SML</t>
  </si>
  <si>
    <t>G9795595-BLA</t>
  </si>
  <si>
    <t>G9795595-MIL</t>
  </si>
  <si>
    <t>190231954583</t>
  </si>
  <si>
    <t>C:/Users/ecastellanos.ext/OneDrive - Axo/Imágenes/nCommerce_Handbags/AA959006-BLA-ALT2.jpg</t>
  </si>
  <si>
    <t>AA959006</t>
  </si>
  <si>
    <t>AA959006-BLA [3]</t>
  </si>
  <si>
    <t>C:/Users/ecastellanos.ext/OneDrive - Axo/Imágenes/nCommerce_Handbags/AA959006-BLA.jpg</t>
  </si>
  <si>
    <t>AA959006-BLA [1]</t>
  </si>
  <si>
    <t>190231954613</t>
  </si>
  <si>
    <t>C:/Users/ecastellanos.ext/OneDrive - Axo/Imágenes/nCommerce_Handbags/AA959042-BLA-ALT1.jpg</t>
  </si>
  <si>
    <t>AA959042</t>
  </si>
  <si>
    <t>AA959042-BLA [2]</t>
  </si>
  <si>
    <t>C:/Users/ecastellanos.ext/OneDrive - Axo/Imágenes/nCommerce_Handbags/AA959042-BLA-ALT2.jpg</t>
  </si>
  <si>
    <t>AA959042-BLA [3]</t>
  </si>
  <si>
    <t>C:/Users/ecastellanos.ext/OneDrive - Axo/Imágenes/nCommerce_Handbags/AA959042-BLA.jpg</t>
  </si>
  <si>
    <t>AA959042-BLA [1]</t>
  </si>
  <si>
    <t>190231954620</t>
  </si>
  <si>
    <t>C:/Users/ecastellanos.ext/OneDrive - Axo/Imágenes/nCommerce_Handbags/AA959070-BLA-ALT2.jpg</t>
  </si>
  <si>
    <t>AA959070</t>
  </si>
  <si>
    <t>AA959070-BLA [3]</t>
  </si>
  <si>
    <t>C:/Users/ecastellanos.ext/OneDrive - Axo/Imágenes/nCommerce_Handbags/AA959070-BLA.jpg</t>
  </si>
  <si>
    <t>AA959070-BLA [1]</t>
  </si>
  <si>
    <t>C:/Users/ecastellanos.ext/OneDrive - Axo/Imágenes/nCommerce_Handbags/AA959070-BLA-ALT3.jpg</t>
  </si>
  <si>
    <t>AA959070-BLA [4]</t>
  </si>
  <si>
    <t>190231954637</t>
  </si>
  <si>
    <t>C:/Users/ecastellanos.ext/OneDrive - Axo/Imágenes/nCommerce_Handbags/AG959006-TAU-ALT3.jpg</t>
  </si>
  <si>
    <t>AG959006</t>
  </si>
  <si>
    <t>AG959006-TAU [4]</t>
  </si>
  <si>
    <t>C:/Users/ecastellanos.ext/OneDrive - Axo/Imágenes/nCommerce_Handbags/AG959006-TAU.jpg</t>
  </si>
  <si>
    <t>AG959006-TAU [1]</t>
  </si>
  <si>
    <t>C:/Users/ecastellanos.ext/OneDrive - Axo/Imágenes/nCommerce_Handbags/AG959006-TAU-ALT2.jpg</t>
  </si>
  <si>
    <t>AG959006-TAU [3]</t>
  </si>
  <si>
    <t>190231954675</t>
  </si>
  <si>
    <t>C:/Users/ecastellanos.ext/OneDrive - Axo/Imágenes/nCommerce_Handbags/AG959042-TAU.jpg</t>
  </si>
  <si>
    <t>AG959042</t>
  </si>
  <si>
    <t>AG959042-TAU [1]</t>
  </si>
  <si>
    <t>C:/Users/ecastellanos.ext/OneDrive - Axo/Imágenes/nCommerce_Handbags/AG959042-TAU-ALT2.jpg</t>
  </si>
  <si>
    <t>AG959042-TAU [3]</t>
  </si>
  <si>
    <t>C:/Users/ecastellanos.ext/OneDrive - Axo/Imágenes/nCommerce_Handbags/AG959042-TAU-ALT1.jpg</t>
  </si>
  <si>
    <t>AG959042-TAU [2]</t>
  </si>
  <si>
    <t>190231954699</t>
  </si>
  <si>
    <t>C:/Users/ecastellanos.ext/OneDrive - Axo/Imágenes/nCommerce_Handbags/AG959070-TAU-ALT2.jpg</t>
  </si>
  <si>
    <t>AG959070</t>
  </si>
  <si>
    <t>AG959070-TAU [3]</t>
  </si>
  <si>
    <t>C:/Users/ecastellanos.ext/OneDrive - Axo/Imágenes/nCommerce_Handbags/AG959070-TAU-ALT3.jpg</t>
  </si>
  <si>
    <t>AG959070-TAU [4]</t>
  </si>
  <si>
    <t>C:/Users/ecastellanos.ext/OneDrive - Axo/Imágenes/nCommerce_Handbags/AG959070-TAU.jpg</t>
  </si>
  <si>
    <t>AG959070-TAU [1]</t>
  </si>
  <si>
    <t>190231954736</t>
  </si>
  <si>
    <t>C:/Users/ecastellanos.ext/OneDrive - Axo/Imágenes/nCommerce_Handbags/AR959070-ROS-ALT2.jpg</t>
  </si>
  <si>
    <t>AR959070</t>
  </si>
  <si>
    <t>AR959070-ROS [3]</t>
  </si>
  <si>
    <t>C:/Users/ecastellanos.ext/OneDrive - Axo/Imágenes/nCommerce_Handbags/AR959070-ROS-ALT3.jpg</t>
  </si>
  <si>
    <t>AR959070-ROS [4]</t>
  </si>
  <si>
    <t>C:/Users/ecastellanos.ext/OneDrive - Axo/Imágenes/nCommerce_Handbags/AR959070-ROS.jpg</t>
  </si>
  <si>
    <t>AR959070-ROS [1]</t>
  </si>
  <si>
    <t>190231854968</t>
  </si>
  <si>
    <t>C:/Users/ecastellanos.ext/OneDrive - Axo/Imágenes/nCommerce_Handbags/BG924506-SML-ALT3.jpg</t>
  </si>
  <si>
    <t>BG924506-SML [4]</t>
  </si>
  <si>
    <t>C:/Users/ecastellanos.ext/OneDrive - Axo/Imágenes/nCommerce_Handbags/BG924506-SML.jpg</t>
  </si>
  <si>
    <t>BG924506-SML [1]</t>
  </si>
  <si>
    <t>C:/Users/ecastellanos.ext/OneDrive - Axo/Imágenes/nCommerce_Handbags/BG924506-SML-ALT2.jpg</t>
  </si>
  <si>
    <t>BG924506-SML [3]</t>
  </si>
  <si>
    <t>190231855019</t>
  </si>
  <si>
    <t>C:/Users/ecastellanos.ext/OneDrive - Axo/Imágenes/nCommerce_Handbags/BG924512-SML-ALT2.jpg</t>
  </si>
  <si>
    <t>BG924512-SML [3]</t>
  </si>
  <si>
    <t>C:/Users/ecastellanos.ext/OneDrive - Axo/Imágenes/nCommerce_Handbags/BG924512-SML-ALT4.jpg</t>
  </si>
  <si>
    <t>BG924512-SML [5]</t>
  </si>
  <si>
    <t>C:/Users/ecastellanos.ext/OneDrive - Axo/Imágenes/nCommerce_Handbags/BG924512-SML.jpg</t>
  </si>
  <si>
    <t>BG924512-SML [1]</t>
  </si>
  <si>
    <t>C:/Users/ecastellanos.ext/OneDrive - Axo/Imágenes/nCommerce_Handbags/BG924512-SML-ALT3.jpg</t>
  </si>
  <si>
    <t>BG924512-SML [4]</t>
  </si>
  <si>
    <t>190231978404</t>
  </si>
  <si>
    <t>C:/Users/ecastellanos.ext/OneDrive - Axo/Imágenes/nCommerce_Handbags/BG924525-BLA-ALT2.jpg</t>
  </si>
  <si>
    <t>BG924525</t>
  </si>
  <si>
    <t>BG924525-BLA [3]</t>
  </si>
  <si>
    <t>C:/Users/ecastellanos.ext/OneDrive - Axo/Imágenes/nCommerce_Handbags/BG924525-BLA-ALT3.jpg</t>
  </si>
  <si>
    <t>BG924525-BLA [4]</t>
  </si>
  <si>
    <t>C:/Users/ecastellanos.ext/OneDrive - Axo/Imágenes/nCommerce_Handbags/BG924525-BLA.jpg</t>
  </si>
  <si>
    <t>BG924525-BLA [1]</t>
  </si>
  <si>
    <t>190231978411</t>
  </si>
  <si>
    <t>C:/Users/ecastellanos.ext/OneDrive - Axo/Imágenes/nCommerce_Handbags/BG924525-SML-ALT2.jpg</t>
  </si>
  <si>
    <t>BG924525-SML [3]</t>
  </si>
  <si>
    <t>C:/Users/ecastellanos.ext/OneDrive - Axo/Imágenes/nCommerce_Handbags/BG924525-SML-ALT3.jpg</t>
  </si>
  <si>
    <t>BG924525-SML [4]</t>
  </si>
  <si>
    <t>C:/Users/ecastellanos.ext/OneDrive - Axo/Imágenes/nCommerce_Handbags/BG924525-SML.jpg</t>
  </si>
  <si>
    <t>BG924525-SML [1]</t>
  </si>
  <si>
    <t>190231908036</t>
  </si>
  <si>
    <t>C:/Users/ecastellanos.ext/OneDrive - Axo/Imágenes/nCommerce_Handbags/CG947905-WHI-ALT2.jpg</t>
  </si>
  <si>
    <t>CG947905-WHI [3]</t>
  </si>
  <si>
    <t>C:/Users/ecastellanos.ext/OneDrive - Axo/Imágenes/nCommerce_Handbags/CG947905-WHI.jpg</t>
  </si>
  <si>
    <t>CG947905-WHI [1]</t>
  </si>
  <si>
    <t>C:/Users/ecastellanos.ext/OneDrive - Axo/Imágenes/nCommerce_Handbags/CG947905-WHI-ALT3.jpg</t>
  </si>
  <si>
    <t>CG947905-WHI [4]</t>
  </si>
  <si>
    <t>CG947930-WHI [3]</t>
  </si>
  <si>
    <t>CG947930-WHI [4]</t>
  </si>
  <si>
    <t>CG947930-WHI [1]</t>
  </si>
  <si>
    <t>190231908128</t>
  </si>
  <si>
    <t>C:/Users/ecastellanos.ext/OneDrive - Axo/Imágenes/nCommerce_Handbags/CG947969-MOC-ALT2.jpg</t>
  </si>
  <si>
    <t>CG947969</t>
  </si>
  <si>
    <t>CG947969-MOC [3]</t>
  </si>
  <si>
    <t>C:/Users/ecastellanos.ext/OneDrive - Axo/Imágenes/nCommerce_Handbags/CG947969-MOC-ALT3.jpg</t>
  </si>
  <si>
    <t>CG947969-MOC [4]</t>
  </si>
  <si>
    <t>C:/Users/ecastellanos.ext/OneDrive - Axo/Imágenes/nCommerce_Handbags/CG947969-MOC.jpg</t>
  </si>
  <si>
    <t>CG947969-MOC [1]</t>
  </si>
  <si>
    <t>190231954170</t>
  </si>
  <si>
    <t>C:/Users/ecastellanos.ext/OneDrive - Axo/Imágenes/nCommerce_Handbags/EG954621-BLA-ALT3.jpg</t>
  </si>
  <si>
    <t>EG954621</t>
  </si>
  <si>
    <t>EG954621-BLA [4]</t>
  </si>
  <si>
    <t>C:/Users/ecastellanos.ext/OneDrive - Axo/Imágenes/nCommerce_Handbags/EG954621-BLA-ALT2.jpg</t>
  </si>
  <si>
    <t>EG954621-BLA [3]</t>
  </si>
  <si>
    <t>C:/Users/ecastellanos.ext/OneDrive - Axo/Imágenes/nCommerce_Handbags/EG954621-BLA.jpg</t>
  </si>
  <si>
    <t>EG954621-BLA [1]</t>
  </si>
  <si>
    <t>190231954187</t>
  </si>
  <si>
    <t>C:/Users/ecastellanos.ext/OneDrive - Axo/Imágenes/nCommerce_Handbags/EG954621-MIL-ALT3.jpg</t>
  </si>
  <si>
    <t>EG954621-MIL [4]</t>
  </si>
  <si>
    <t>C:/Users/ecastellanos.ext/OneDrive - Axo/Imágenes/nCommerce_Handbags/EG954621-MIL-ALT2.jpg</t>
  </si>
  <si>
    <t>EG954621-MIL [3]</t>
  </si>
  <si>
    <t>C:/Users/ecastellanos.ext/OneDrive - Axo/Imágenes/nCommerce_Handbags/EG954621-MIL.jpg</t>
  </si>
  <si>
    <t>EG954621-MIL [1]</t>
  </si>
  <si>
    <t>190231954200</t>
  </si>
  <si>
    <t>C:/Users/ecastellanos.ext/OneDrive - Axo/Imágenes/nCommerce_Handbags/EG954621-TAU-ALT3.jpg</t>
  </si>
  <si>
    <t>EG954621-TAU [4]</t>
  </si>
  <si>
    <t>C:/Users/ecastellanos.ext/OneDrive - Axo/Imágenes/nCommerce_Handbags/EG954621-TAU.jpg</t>
  </si>
  <si>
    <t>EG954621-TAU [1]</t>
  </si>
  <si>
    <t>C:/Users/ecastellanos.ext/OneDrive - Axo/Imágenes/nCommerce_Handbags/EG954621-TAU-ALT2.jpg</t>
  </si>
  <si>
    <t>EG954621-TAU [3]</t>
  </si>
  <si>
    <t>190231908876</t>
  </si>
  <si>
    <t>C:/Users/ecastellanos.ext/OneDrive - Axo/Imágenes/nCommerce_Handbags/HG947912-NAT-ALT2.jpg</t>
  </si>
  <si>
    <t>HG947912</t>
  </si>
  <si>
    <t>HG947912-NAT [3]</t>
  </si>
  <si>
    <t>C:/Users/ecastellanos.ext/OneDrive - Axo/Imágenes/nCommerce_Handbags/HG947912-NAT-ALT3.jpg</t>
  </si>
  <si>
    <t>HG947912-NAT [4]</t>
  </si>
  <si>
    <t>C:/Users/ecastellanos.ext/OneDrive - Axo/Imágenes/nCommerce_Handbags/HG947912-NAT.jpg</t>
  </si>
  <si>
    <t>HG947912-NAT [1]</t>
  </si>
  <si>
    <t>190231908890</t>
  </si>
  <si>
    <t>C:/Users/ecastellanos.ext/OneDrive - Axo/Imágenes/nCommerce_Handbags/HG947930-NAT.jpg</t>
  </si>
  <si>
    <t>HG947930</t>
  </si>
  <si>
    <t>HG947930-NAT [1]</t>
  </si>
  <si>
    <t>C:/Users/ecastellanos.ext/OneDrive - Axo/Imágenes/nCommerce_Handbags/HG947930-NAT-ALT2.jpg</t>
  </si>
  <si>
    <t>HG947930-NAT [3]</t>
  </si>
  <si>
    <t>C:/Users/ecastellanos.ext/OneDrive - Axo/Imágenes/nCommerce_Handbags/HG947930-NAT-ALT3.jpg</t>
  </si>
  <si>
    <t>HG947930-NAT [4]</t>
  </si>
  <si>
    <t>190231908951</t>
  </si>
  <si>
    <t>C:/Users/ecastellanos.ext/OneDrive - Axo/Imágenes/nCommerce_Handbags/HH947930-COA-ALT3.jpg</t>
  </si>
  <si>
    <t>HH947930</t>
  </si>
  <si>
    <t>HH947930-COA [4]</t>
  </si>
  <si>
    <t>C:/Users/ecastellanos.ext/OneDrive - Axo/Imágenes/nCommerce_Handbags/HH947930-COA.jpg</t>
  </si>
  <si>
    <t>HH947930-COA [1]</t>
  </si>
  <si>
    <t>C:/Users/ecastellanos.ext/OneDrive - Axo/Imágenes/nCommerce_Handbags/HH947930-COA-ALT2.jpg</t>
  </si>
  <si>
    <t>HH947930-COA [3]</t>
  </si>
  <si>
    <t>JG980071-COA [2]</t>
  </si>
  <si>
    <t>JG980071-COA [3]</t>
  </si>
  <si>
    <t>JG980071-COA [1]</t>
  </si>
  <si>
    <t>JG980071-RAS [3]</t>
  </si>
  <si>
    <t>JG980071-RAS [1]</t>
  </si>
  <si>
    <t>JG980071-RAS [2]</t>
  </si>
  <si>
    <t>190231561644</t>
  </si>
  <si>
    <t>C:/Users/ecastellanos.ext/OneDrive - Axo/Imágenes/nCommerce_Handbags/LE831114-WML.jpg</t>
  </si>
  <si>
    <t>LE831114-WML [1]</t>
  </si>
  <si>
    <t>C:/Users/ecastellanos.ext/OneDrive - Axo/Imágenes/nCommerce_Handbags/LE831114-WML-ALT3.jpg</t>
  </si>
  <si>
    <t>LE831114-WML [4]</t>
  </si>
  <si>
    <t>C:/Users/ecastellanos.ext/OneDrive - Axo/Imágenes/nCommerce_Handbags/LE831114-WML-ALT2.jpg</t>
  </si>
  <si>
    <t>LE831114-WML [3]</t>
  </si>
  <si>
    <t>190231954347</t>
  </si>
  <si>
    <t>C:/Users/ecastellanos.ext/OneDrive - Axo/Imágenes/nCommerce_Handbags/LE960925-BLA-ALT3.jpg</t>
  </si>
  <si>
    <t>LE960925</t>
  </si>
  <si>
    <t>LE960925-BLA [4]</t>
  </si>
  <si>
    <t>C:/Users/ecastellanos.ext/OneDrive - Axo/Imágenes/nCommerce_Handbags/LE960925-BLA-ALT2.jpg</t>
  </si>
  <si>
    <t>LE960925-BLA [3]</t>
  </si>
  <si>
    <t>C:/Users/ecastellanos.ext/OneDrive - Axo/Imágenes/nCommerce_Handbags/LE960925-BLA.jpg</t>
  </si>
  <si>
    <t>LE960925-BLA [1]</t>
  </si>
  <si>
    <t>190231954354</t>
  </si>
  <si>
    <t>C:/Users/ecastellanos.ext/OneDrive - Axo/Imágenes/nCommerce_Handbags/LE960970-BLA.jpg</t>
  </si>
  <si>
    <t>LE960970</t>
  </si>
  <si>
    <t>LE960970-BLA [1]</t>
  </si>
  <si>
    <t>C:/Users/ecastellanos.ext/OneDrive - Axo/Imágenes/nCommerce_Handbags/LE960970-BLA-ALT3.jpg</t>
  </si>
  <si>
    <t>LE960970-BLA [4]</t>
  </si>
  <si>
    <t>C:/Users/ecastellanos.ext/OneDrive - Axo/Imágenes/nCommerce_Handbags/LE960970-BLA-ALT2.jpg</t>
  </si>
  <si>
    <t>LE960970-BLA [3]</t>
  </si>
  <si>
    <t>LG946620-CKP [1]</t>
  </si>
  <si>
    <t>LG946620-CKP [4]</t>
  </si>
  <si>
    <t>LG946620-CKP [3]</t>
  </si>
  <si>
    <t>190231977513</t>
  </si>
  <si>
    <t>C:/Users/ecastellanos.ext/OneDrive - Axo/Imágenes/nCommerce_Handbags/LG946638-CKP.jpg</t>
  </si>
  <si>
    <t>LG946638</t>
  </si>
  <si>
    <t>LG946638-CKP [1]</t>
  </si>
  <si>
    <t>C:/Users/ecastellanos.ext/OneDrive - Axo/Imágenes/nCommerce_Handbags/LG946638-CKP-ALT1.jpg</t>
  </si>
  <si>
    <t>LG946638-CKP [2]</t>
  </si>
  <si>
    <t>C:/Users/ecastellanos.ext/OneDrive - Axo/Imágenes/nCommerce_Handbags/LG946638-CKP-ALT2.jpg</t>
  </si>
  <si>
    <t>LG946638-CKP [3]</t>
  </si>
  <si>
    <t>190231954385</t>
  </si>
  <si>
    <t>C:/Users/ecastellanos.ext/OneDrive - Axo/Imágenes/nCommerce_Handbags/LG960970-MIL-ALT3.jpg</t>
  </si>
  <si>
    <t>LG960970</t>
  </si>
  <si>
    <t>LG960970-MIL [4]</t>
  </si>
  <si>
    <t>C:/Users/ecastellanos.ext/OneDrive - Axo/Imágenes/nCommerce_Handbags/LG960970-MIL-ALT2.jpg</t>
  </si>
  <si>
    <t>LG960970-MIL [3]</t>
  </si>
  <si>
    <t>C:/Users/ecastellanos.ext/OneDrive - Axo/Imágenes/nCommerce_Handbags/LG960970-MIL.jpg</t>
  </si>
  <si>
    <t>LG960970-MIL [1]</t>
  </si>
  <si>
    <t>190231977674</t>
  </si>
  <si>
    <t>C:/Users/ecastellanos.ext/OneDrive - Axo/Imágenes/nCommerce_Handbags/PG978707-BLA.jpg</t>
  </si>
  <si>
    <t>PG978707</t>
  </si>
  <si>
    <t>PG978707-BLA [1]</t>
  </si>
  <si>
    <t>C:/Users/ecastellanos.ext/OneDrive - Axo/Imágenes/nCommerce_Handbags/PG978707-BLA-ALT3.jpg</t>
  </si>
  <si>
    <t>PG978707-BLA [4]</t>
  </si>
  <si>
    <t>C:/Users/ecastellanos.ext/OneDrive - Axo/Imágenes/nCommerce_Handbags/PG978707-BLA-ALT2.jpg</t>
  </si>
  <si>
    <t>PG978707-BLA [3]</t>
  </si>
  <si>
    <t>190231977681</t>
  </si>
  <si>
    <t>C:/Users/ecastellanos.ext/OneDrive - Axo/Imágenes/nCommerce_Handbags/PG978707-MIL.jpg</t>
  </si>
  <si>
    <t>PG978707-MIL [1]</t>
  </si>
  <si>
    <t>C:/Users/ecastellanos.ext/OneDrive - Axo/Imágenes/nCommerce_Handbags/PG978707-MIL-ALT3.jpg</t>
  </si>
  <si>
    <t>PG978707-MIL [4]</t>
  </si>
  <si>
    <t>C:/Users/ecastellanos.ext/OneDrive - Axo/Imágenes/nCommerce_Handbags/PG978707-MIL-ALT2.jpg</t>
  </si>
  <si>
    <t>PG978707-MIL [3]</t>
  </si>
  <si>
    <t>190231977735</t>
  </si>
  <si>
    <t>C:/Users/ecastellanos.ext/OneDrive - Axo/Imágenes/nCommerce_Handbags/PG978770-BLA.jpg</t>
  </si>
  <si>
    <t>PG978770</t>
  </si>
  <si>
    <t>PG978770-BLA [1]</t>
  </si>
  <si>
    <t>C:/Users/ecastellanos.ext/OneDrive - Axo/Imágenes/nCommerce_Handbags/PG978770-BLA-ALT2.jpg</t>
  </si>
  <si>
    <t>PG978770-BLA [3]</t>
  </si>
  <si>
    <t>C:/Users/ecastellanos.ext/OneDrive - Axo/Imágenes/nCommerce_Handbags/PG978770-BLA-ALT3.jpg</t>
  </si>
  <si>
    <t>PG978770-BLA [4]</t>
  </si>
  <si>
    <t>190231977742</t>
  </si>
  <si>
    <t>C:/Users/ecastellanos.ext/OneDrive - Axo/Imágenes/nCommerce_Handbags/PG978770-MIL-ALT2.jpg</t>
  </si>
  <si>
    <t>PG978770-MIL [3]</t>
  </si>
  <si>
    <t>C:/Users/ecastellanos.ext/OneDrive - Axo/Imágenes/nCommerce_Handbags/PG978770-MIL.jpg</t>
  </si>
  <si>
    <t>PG978770-MIL [1]</t>
  </si>
  <si>
    <t>C:/Users/ecastellanos.ext/OneDrive - Axo/Imágenes/nCommerce_Handbags/PG978770-MIL-ALT3.jpg</t>
  </si>
  <si>
    <t>PG978770-MIL [4]</t>
  </si>
  <si>
    <t>190231977773</t>
  </si>
  <si>
    <t>C:/Users/ecastellanos.ext/OneDrive - Axo/Imágenes/nCommerce_Handbags/PR978750-FLR-ALT1.jpg</t>
  </si>
  <si>
    <t>PR978750</t>
  </si>
  <si>
    <t>PR978750-FLR [2]</t>
  </si>
  <si>
    <t>C:/Users/ecastellanos.ext/OneDrive - Axo/Imágenes/nCommerce_Handbags/PR978750-FLR-ALT2.jpg</t>
  </si>
  <si>
    <t>PR978750-FLR [3]</t>
  </si>
  <si>
    <t>C:/Users/ecastellanos.ext/OneDrive - Axo/Imágenes/nCommerce_Handbags/PR978750-FLR.jpg</t>
  </si>
  <si>
    <t>PR978750-FLR [1]</t>
  </si>
  <si>
    <t>190231977780</t>
  </si>
  <si>
    <t>C:/Users/ecastellanos.ext/OneDrive - Axo/Imágenes/nCommerce_Handbags/PR978770-FLR-ALT2.jpg</t>
  </si>
  <si>
    <t>PR978770</t>
  </si>
  <si>
    <t>PR978770-FLR [3]</t>
  </si>
  <si>
    <t>C:/Users/ecastellanos.ext/OneDrive - Axo/Imágenes/nCommerce_Handbags/PR978770-FLR-ALT3.jpg</t>
  </si>
  <si>
    <t>PR978770-FLR [4]</t>
  </si>
  <si>
    <t>C:/Users/ecastellanos.ext/OneDrive - Axo/Imágenes/nCommerce_Handbags/PR978770-FLR.jpg</t>
  </si>
  <si>
    <t>PR978770-FLR [1]</t>
  </si>
  <si>
    <t>190231936404</t>
  </si>
  <si>
    <t>S:/Carpetas/SPECIAL MARKETS ECOM/2024/Spring 25/ECOM/SA959919-BEIGE MULTI-LOWEN(SA)-BZ.jpg</t>
  </si>
  <si>
    <t>SA959919</t>
  </si>
  <si>
    <t>SA959919-BEM [3]</t>
  </si>
  <si>
    <t>S:/Carpetas/SPECIAL MARKETS ECOM/2024/Spring 25/ECOM/SA959919-BEIGE MULTI-LOWEN(SA)-PZ.jpg</t>
  </si>
  <si>
    <t>SA959919-BEM [2]</t>
  </si>
  <si>
    <t>S:/Carpetas/SPECIAL MARKETS ECOM/2024/Spring 25/ECOM/SA959919-BEIGE MULTI-LOWEN(SA)-TZ.jpg</t>
  </si>
  <si>
    <t>SA959919-BEM [4]</t>
  </si>
  <si>
    <t>S:/Carpetas/SPECIAL MARKETS ECOM/2024/Spring 25/ECOM/SA959919-BEIGE MULTI-LOWEN(SA)-RZ.jpg</t>
  </si>
  <si>
    <t>SA959919-BEM [1]</t>
  </si>
  <si>
    <t>190231936411</t>
  </si>
  <si>
    <t>S:/Carpetas/SPECIAL MARKETS ECOM/2024/Spring 25/ECOM/SA959919-WISTERIA MULTI-LOWEN(SA)-BZ.jpg</t>
  </si>
  <si>
    <t>SA959919-WSM [3]</t>
  </si>
  <si>
    <t>S:/Carpetas/SPECIAL MARKETS ECOM/2024/Spring 25/ECOM/SA959919-WISTERIA MULTI-LOWEN(SA)-PZ.jpg</t>
  </si>
  <si>
    <t>SA959919-WSM [2]</t>
  </si>
  <si>
    <t>S:/Carpetas/SPECIAL MARKETS ECOM/2024/Spring 25/ECOM/SA959919-WISTERIA MULTI-LOWEN(SA)-TZ.jpg</t>
  </si>
  <si>
    <t>SA959919-WSM [4]</t>
  </si>
  <si>
    <t>S:/Carpetas/SPECIAL MARKETS ECOM/2024/Spring 25/ECOM/SA959919-WISTERIA MULTI-LOWEN(SA)-RZ.jpg</t>
  </si>
  <si>
    <t>SA959919-WSM [1]</t>
  </si>
  <si>
    <t>190231795131</t>
  </si>
  <si>
    <t>C:/Users/ecastellanos.ext/OneDrive - Axo/Imágenes/nCommerce_Handbags/SB831114-BKS-ALT3.jpg</t>
  </si>
  <si>
    <t>SB831114</t>
  </si>
  <si>
    <t>SB831114-BKS [4]</t>
  </si>
  <si>
    <t>C:/Users/ecastellanos.ext/OneDrive - Axo/Imágenes/nCommerce_Handbags/SB831114-BKS-ALT2.jpg</t>
  </si>
  <si>
    <t>SB831114-BKS [3]</t>
  </si>
  <si>
    <t>C:/Users/ecastellanos.ext/OneDrive - Axo/Imágenes/nCommerce_Handbags/SB831114-BKS.jpg</t>
  </si>
  <si>
    <t>SB831114-BKS [1]</t>
  </si>
  <si>
    <t>C:/Users/ecastellanos.ext/OneDrive - Axo/Imágenes/nCommerce_Handbags/SB831114-BKS-ALT4.jpg</t>
  </si>
  <si>
    <t>SB831114-BKS [5]</t>
  </si>
  <si>
    <t>190231955382</t>
  </si>
  <si>
    <t>C:/Users/ecastellanos.ext/OneDrive - Axo/Imágenes/nCommerce_Handbags/SB942469-SAN-ALT3.jpg</t>
  </si>
  <si>
    <t>SB942469</t>
  </si>
  <si>
    <t>SB942469-SAN [4]</t>
  </si>
  <si>
    <t>C:/Users/ecastellanos.ext/OneDrive - Axo/Imágenes/nCommerce_Handbags/SB942469-SAN.jpg</t>
  </si>
  <si>
    <t>SB942469-SAN [1]</t>
  </si>
  <si>
    <t>C:/Users/ecastellanos.ext/OneDrive - Axo/Imágenes/nCommerce_Handbags/SB942469-SAN-ALT2.jpg</t>
  </si>
  <si>
    <t>SB942469-SAN [3]</t>
  </si>
  <si>
    <t>190231870968</t>
  </si>
  <si>
    <t>S:/Carpetas/SPECIAL MARKETS ECOM/2024/FALL 24/ECOM/SF941022-BLACK-HADDINGTON-BZ.jpg</t>
  </si>
  <si>
    <t>SF941022</t>
  </si>
  <si>
    <t>SF941022-BLA [3]</t>
  </si>
  <si>
    <t>S:/Carpetas/SPECIAL MARKETS ECOM/2024/FALL 24/ECOM/SF941022-BLACK-HADDINGTON-TZ.jpg</t>
  </si>
  <si>
    <t>SF941022-BLA [4]</t>
  </si>
  <si>
    <t>S:/Carpetas/SPECIAL MARKETS ECOM/2024/FALL 24/ECOM/SF941022-BLACK-HADDINGTON-PZ.jpg</t>
  </si>
  <si>
    <t>SF941022-BLA [2]</t>
  </si>
  <si>
    <t>S:/Carpetas/SPECIAL MARKETS ECOM/2024/FALL 24/ECOM/SF941022-BLACK-HADDINGTON-RZ.jpg</t>
  </si>
  <si>
    <t>SF941022-BLA [1]</t>
  </si>
  <si>
    <t>190231871064</t>
  </si>
  <si>
    <t>S:/Carpetas/SPECIAL MARKETS ECOM/2024/FALL 24/ECOM/SF941071-BLACK-HADDINGTON-TZ.jpg</t>
  </si>
  <si>
    <t>SF941071</t>
  </si>
  <si>
    <t>SF941071-BLA [4]</t>
  </si>
  <si>
    <t>S:/Carpetas/SPECIAL MARKETS ECOM/2024/FALL 24/ECOM/SF941071-BLACK-HADDINGTON-PZ.jpg</t>
  </si>
  <si>
    <t>SF941071-BLA [2]</t>
  </si>
  <si>
    <t>S:/Carpetas/SPECIAL MARKETS ECOM/2024/FALL 24/ECOM/SF941071-BLACK-HADDINGTON-RZ.jpg</t>
  </si>
  <si>
    <t>SF941071-BLA [1]</t>
  </si>
  <si>
    <t>S:/Carpetas/SPECIAL MARKETS ECOM/2024/FALL 24/ECOM/SF941071-BLACK-HADDINGTON-BZ.jpg</t>
  </si>
  <si>
    <t>SF941071-BLA [3]</t>
  </si>
  <si>
    <t>190231936596</t>
  </si>
  <si>
    <t>S:/Carpetas/SPECIAL MARKETS ECOM/2024/Spring 25/ECOM/SF959919-BLACK-LOWEN(SF)-TZ.jpg</t>
  </si>
  <si>
    <t>SF959919</t>
  </si>
  <si>
    <t>SF959919-BLA [4]</t>
  </si>
  <si>
    <t>S:/Carpetas/SPECIAL MARKETS ECOM/2024/Spring 25/ECOM/SF959919-BLACK-LOWEN(SF)-PZ.jpg</t>
  </si>
  <si>
    <t>SF959919-BLA [2]</t>
  </si>
  <si>
    <t>S:/Carpetas/SPECIAL MARKETS ECOM/2024/Spring 25/ECOM/SF959919-BLACK-LOWEN(SF)-BZ.jpg</t>
  </si>
  <si>
    <t>SF959919-BLA [3]</t>
  </si>
  <si>
    <t>S:/Carpetas/SPECIAL MARKETS ECOM/2024/Spring 25/ECOM/SF959919-BLACK-LOWEN(SF)-RZ.jpg</t>
  </si>
  <si>
    <t>SF959919-BLA [1]</t>
  </si>
  <si>
    <t>SF980071-BLA [2]</t>
  </si>
  <si>
    <t>SF980071-BLA [3]</t>
  </si>
  <si>
    <t>SF980071-BLA [1]</t>
  </si>
  <si>
    <t>190231856542</t>
  </si>
  <si>
    <t>C:/Users/ecastellanos.ext/OneDrive - Axo/Imágenes/nCommerce_Handbags/SG942469-BLA-ALT2.jpg</t>
  </si>
  <si>
    <t>SG942469</t>
  </si>
  <si>
    <t>SG942469-BLA [3]</t>
  </si>
  <si>
    <t>C:/Users/ecastellanos.ext/OneDrive - Axo/Imágenes/nCommerce_Handbags/SG942469-BLA-ALT3.jpg</t>
  </si>
  <si>
    <t>SG942469-BLA [4]</t>
  </si>
  <si>
    <t>C:/Users/ecastellanos.ext/OneDrive - Axo/Imágenes/nCommerce_Handbags/SG942469-BLA.jpg</t>
  </si>
  <si>
    <t>SG942469-BLA [1]</t>
  </si>
  <si>
    <t>190231909835</t>
  </si>
  <si>
    <t>C:/Users/ecastellanos.ext/OneDrive - Axo/Imágenes/nCommerce_Handbags/SG947906-MOC-ALT2.jpg</t>
  </si>
  <si>
    <t>SG947906-MOC [3]</t>
  </si>
  <si>
    <t>C:/Users/ecastellanos.ext/OneDrive - Axo/Imágenes/nCommerce_Handbags/SG947906-MOC-ALT3.jpg</t>
  </si>
  <si>
    <t>SG947906-MOC [4]</t>
  </si>
  <si>
    <t>C:/Users/ecastellanos.ext/OneDrive - Axo/Imágenes/nCommerce_Handbags/SG947906-MOC.jpg</t>
  </si>
  <si>
    <t>SG947906-MOC [1]</t>
  </si>
  <si>
    <t>190231909859</t>
  </si>
  <si>
    <t>C:/Users/ecastellanos.ext/OneDrive - Axo/Imágenes/nCommerce_Handbags/SG947912-MOC-ALT2.jpg</t>
  </si>
  <si>
    <t>SG947912-MOC [3]</t>
  </si>
  <si>
    <t>C:/Users/ecastellanos.ext/OneDrive - Axo/Imágenes/nCommerce_Handbags/SG947912-MOC.jpg</t>
  </si>
  <si>
    <t>SG947912-MOC [1]</t>
  </si>
  <si>
    <t>C:/Users/ecastellanos.ext/OneDrive - Axo/Imágenes/nCommerce_Handbags/SG947912-MOC-ALT3.jpg</t>
  </si>
  <si>
    <t>SG947912-MOC [4]</t>
  </si>
  <si>
    <t>190231909897</t>
  </si>
  <si>
    <t>C:/Users/ecastellanos.ext/OneDrive - Axo/Imágenes/nCommerce_Handbags/SG947930-MOC-ALT2.jpg</t>
  </si>
  <si>
    <t>SG947930</t>
  </si>
  <si>
    <t>SG947930-MOC [3]</t>
  </si>
  <si>
    <t>C:/Users/ecastellanos.ext/OneDrive - Axo/Imágenes/nCommerce_Handbags/SG947930-MOC.jpg</t>
  </si>
  <si>
    <t>SG947930-MOC [1]</t>
  </si>
  <si>
    <t>C:/Users/ecastellanos.ext/OneDrive - Axo/Imágenes/nCommerce_Handbags/SG947930-MOC-ALT3.jpg</t>
  </si>
  <si>
    <t>SG947930-MOC [4]</t>
  </si>
  <si>
    <t>190231909903</t>
  </si>
  <si>
    <t>C:/Users/ecastellanos.ext/OneDrive - Axo/Imágenes/nCommerce_Handbags/SG947930-WHI-ALT3.jpg</t>
  </si>
  <si>
    <t>SG947930-WHI [4]</t>
  </si>
  <si>
    <t>C:/Users/ecastellanos.ext/OneDrive - Axo/Imágenes/nCommerce_Handbags/SG947930-WHI-ALT2.jpg</t>
  </si>
  <si>
    <t>SG947930-WHI [3]</t>
  </si>
  <si>
    <t>C:/Users/ecastellanos.ext/OneDrive - Axo/Imágenes/nCommerce_Handbags/SG947930-WHI.jpg</t>
  </si>
  <si>
    <t>SG947930-WHI [1]</t>
  </si>
  <si>
    <t>190231936763</t>
  </si>
  <si>
    <t>S:/Carpetas/SPECIAL MARKETS ECOM/2024/Spring 25/ECOM/SG959306-COAL-MORRIGAN(SG)-PZ.jpg</t>
  </si>
  <si>
    <t>SG959306</t>
  </si>
  <si>
    <t>SG959306-COA [2]</t>
  </si>
  <si>
    <t>S:/Carpetas/SPECIAL MARKETS ECOM/2024/Spring 25/ECOM/SG959306-COAL-MORRIGAN(SG)-RZ.jpg</t>
  </si>
  <si>
    <t>SG959306-COA [1]</t>
  </si>
  <si>
    <t>S:/Carpetas/SPECIAL MARKETS ECOM/2024/Spring 25/ECOM/SG959306-COAL-MORRIGAN(SG)-TZ.jpg</t>
  </si>
  <si>
    <t>SG959306-COA [4]</t>
  </si>
  <si>
    <t>S:/Carpetas/SPECIAL MARKETS ECOM/2024/Spring 25/ECOM/SG959306-COAL-MORRIGAN(SG)-BZ.jpg</t>
  </si>
  <si>
    <t>SG959306-COA [3]</t>
  </si>
  <si>
    <t>190231936770</t>
  </si>
  <si>
    <t>S:/Carpetas/SPECIAL MARKETS ECOM/2024/Spring 25/ECOM/SG959306-COCOA-MORRIGAN(SG)-BZ.jpg</t>
  </si>
  <si>
    <t>SG959306-COC [3]</t>
  </si>
  <si>
    <t>S:/Carpetas/SPECIAL MARKETS ECOM/2024/Spring 25/ECOM/SG959306-COCOA-MORRIGAN(SG)-PZ.jpg</t>
  </si>
  <si>
    <t>SG959306-COC [2]</t>
  </si>
  <si>
    <t>S:/Carpetas/SPECIAL MARKETS ECOM/2024/Spring 25/ECOM/SG959306-COCOA-MORRIGAN(SG)-RZ.jpg</t>
  </si>
  <si>
    <t>SG959306-COC [1]</t>
  </si>
  <si>
    <t>S:/Carpetas/SPECIAL MARKETS ECOM/2024/Spring 25/ECOM/SG959306-COCOA-MORRIGAN(SG)-TZ.jpg</t>
  </si>
  <si>
    <t>SG959306-COC [4]</t>
  </si>
  <si>
    <t>190231936787</t>
  </si>
  <si>
    <t>S:/Carpetas/SPECIAL MARKETS ECOM/2024/Spring 25/ECOM/SG959306-DENIM-MORRIGAN(SG)-BZ.jpg</t>
  </si>
  <si>
    <t>SG959306-DEN [3]</t>
  </si>
  <si>
    <t>S:/Carpetas/SPECIAL MARKETS ECOM/2024/Spring 25/ECOM/SG959306-DENIM-MORRIGAN(SG)-PZ.jpg</t>
  </si>
  <si>
    <t>SG959306-DEN [2]</t>
  </si>
  <si>
    <t>S:/Carpetas/SPECIAL MARKETS ECOM/2024/Spring 25/ECOM/SG959306-DENIM-MORRIGAN(SG)-RZ.jpg</t>
  </si>
  <si>
    <t>SG959306-DEN [1]</t>
  </si>
  <si>
    <t>S:/Carpetas/SPECIAL MARKETS ECOM/2024/Spring 25/ECOM/SG959306-DENIM-MORRIGAN(SG)-TZ.jpg</t>
  </si>
  <si>
    <t>SG959306-DEN [4]</t>
  </si>
  <si>
    <t>190231936794</t>
  </si>
  <si>
    <t>S:/Carpetas/SPECIAL MARKETS ECOM/2024/Spring 25/ECOM/SG959306-KHAKI-MORRIGAN(SG)-RZ.jpg</t>
  </si>
  <si>
    <t>SG959306-KHA [1]</t>
  </si>
  <si>
    <t>S:/Carpetas/SPECIAL MARKETS ECOM/2024/Spring 25/ECOM/SG959306-KHAKI-MORRIGAN(SG)-TZ.jpg</t>
  </si>
  <si>
    <t>SG959306-KHA [4]</t>
  </si>
  <si>
    <t>S:/Carpetas/SPECIAL MARKETS ECOM/2024/Spring 25/ECOM/SG959306-KHAKI-MORRIGAN(SG)-PZ.jpg</t>
  </si>
  <si>
    <t>SG959306-KHA [2]</t>
  </si>
  <si>
    <t>S:/Carpetas/SPECIAL MARKETS ECOM/2024/Spring 25/ECOM/SG959306-KHAKI-MORRIGAN(SG)-BZ.jpg</t>
  </si>
  <si>
    <t>SG959306-KHA [3]</t>
  </si>
  <si>
    <t>190231936879</t>
  </si>
  <si>
    <t>S:/Carpetas/SPECIAL MARKETS ECOM/2024/Spring 25/ECOM/SG959919-KHAKI-LOWEN(SG)-PZ.jpg</t>
  </si>
  <si>
    <t>SG959919</t>
  </si>
  <si>
    <t>SG959919-KHA [2]</t>
  </si>
  <si>
    <t>S:/Carpetas/SPECIAL MARKETS ECOM/2024/Spring 25/ECOM/SG959919-KHAKI-LOWEN(SG)-RZ.jpg</t>
  </si>
  <si>
    <t>SG959919-KHA [1]</t>
  </si>
  <si>
    <t>S:/Carpetas/SPECIAL MARKETS ECOM/2024/Spring 25/ECOM/SG959919-KHAKI-LOWEN(SG)-TZ.jpg</t>
  </si>
  <si>
    <t>SG959919-KHA [4]</t>
  </si>
  <si>
    <t>S:/Carpetas/SPECIAL MARKETS ECOM/2024/Spring 25/ECOM/SG959919-KHAKI-LOWEN(SG)-BZ.jpg</t>
  </si>
  <si>
    <t>SG959919-KHA [3]</t>
  </si>
  <si>
    <t>190231954453</t>
  </si>
  <si>
    <t>C:/Users/ecastellanos.ext/OneDrive - Axo/Imágenes/nCommerce_Handbags/SG970105-BLA.jpg</t>
  </si>
  <si>
    <t>SG970105</t>
  </si>
  <si>
    <t>SG970105-BLA [1]</t>
  </si>
  <si>
    <t>C:/Users/ecastellanos.ext/OneDrive - Axo/Imágenes/nCommerce_Handbags/SG970105-BLA-ALT3.jpg</t>
  </si>
  <si>
    <t>SG970105-BLA [4]</t>
  </si>
  <si>
    <t>C:/Users/ecastellanos.ext/OneDrive - Axo/Imágenes/nCommerce_Handbags/SG970105-BLA-ALT2.jpg</t>
  </si>
  <si>
    <t>SG970105-BLA [3]</t>
  </si>
  <si>
    <t>190231954460</t>
  </si>
  <si>
    <t>C:/Users/ecastellanos.ext/OneDrive - Axo/Imágenes/nCommerce_Handbags/SG970105-HAZ-ALT3.jpg</t>
  </si>
  <si>
    <t>SG970105-HAZ [4]</t>
  </si>
  <si>
    <t>C:/Users/ecastellanos.ext/OneDrive - Axo/Imágenes/nCommerce_Handbags/SG970105-HAZ-ALT2.jpg</t>
  </si>
  <si>
    <t>SG970105-HAZ [3]</t>
  </si>
  <si>
    <t>C:/Users/ecastellanos.ext/OneDrive - Axo/Imágenes/nCommerce_Handbags/SG970105-HAZ.jpg</t>
  </si>
  <si>
    <t>SG970105-HAZ [1]</t>
  </si>
  <si>
    <t>190231954477</t>
  </si>
  <si>
    <t>C:/Users/ecastellanos.ext/OneDrive - Axo/Imágenes/nCommerce_Handbags/SG970105-MIL-ALT2.jpg</t>
  </si>
  <si>
    <t>SG970105-MIL [3]</t>
  </si>
  <si>
    <t>C:/Users/ecastellanos.ext/OneDrive - Axo/Imágenes/nCommerce_Handbags/SG970105-MIL-ALT3.jpg</t>
  </si>
  <si>
    <t>SG970105-MIL [4]</t>
  </si>
  <si>
    <t>C:/Users/ecastellanos.ext/OneDrive - Axo/Imágenes/nCommerce_Handbags/SG970105-MIL.jpg</t>
  </si>
  <si>
    <t>SG970105-MIL [1]</t>
  </si>
  <si>
    <t>190231954484</t>
  </si>
  <si>
    <t>C:/Users/ecastellanos.ext/OneDrive - Axo/Imágenes/nCommerce_Handbags/SG970105-ROS-ALT2.jpg</t>
  </si>
  <si>
    <t>SG970105-ROS [3]</t>
  </si>
  <si>
    <t>C:/Users/ecastellanos.ext/OneDrive - Axo/Imágenes/nCommerce_Handbags/SG970105-ROS-ALT3.jpg</t>
  </si>
  <si>
    <t>SG970105-ROS [4]</t>
  </si>
  <si>
    <t>C:/Users/ecastellanos.ext/OneDrive - Axo/Imágenes/nCommerce_Handbags/SG970105-ROS.jpg</t>
  </si>
  <si>
    <t>SG970105-ROS [1]</t>
  </si>
  <si>
    <t>190231954491</t>
  </si>
  <si>
    <t>C:/Users/ecastellanos.ext/OneDrive - Axo/Imágenes/nCommerce_Handbags/SG970105-TAU-ALT2.jpg</t>
  </si>
  <si>
    <t>SG970105-TAU [3]</t>
  </si>
  <si>
    <t>C:/Users/ecastellanos.ext/OneDrive - Axo/Imágenes/nCommerce_Handbags/SG970105-TAU-ALT3.jpg</t>
  </si>
  <si>
    <t>SG970105-TAU [4]</t>
  </si>
  <si>
    <t>C:/Users/ecastellanos.ext/OneDrive - Axo/Imágenes/nCommerce_Handbags/SG970105-TAU.jpg</t>
  </si>
  <si>
    <t>SG970105-TAU [1]</t>
  </si>
  <si>
    <t>190231954507</t>
  </si>
  <si>
    <t>C:/Users/ecastellanos.ext/OneDrive - Axo/Imágenes/nCommerce_Handbags/SG970114-BLA.jpg</t>
  </si>
  <si>
    <t>SG970114</t>
  </si>
  <si>
    <t>SG970114-BLA [1]</t>
  </si>
  <si>
    <t>C:/Users/ecastellanos.ext/OneDrive - Axo/Imágenes/nCommerce_Handbags/SG970114-BLA-ALT3.jpg</t>
  </si>
  <si>
    <t>SG970114-BLA [4]</t>
  </si>
  <si>
    <t>C:/Users/ecastellanos.ext/OneDrive - Axo/Imágenes/nCommerce_Handbags/SG970114-BLA-ALT2.jpg</t>
  </si>
  <si>
    <t>SG970114-BLA [3]</t>
  </si>
  <si>
    <t>190231954514</t>
  </si>
  <si>
    <t>C:/Users/ecastellanos.ext/OneDrive - Axo/Imágenes/nCommerce_Handbags/SG970114-HAZ-ALT3.jpg</t>
  </si>
  <si>
    <t>SG970114-HAZ [4]</t>
  </si>
  <si>
    <t>C:/Users/ecastellanos.ext/OneDrive - Axo/Imágenes/nCommerce_Handbags/SG970114-HAZ-ALT2.jpg</t>
  </si>
  <si>
    <t>SG970114-HAZ [3]</t>
  </si>
  <si>
    <t>C:/Users/ecastellanos.ext/OneDrive - Axo/Imágenes/nCommerce_Handbags/SG970114-HAZ.jpg</t>
  </si>
  <si>
    <t>SG970114-HAZ [1]</t>
  </si>
  <si>
    <t>190231954521</t>
  </si>
  <si>
    <t>C:/Users/ecastellanos.ext/OneDrive - Axo/Imágenes/nCommerce_Handbags/SG970114-MIL-ALT2.jpg</t>
  </si>
  <si>
    <t>SG970114-MIL [3]</t>
  </si>
  <si>
    <t>C:/Users/ecastellanos.ext/OneDrive - Axo/Imágenes/nCommerce_Handbags/SG970114-MIL-ALT3.jpg</t>
  </si>
  <si>
    <t>SG970114-MIL [4]</t>
  </si>
  <si>
    <t>C:/Users/ecastellanos.ext/OneDrive - Axo/Imágenes/nCommerce_Handbags/SG970114-MIL.jpg</t>
  </si>
  <si>
    <t>SG970114-MIL [1]</t>
  </si>
  <si>
    <t>190231954538</t>
  </si>
  <si>
    <t>C:/Users/ecastellanos.ext/OneDrive - Axo/Imágenes/nCommerce_Handbags/SG970114-ROS-ALT2.jpg</t>
  </si>
  <si>
    <t>SG970114-ROS [3]</t>
  </si>
  <si>
    <t>C:/Users/ecastellanos.ext/OneDrive - Axo/Imágenes/nCommerce_Handbags/SG970114-ROS-ALT3.jpg</t>
  </si>
  <si>
    <t>SG970114-ROS [4]</t>
  </si>
  <si>
    <t>C:/Users/ecastellanos.ext/OneDrive - Axo/Imágenes/nCommerce_Handbags/SG970114-ROS.jpg</t>
  </si>
  <si>
    <t>SG970114-ROS [1]</t>
  </si>
  <si>
    <t>190231954545</t>
  </si>
  <si>
    <t>C:/Users/ecastellanos.ext/OneDrive - Axo/Imágenes/nCommerce_Handbags/SG970114-TAU-ALT2.jpg</t>
  </si>
  <si>
    <t>SG970114-TAU [3]</t>
  </si>
  <si>
    <t>C:/Users/ecastellanos.ext/OneDrive - Axo/Imágenes/nCommerce_Handbags/SG970114-TAU-ALT3.jpg</t>
  </si>
  <si>
    <t>SG970114-TAU [4]</t>
  </si>
  <si>
    <t>C:/Users/ecastellanos.ext/OneDrive - Axo/Imágenes/nCommerce_Handbags/SG970114-TAU.jpg</t>
  </si>
  <si>
    <t>SG970114-TAU [1]</t>
  </si>
  <si>
    <t>190231955511</t>
  </si>
  <si>
    <t>C:/Users/ecastellanos.ext/OneDrive - Axo/Imágenes/nCommerce_Handbags/SG970151-BLA-ALT2.jpg</t>
  </si>
  <si>
    <t>SG970151</t>
  </si>
  <si>
    <t>SG970151-BLA [3]</t>
  </si>
  <si>
    <t>C:/Users/ecastellanos.ext/OneDrive - Axo/Imágenes/nCommerce_Handbags/SG970151-BLA-ALT1.jpg</t>
  </si>
  <si>
    <t>SG970151-BLA [2]</t>
  </si>
  <si>
    <t>C:/Users/ecastellanos.ext/OneDrive - Axo/Imágenes/nCommerce_Handbags/SG970151-BLA.jpg</t>
  </si>
  <si>
    <t>SG970151-BLA [1]</t>
  </si>
  <si>
    <t>190231955528</t>
  </si>
  <si>
    <t>C:/Users/ecastellanos.ext/OneDrive - Axo/Imágenes/nCommerce_Handbags/SG970151-HAZ.jpg</t>
  </si>
  <si>
    <t>SG970151-HAZ [1]</t>
  </si>
  <si>
    <t>C:/Users/ecastellanos.ext/OneDrive - Axo/Imágenes/nCommerce_Handbags/SG970151-HAZ-ALT1.jpg</t>
  </si>
  <si>
    <t>SG970151-HAZ [2]</t>
  </si>
  <si>
    <t>C:/Users/ecastellanos.ext/OneDrive - Axo/Imágenes/nCommerce_Handbags/SG970151-HAZ-ALT2.jpg</t>
  </si>
  <si>
    <t>SG970151-HAZ [3]</t>
  </si>
  <si>
    <t>190231955535</t>
  </si>
  <si>
    <t>C:/Users/ecastellanos.ext/OneDrive - Axo/Imágenes/nCommerce_Handbags/SG970151-MIL-ALT1.jpg</t>
  </si>
  <si>
    <t>SG970151-MIL [2]</t>
  </si>
  <si>
    <t>C:/Users/ecastellanos.ext/OneDrive - Axo/Imágenes/nCommerce_Handbags/SG970151-MIL.jpg</t>
  </si>
  <si>
    <t>SG970151-MIL [1]</t>
  </si>
  <si>
    <t>C:/Users/ecastellanos.ext/OneDrive - Axo/Imágenes/nCommerce_Handbags/SG970151-MIL-ALT2.jpg</t>
  </si>
  <si>
    <t>SG970151-MIL [3]</t>
  </si>
  <si>
    <t>190231955542</t>
  </si>
  <si>
    <t>C:/Users/ecastellanos.ext/OneDrive - Axo/Imágenes/nCommerce_Handbags/SG970151-ROS-ALT2.jpg</t>
  </si>
  <si>
    <t>SG970151-ROS [3]</t>
  </si>
  <si>
    <t>C:/Users/ecastellanos.ext/OneDrive - Axo/Imágenes/nCommerce_Handbags/SG970151-ROS.jpg</t>
  </si>
  <si>
    <t>SG970151-ROS [1]</t>
  </si>
  <si>
    <t>C:/Users/ecastellanos.ext/OneDrive - Axo/Imágenes/nCommerce_Handbags/SG970151-ROS-ALT1.jpg</t>
  </si>
  <si>
    <t>SG970151-ROS [2]</t>
  </si>
  <si>
    <t>190231955559</t>
  </si>
  <si>
    <t>C:/Users/ecastellanos.ext/OneDrive - Axo/Imágenes/nCommerce_Handbags/SG970151-TAU-ALT1.jpg</t>
  </si>
  <si>
    <t>SG970151-TAU [2]</t>
  </si>
  <si>
    <t>C:/Users/ecastellanos.ext/OneDrive - Axo/Imágenes/nCommerce_Handbags/SG970151-TAU.jpg</t>
  </si>
  <si>
    <t>SG970151-TAU [1]</t>
  </si>
  <si>
    <t>C:/Users/ecastellanos.ext/OneDrive - Axo/Imágenes/nCommerce_Handbags/SG970151-TAU-ALT2.jpg</t>
  </si>
  <si>
    <t>SG970151-TAU [3]</t>
  </si>
  <si>
    <t>190231936992</t>
  </si>
  <si>
    <t>S:/Carpetas/SPECIAL MARKETS ECOM/2024/Spring 25/ECOM/SV959919-COAL MULTI-LOWEN(SV)-BZ.jpg</t>
  </si>
  <si>
    <t>SV959919</t>
  </si>
  <si>
    <t>SV959919-CMT [3]</t>
  </si>
  <si>
    <t>S:/Carpetas/SPECIAL MARKETS ECOM/2024/Spring 25/ECOM/SV959919-COAL MULTI-LOWEN(SV)-PZ.jpg</t>
  </si>
  <si>
    <t>SV959919-CMT [2]</t>
  </si>
  <si>
    <t>S:/Carpetas/SPECIAL MARKETS ECOM/2024/Spring 25/ECOM/SV959919-COAL MULTI-LOWEN(SV)-RZ.jpg</t>
  </si>
  <si>
    <t>SV959919-CMT [1]</t>
  </si>
  <si>
    <t>S:/Carpetas/SPECIAL MARKETS ECOM/2024/Spring 25/ECOM/SV959919-COAL MULTI-LOWEN(SV)-TZ.jpg</t>
  </si>
  <si>
    <t>SV959919-CMT [4]</t>
  </si>
  <si>
    <t>SG959919-DMU</t>
  </si>
  <si>
    <t>SG959919-LHR</t>
  </si>
  <si>
    <t>EG954619-BLA</t>
  </si>
  <si>
    <t>EG954619-MIL</t>
  </si>
  <si>
    <t>EG954619-RSM</t>
  </si>
  <si>
    <t>EG954619-TAU</t>
  </si>
  <si>
    <t>EG954621-RSM</t>
  </si>
  <si>
    <t>A9479169-NAT</t>
  </si>
  <si>
    <t>B9479169-COA</t>
  </si>
  <si>
    <t>BB947951-COA</t>
  </si>
  <si>
    <t>BG947951-NAT</t>
  </si>
  <si>
    <t>CG947951-MOC</t>
  </si>
  <si>
    <t>D9479169-MOC</t>
  </si>
  <si>
    <t>BB947969-COA</t>
  </si>
  <si>
    <t>BG947969-NAT</t>
  </si>
  <si>
    <t>CG947969-WHI</t>
  </si>
  <si>
    <t>DG947218-DLP</t>
  </si>
  <si>
    <t>LE947218-BLA</t>
  </si>
  <si>
    <t>RG947218-WHI</t>
  </si>
  <si>
    <t>190231954040</t>
  </si>
  <si>
    <t>C:/Users/ecastellanos.ext/OneDrive - Axo/Imágenes/nCommerce_Handbags/A9479169-NAT-ALT2.jpg</t>
  </si>
  <si>
    <t>A9479169</t>
  </si>
  <si>
    <t>190231954040_3</t>
  </si>
  <si>
    <t>C:/Users/ecastellanos.ext/OneDrive - Axo/Imágenes/nCommerce_Handbags/A9479169-NAT.jpg</t>
  </si>
  <si>
    <t>C:/Users/ecastellanos.ext/OneDrive - Axo/Imágenes/nCommerce_Handbags/A9479169-NAT-ALT1.jpg</t>
  </si>
  <si>
    <t>190231954040_2</t>
  </si>
  <si>
    <t>190231954064</t>
  </si>
  <si>
    <t>C:/Users/ecastellanos.ext/OneDrive - Axo/Imágenes/nCommerce_Handbags/B9479169-COA-ALT1.jpg</t>
  </si>
  <si>
    <t>B9479169</t>
  </si>
  <si>
    <t>190231954064_2</t>
  </si>
  <si>
    <t>C:/Users/ecastellanos.ext/OneDrive - Axo/Imágenes/nCommerce_Handbags/B9479169-COA-ALT2.jpg</t>
  </si>
  <si>
    <t>190231954064_3</t>
  </si>
  <si>
    <t>C:/Users/ecastellanos.ext/OneDrive - Axo/Imágenes/nCommerce_Handbags/B9479169-COA.jpg</t>
  </si>
  <si>
    <t>190231907671</t>
  </si>
  <si>
    <t>C:/Users/ecastellanos.ext/OneDrive - Axo/Imágenes/nCommerce_Handbags/BB947951-COA-ALT3.jpg</t>
  </si>
  <si>
    <t>BB947951</t>
  </si>
  <si>
    <t>190231907671_4</t>
  </si>
  <si>
    <t>C:/Users/ecastellanos.ext/OneDrive - Axo/Imágenes/nCommerce_Handbags/BB947951-COA-ALT2.jpg</t>
  </si>
  <si>
    <t>190231907671_3</t>
  </si>
  <si>
    <t>C:/Users/ecastellanos.ext/OneDrive - Axo/Imágenes/nCommerce_Handbags/BB947951-COA.jpg</t>
  </si>
  <si>
    <t>190231907688</t>
  </si>
  <si>
    <t>C:/Users/ecastellanos.ext/OneDrive - Axo/Imágenes/nCommerce_Handbags/BB947969-COA-ALT2.jpg</t>
  </si>
  <si>
    <t>BB947969</t>
  </si>
  <si>
    <t>190231907688_3</t>
  </si>
  <si>
    <t>C:/Users/ecastellanos.ext/OneDrive - Axo/Imágenes/nCommerce_Handbags/BB947969-COA-ALT3.jpg</t>
  </si>
  <si>
    <t>190231907688_4</t>
  </si>
  <si>
    <t>C:/Users/ecastellanos.ext/OneDrive - Axo/Imágenes/nCommerce_Handbags/BB947969-COA.jpg</t>
  </si>
  <si>
    <t>190231907947</t>
  </si>
  <si>
    <t>C:/Users/ecastellanos.ext/OneDrive - Axo/Imágenes/nCommerce_Handbags/BG947951-NAT-ALT2.jpg</t>
  </si>
  <si>
    <t>BG947951</t>
  </si>
  <si>
    <t>190231907947_3</t>
  </si>
  <si>
    <t>C:/Users/ecastellanos.ext/OneDrive - Axo/Imágenes/nCommerce_Handbags/BG947951-NAT-ALT3.jpg</t>
  </si>
  <si>
    <t>190231907947_4</t>
  </si>
  <si>
    <t>C:/Users/ecastellanos.ext/OneDrive - Axo/Imágenes/nCommerce_Handbags/BG947951-NAT.jpg</t>
  </si>
  <si>
    <t>190231907954</t>
  </si>
  <si>
    <t>C:/Users/ecastellanos.ext/OneDrive - Axo/Imágenes/nCommerce_Handbags/BG947969-NAT-ALT2.jpg</t>
  </si>
  <si>
    <t>BG947969</t>
  </si>
  <si>
    <t>190231907954_3</t>
  </si>
  <si>
    <t>C:/Users/ecastellanos.ext/OneDrive - Axo/Imágenes/nCommerce_Handbags/BG947969-NAT.jpg</t>
  </si>
  <si>
    <t>C:/Users/ecastellanos.ext/OneDrive - Axo/Imágenes/nCommerce_Handbags/BG947969-NAT-ALT3.jpg</t>
  </si>
  <si>
    <t>190231907954_4</t>
  </si>
  <si>
    <t>190231908104</t>
  </si>
  <si>
    <t>C:/Users/ecastellanos.ext/OneDrive - Axo/Imágenes/nCommerce_Handbags/CG947951-MOC-ALT2.jpg</t>
  </si>
  <si>
    <t>CG947951</t>
  </si>
  <si>
    <t>190231908104_3</t>
  </si>
  <si>
    <t>C:/Users/ecastellanos.ext/OneDrive - Axo/Imágenes/nCommerce_Handbags/CG947951-MOC.jpg</t>
  </si>
  <si>
    <t>C:/Users/ecastellanos.ext/OneDrive - Axo/Imágenes/nCommerce_Handbags/CG947951-MOC-ALT3.jpg</t>
  </si>
  <si>
    <t>190231908104_4</t>
  </si>
  <si>
    <t>190231908135</t>
  </si>
  <si>
    <t>C:/Users/ecastellanos.ext/OneDrive - Axo/Imágenes/nCommerce_Handbags/CG947969-WHI-ALT2.jpg</t>
  </si>
  <si>
    <t>190231908135_3</t>
  </si>
  <si>
    <t>C:/Users/ecastellanos.ext/OneDrive - Axo/Imágenes/nCommerce_Handbags/CG947969-WHI-ALT3.jpg</t>
  </si>
  <si>
    <t>190231908135_4</t>
  </si>
  <si>
    <t>C:/Users/ecastellanos.ext/OneDrive - Axo/Imágenes/nCommerce_Handbags/CG947969-WHI.jpg</t>
  </si>
  <si>
    <t>190231954071</t>
  </si>
  <si>
    <t>C:/Users/ecastellanos.ext/OneDrive - Axo/Imágenes/nCommerce_Handbags/D9479169-MOC.jpg</t>
  </si>
  <si>
    <t>D9479169</t>
  </si>
  <si>
    <t>C:/Users/ecastellanos.ext/OneDrive - Axo/Imágenes/nCommerce_Handbags/D9479169-MOC-ALT2.jpg</t>
  </si>
  <si>
    <t>190231954071_3</t>
  </si>
  <si>
    <t>C:/Users/ecastellanos.ext/OneDrive - Axo/Imágenes/nCommerce_Handbags/D9479169-MOC-ALT1.jpg</t>
  </si>
  <si>
    <t>190231954071_2</t>
  </si>
  <si>
    <t>190231954095</t>
  </si>
  <si>
    <t>C:/Users/ecastellanos.ext/OneDrive - Axo/Imágenes/nCommerce_Handbags/DG947218-DLP-ALT2.jpg</t>
  </si>
  <si>
    <t>DG947218</t>
  </si>
  <si>
    <t>190231954095_3</t>
  </si>
  <si>
    <t>C:/Users/ecastellanos.ext/OneDrive - Axo/Imágenes/nCommerce_Handbags/DG947218-DLP-ALT3.jpg</t>
  </si>
  <si>
    <t>190231954095_4</t>
  </si>
  <si>
    <t>C:/Users/ecastellanos.ext/OneDrive - Axo/Imágenes/nCommerce_Handbags/DG947218-DLP.jpg</t>
  </si>
  <si>
    <t>190231954132</t>
  </si>
  <si>
    <t>C:/Users/ecastellanos.ext/OneDrive - Axo/Imágenes/nCommerce_Handbags/EG954619-BLA-ALT2.jpg</t>
  </si>
  <si>
    <t>EG954619</t>
  </si>
  <si>
    <t>190231954132_3</t>
  </si>
  <si>
    <t>C:/Users/ecastellanos.ext/OneDrive - Axo/Imágenes/nCommerce_Handbags/EG954619-BLA-ALT3.jpg</t>
  </si>
  <si>
    <t>190231954132_4</t>
  </si>
  <si>
    <t>C:/Users/ecastellanos.ext/OneDrive - Axo/Imágenes/nCommerce_Handbags/EG954619-BLA.jpg</t>
  </si>
  <si>
    <t>190231954149</t>
  </si>
  <si>
    <t>C:/Users/ecastellanos.ext/OneDrive - Axo/Imágenes/nCommerce_Handbags/EG954619-MIL.jpg</t>
  </si>
  <si>
    <t>C:/Users/ecastellanos.ext/OneDrive - Axo/Imágenes/nCommerce_Handbags/EG954619-MIL-ALT2.jpg</t>
  </si>
  <si>
    <t>190231954149_3</t>
  </si>
  <si>
    <t>C:/Users/ecastellanos.ext/OneDrive - Axo/Imágenes/nCommerce_Handbags/EG954619-MIL-ALT3.jpg</t>
  </si>
  <si>
    <t>190231954149_4</t>
  </si>
  <si>
    <t>190231954156</t>
  </si>
  <si>
    <t>C:/Users/ecastellanos.ext/OneDrive - Axo/Imágenes/nCommerce_Handbags/EG954619-RSM-ALT3.jpg</t>
  </si>
  <si>
    <t>190231954156_4</t>
  </si>
  <si>
    <t>C:/Users/ecastellanos.ext/OneDrive - Axo/Imágenes/nCommerce_Handbags/EG954619-RSM-ALT2.jpg</t>
  </si>
  <si>
    <t>190231954156_3</t>
  </si>
  <si>
    <t>C:/Users/ecastellanos.ext/OneDrive - Axo/Imágenes/nCommerce_Handbags/EG954619-RSM.jpg</t>
  </si>
  <si>
    <t>190231954163</t>
  </si>
  <si>
    <t>C:/Users/ecastellanos.ext/OneDrive - Axo/Imágenes/nCommerce_Handbags/EG954619-TAU.jpg</t>
  </si>
  <si>
    <t>C:/Users/ecastellanos.ext/OneDrive - Axo/Imágenes/nCommerce_Handbags/EG954619-TAU-ALT3.jpg</t>
  </si>
  <si>
    <t>190231954163_4</t>
  </si>
  <si>
    <t>C:/Users/ecastellanos.ext/OneDrive - Axo/Imágenes/nCommerce_Handbags/EG954619-TAU-ALT2.jpg</t>
  </si>
  <si>
    <t>190231954163_3</t>
  </si>
  <si>
    <t>190231954170_3</t>
  </si>
  <si>
    <t>190231954170_4</t>
  </si>
  <si>
    <t>190231954187_3</t>
  </si>
  <si>
    <t>190231954187_4</t>
  </si>
  <si>
    <t>190231954194</t>
  </si>
  <si>
    <t>C:/Users/ecastellanos.ext/OneDrive - Axo/Imágenes/nCommerce_Handbags/EG954621-RSM-ALT2.jpg</t>
  </si>
  <si>
    <t>190231954194_3</t>
  </si>
  <si>
    <t>C:/Users/ecastellanos.ext/OneDrive - Axo/Imágenes/nCommerce_Handbags/EG954621-RSM-ALT3.jpg</t>
  </si>
  <si>
    <t>190231954194_4</t>
  </si>
  <si>
    <t>C:/Users/ecastellanos.ext/OneDrive - Axo/Imágenes/nCommerce_Handbags/EG954621-RSM.jpg</t>
  </si>
  <si>
    <t>190231954200_4</t>
  </si>
  <si>
    <t>190231954200_3</t>
  </si>
  <si>
    <t>190231954330</t>
  </si>
  <si>
    <t>C:/Users/ecastellanos.ext/OneDrive - Axo/Imágenes/nCommerce_Handbags/LE947218-BLA-ALT3.jpg</t>
  </si>
  <si>
    <t>LE947218</t>
  </si>
  <si>
    <t>190231954330_4</t>
  </si>
  <si>
    <t>C:/Users/ecastellanos.ext/OneDrive - Axo/Imágenes/nCommerce_Handbags/LE947218-BLA-ALT2.jpg</t>
  </si>
  <si>
    <t>190231954330_3</t>
  </si>
  <si>
    <t>C:/Users/ecastellanos.ext/OneDrive - Axo/Imágenes/nCommerce_Handbags/LE947218-BLA.jpg</t>
  </si>
  <si>
    <t>190231954446</t>
  </si>
  <si>
    <t>C:/Users/ecastellanos.ext/OneDrive - Axo/Imágenes/nCommerce_Handbags/RG947218-WHI-ALT2.jpg</t>
  </si>
  <si>
    <t>RG947218</t>
  </si>
  <si>
    <t>190231954446_3</t>
  </si>
  <si>
    <t>C:/Users/ecastellanos.ext/OneDrive - Axo/Imágenes/nCommerce_Handbags/RG947218-WHI-ALT3.jpg</t>
  </si>
  <si>
    <t>190231954446_4</t>
  </si>
  <si>
    <t>C:/Users/ecastellanos.ext/OneDrive - Axo/Imágenes/nCommerce_Handbags/RG947218-WHI.jpg</t>
  </si>
  <si>
    <t>190231936596_3</t>
  </si>
  <si>
    <t>190231936596_4</t>
  </si>
  <si>
    <t>190231936596_2</t>
  </si>
  <si>
    <t>190231936763_3</t>
  </si>
  <si>
    <t>190231936763_4</t>
  </si>
  <si>
    <t>190231936763_2</t>
  </si>
  <si>
    <t>190231936770_2</t>
  </si>
  <si>
    <t>190231936770_3</t>
  </si>
  <si>
    <t>190231936770_4</t>
  </si>
  <si>
    <t>190231936787_3</t>
  </si>
  <si>
    <t>190231936787_2</t>
  </si>
  <si>
    <t>190231936787_4</t>
  </si>
  <si>
    <t>190231936794_2</t>
  </si>
  <si>
    <t>190231936794_3</t>
  </si>
  <si>
    <t>190231936794_4</t>
  </si>
  <si>
    <t>190231936862</t>
  </si>
  <si>
    <t>S:/Carpetas/SPECIAL MARKETS ECOM/2024/Spring 25/ECOM/SG959919-DENIM MULTI-LOWEN(SG)-BZ.jpg</t>
  </si>
  <si>
    <t>190231936862_3</t>
  </si>
  <si>
    <t>S:/Carpetas/SPECIAL MARKETS ECOM/2024/Spring 25/ECOM/SG959919-DENIM MULTI-LOWEN(SG)-RZ.jpg</t>
  </si>
  <si>
    <t>190231936862_2</t>
  </si>
  <si>
    <t>S:/Carpetas/SPECIAL MARKETS ECOM/2024/Spring 25/ECOM/SG959919-DENIM MULTI-LOWEN(SG)-TZ.jpg</t>
  </si>
  <si>
    <t>190231936862_4</t>
  </si>
  <si>
    <t>S:/Carpetas/SPECIAL MARKETS ECOM/2024/Spring 25/ECOM/SG959919-DENIM MULTI-LOWEN(SG)-PZ.jpg</t>
  </si>
  <si>
    <t>190231936879_3</t>
  </si>
  <si>
    <t>190231936879_2</t>
  </si>
  <si>
    <t>190231936879_4</t>
  </si>
  <si>
    <t>190231936886</t>
  </si>
  <si>
    <t>S:/Carpetas/SPECIAL MARKETS ECOM/2024/Spring 25/ECOM/SG959919-LIGHT ROSE MULTI-LOWEN(SG)-BZ.jpg</t>
  </si>
  <si>
    <t>190231936886_3</t>
  </si>
  <si>
    <t>S:/Carpetas/SPECIAL MARKETS ECOM/2024/Spring 25/ECOM/SG959919-LIGHT ROSE MULTI-LOWEN(SG)-PZ.jpg</t>
  </si>
  <si>
    <t>S:/Carpetas/SPECIAL MARKETS ECOM/2024/Spring 25/ECOM/SG959919-LIGHT ROSE MULTI-LOWEN(SG)-RZ.jpg</t>
  </si>
  <si>
    <t>190231936886_2</t>
  </si>
  <si>
    <t>S:/Carpetas/SPECIAL MARKETS ECOM/2024/Spring 25/ECOM/SG959919-LIGHT ROSE MULTI-LOWEN(SG)-TZ.jpg</t>
  </si>
  <si>
    <t>190231936886_4</t>
  </si>
  <si>
    <t>190231954453_4</t>
  </si>
  <si>
    <t>190231954453_3</t>
  </si>
  <si>
    <t>190231954477_3</t>
  </si>
  <si>
    <t>190231954477_4</t>
  </si>
  <si>
    <t>190231954491_3</t>
  </si>
  <si>
    <t>190231954491_4</t>
  </si>
  <si>
    <t>190231954507_3</t>
  </si>
  <si>
    <t>190231954507_4</t>
  </si>
  <si>
    <t>190231954514_4</t>
  </si>
  <si>
    <t>190231954514_3</t>
  </si>
  <si>
    <t>190231954521_4</t>
  </si>
  <si>
    <t>190231954521_3</t>
  </si>
  <si>
    <t>190231954545_3</t>
  </si>
  <si>
    <t>190231954545_4</t>
  </si>
  <si>
    <t>190231936992_3</t>
  </si>
  <si>
    <t>190231936992_2</t>
  </si>
  <si>
    <t>190231936992_4</t>
  </si>
  <si>
    <t>190231978428</t>
  </si>
  <si>
    <t>C:/Users/ecastellanos.ext/OneDrive - Axo/Imágenes/Commerce_General/BG924525-WHI.jpg</t>
  </si>
  <si>
    <t>BG924525-WHI [1]</t>
  </si>
  <si>
    <t>C:/Users/ecastellanos.ext/OneDrive - Axo/Imágenes/Commerce_General/BG924525-WHI-ALT3.jpg</t>
  </si>
  <si>
    <t>BG924525-WHI [4]</t>
  </si>
  <si>
    <t>C:/Users/ecastellanos.ext/OneDrive - Axo/Imágenes/Commerce_General/BG924525-WHI-ALT2.jpg</t>
  </si>
  <si>
    <t>BG924525-WHI [3]</t>
  </si>
  <si>
    <t>190231977353</t>
  </si>
  <si>
    <t>C:/Users/ecastellanos.ext/OneDrive - Axo/Imágenes/Commerce_General/G9795595-BLA.jpg</t>
  </si>
  <si>
    <t>G9795595</t>
  </si>
  <si>
    <t>G9795595-BLA [1]</t>
  </si>
  <si>
    <t>C:/Users/ecastellanos.ext/OneDrive - Axo/Imágenes/Commerce_General/G9795595-BLA-ALT2.jpg</t>
  </si>
  <si>
    <t>G9795595-BLA [3]</t>
  </si>
  <si>
    <t>C:/Users/ecastellanos.ext/OneDrive - Axo/Imágenes/Commerce_General/G9795595-BLA-ALT1.jpg</t>
  </si>
  <si>
    <t>G9795595-BLA [2]</t>
  </si>
  <si>
    <t>190231977360</t>
  </si>
  <si>
    <t>C:/Users/ecastellanos.ext/OneDrive - Axo/Imágenes/Commerce_General/G9795595-MIL-ALT2.jpg</t>
  </si>
  <si>
    <t>G9795595-MIL [3]</t>
  </si>
  <si>
    <t>C:/Users/ecastellanos.ext/OneDrive - Axo/Imágenes/Commerce_General/G9795595-MIL-ALT1.jpg</t>
  </si>
  <si>
    <t>G9795595-MIL [2]</t>
  </si>
  <si>
    <t>C:/Users/ecastellanos.ext/OneDrive - Axo/Imágenes/Commerce_General/G9795595-MIL.jpg</t>
  </si>
  <si>
    <t>G9795595-MIL [1]</t>
  </si>
  <si>
    <t>190231978213</t>
  </si>
  <si>
    <t>C:/Users/ecastellanos.ext/OneDrive - Axo/Imágenes/Commerce_General/HG954306-BON-ALT3.jpg</t>
  </si>
  <si>
    <t>HG954306</t>
  </si>
  <si>
    <t>HG954306-BON [4]</t>
  </si>
  <si>
    <t>C:/Users/ecastellanos.ext/OneDrive - Axo/Imágenes/Commerce_General/HG954306-BON-ALT2.jpg</t>
  </si>
  <si>
    <t>HG954306-BON [3]</t>
  </si>
  <si>
    <t>C:/Users/ecastellanos.ext/OneDrive - Axo/Imágenes/Commerce_General/HG954306-BON.jpg</t>
  </si>
  <si>
    <t>HG954306-BON [1]</t>
  </si>
  <si>
    <t>190231977414</t>
  </si>
  <si>
    <t>C:/Users/ecastellanos.ext/OneDrive - Axo/Imágenes/Commerce_General/L9404599-BLA.jpg</t>
  </si>
  <si>
    <t>L9404599</t>
  </si>
  <si>
    <t>L9404599-BLA [1]</t>
  </si>
  <si>
    <t>C:/Users/ecastellanos.ext/OneDrive - Axo/Imágenes/Commerce_General/L9404599-BLA-ALT2.jpg</t>
  </si>
  <si>
    <t>L9404599-BLA [3]</t>
  </si>
  <si>
    <t>C:/Users/ecastellanos.ext/OneDrive - Axo/Imágenes/Commerce_General/L9404599-BLA-ALT1.jpg</t>
  </si>
  <si>
    <t>L9404599-BLA [2]</t>
  </si>
  <si>
    <t>190231977421</t>
  </si>
  <si>
    <t>C:/Users/ecastellanos.ext/OneDrive - Axo/Imágenes/Commerce_General/LE940424-BLA-ALT2.jpg</t>
  </si>
  <si>
    <t>LE940424</t>
  </si>
  <si>
    <t>LE940424-BLA [3]</t>
  </si>
  <si>
    <t>C:/Users/ecastellanos.ext/OneDrive - Axo/Imágenes/Commerce_General/LE940424-BLA-ALT3.jpg</t>
  </si>
  <si>
    <t>LE940424-BLA [4]</t>
  </si>
  <si>
    <t>C:/Users/ecastellanos.ext/OneDrive - Axo/Imágenes/Commerce_General/LE940424-BLA.jpg</t>
  </si>
  <si>
    <t>LE940424-BLA [1]</t>
  </si>
  <si>
    <t>190231977438</t>
  </si>
  <si>
    <t>C:/Users/ecastellanos.ext/OneDrive - Axo/Imágenes/Commerce_General/LG940424-MIL-ALT2.jpg</t>
  </si>
  <si>
    <t>LG940424</t>
  </si>
  <si>
    <t>LG940424-MIL [3]</t>
  </si>
  <si>
    <t>C:/Users/ecastellanos.ext/OneDrive - Axo/Imágenes/Commerce_General/LG940424-MIL.jpg</t>
  </si>
  <si>
    <t>LG940424-MIL [1]</t>
  </si>
  <si>
    <t>C:/Users/ecastellanos.ext/OneDrive - Axo/Imágenes/Commerce_General/LG940424-MIL-ALT3.jpg</t>
  </si>
  <si>
    <t>LG940424-MIL [4]</t>
  </si>
  <si>
    <t>190231978329</t>
  </si>
  <si>
    <t>C:/Users/ecastellanos.ext/OneDrive - Axo/Imágenes/Commerce_General/SG954306-BLA.jpg</t>
  </si>
  <si>
    <t>SG954306</t>
  </si>
  <si>
    <t>SG954306-BLA [1]</t>
  </si>
  <si>
    <t>C:/Users/ecastellanos.ext/OneDrive - Axo/Imágenes/Commerce_General/SG954306-BLA-ALT2.jpg</t>
  </si>
  <si>
    <t>SG954306-BLA [3]</t>
  </si>
  <si>
    <t>C:/Users/ecastellanos.ext/OneDrive - Axo/Imágenes/Commerce_General/SG954306-BLA-ALT3.jpg</t>
  </si>
  <si>
    <t>SG954306-BLA [4]</t>
  </si>
  <si>
    <t>190231978336</t>
  </si>
  <si>
    <t>C:/Users/ecastellanos.ext/OneDrive - Axo/Imágenes/Commerce_General/SG954306-SML-ALT3.jpg</t>
  </si>
  <si>
    <t>SG954306-SML [4]</t>
  </si>
  <si>
    <t>C:/Users/ecastellanos.ext/OneDrive - Axo/Imágenes/Commerce_General/SG954306-SML.jpg</t>
  </si>
  <si>
    <t>SG954306-SML [1]</t>
  </si>
  <si>
    <t>C:/Users/ecastellanos.ext/OneDrive - Axo/Imágenes/Commerce_General/SG954306-SML-ALT2.jpg</t>
  </si>
  <si>
    <t>SG954306-SML [3]</t>
  </si>
  <si>
    <t>190231978367</t>
  </si>
  <si>
    <t>C:/Users/ecastellanos.ext/OneDrive - Axo/Imágenes/Commerce_General/SG954371-BLA-ALT2.jpg</t>
  </si>
  <si>
    <t>SG954371</t>
  </si>
  <si>
    <t>SG954371-BLA [3]</t>
  </si>
  <si>
    <t>C:/Users/ecastellanos.ext/OneDrive - Axo/Imágenes/Commerce_General/SG954371-BLA-ALT3.jpg</t>
  </si>
  <si>
    <t>SG954371-BLA [4]</t>
  </si>
  <si>
    <t>C:/Users/ecastellanos.ext/OneDrive - Axo/Imágenes/Commerce_General/SG954371-BLA.jpg</t>
  </si>
  <si>
    <t>SG954371-BLA [1]</t>
  </si>
  <si>
    <t>190231978374</t>
  </si>
  <si>
    <t>C:/Users/ecastellanos.ext/OneDrive - Axo/Imágenes/Commerce_General/SG954371-SML-ALT2.jpg</t>
  </si>
  <si>
    <t>SG954371-SML [3]</t>
  </si>
  <si>
    <t>C:/Users/ecastellanos.ext/OneDrive - Axo/Imágenes/Commerce_General/SG954371-SML-ALT3.jpg</t>
  </si>
  <si>
    <t>SG954371-SML [4]</t>
  </si>
  <si>
    <t>C:/Users/ecastellanos.ext/OneDrive - Axo/Imágenes/Commerce_General/SG954371-SML.jpg</t>
  </si>
  <si>
    <t>SG954371-SML [1]</t>
  </si>
  <si>
    <t>VG959606-FRV</t>
  </si>
  <si>
    <t>329047</t>
  </si>
  <si>
    <t>S:/Carpetas/SPECIAL MARKETS ECOM/2024/Spring 25/ECOM/VG959606-FRENCH VANILLA-GWYN(VG)-BZ.jpg</t>
  </si>
  <si>
    <t>VG959606</t>
  </si>
  <si>
    <t>PR-3290472-3</t>
  </si>
  <si>
    <t>S:/Carpetas/SPECIAL MARKETS ECOM/2024/Spring 25/ECOM/VG959606-FRENCH VANILLA-GWYN(VG)-RZ.jpg</t>
  </si>
  <si>
    <t>PR-3290472-2</t>
  </si>
  <si>
    <t>S:/Carpetas/SPECIAL MARKETS ECOM/2024/Spring 25/ECOM/VG959606-FRENCH VANILLA-GWYN(VG)-PZ.jpg</t>
  </si>
  <si>
    <t>PR-3290472-1</t>
  </si>
  <si>
    <t>PR-3290472-5</t>
  </si>
  <si>
    <t>S:/Carpetas/SPECIAL MARKETS ECOM/2024/Spring 25/ECOM/VG959606-FRENCH VANILLA-GWYN(VG)-TZ.jpg</t>
  </si>
  <si>
    <t>PR-3290472-4</t>
  </si>
  <si>
    <t>VG954906</t>
  </si>
  <si>
    <t>VG954906-MIL</t>
  </si>
  <si>
    <t>329103</t>
  </si>
  <si>
    <t>C:/Users/ecastellanos.ext/OneDrive - Axo/Imágenes/nCommerce_Handbags/VG954906-MIL-ALT2.jpg</t>
  </si>
  <si>
    <t>PR-3291032-3</t>
  </si>
  <si>
    <t>C:/Users/ecastellanos.ext/OneDrive - Axo/Imágenes/nCommerce_Handbags/VG954906-MIL-ALT3.jpg</t>
  </si>
  <si>
    <t>PR-3291032-4</t>
  </si>
  <si>
    <t>C:/Users/ecastellanos.ext/OneDrive - Axo/Imágenes/nCommerce_Handbags/VG954906-MIL.jpg</t>
  </si>
  <si>
    <t>PR-3291032-5</t>
  </si>
  <si>
    <t>PR-3291032-2</t>
  </si>
  <si>
    <t>SQ931828-BNL</t>
  </si>
  <si>
    <t>BG787907-BNN</t>
  </si>
  <si>
    <t>BG787913-OCL</t>
  </si>
  <si>
    <t>BG787975-OCL</t>
  </si>
  <si>
    <t>EG953875-BLA</t>
  </si>
  <si>
    <t>EY953875-SIL</t>
  </si>
  <si>
    <t>GG962621-BLA</t>
  </si>
  <si>
    <t>GG962625-BLA</t>
  </si>
  <si>
    <t>PD963022-BLO</t>
  </si>
  <si>
    <t>VG949323-BON</t>
  </si>
  <si>
    <t>YQ874829-BLA</t>
  </si>
  <si>
    <t>ZG787913-STU</t>
  </si>
  <si>
    <t>QG8748146-BLA</t>
  </si>
  <si>
    <t>QG8748146-POE</t>
  </si>
  <si>
    <t>YQ874833-BLA</t>
  </si>
  <si>
    <t>S:/Carpetas/GUESS MAINLINE ECOM IMAGES/2025/251 - SPRING 2025/JPG/NOELLE/BG787975-ORCHIDLOGO-NOELLE-Q-.jpg</t>
  </si>
  <si>
    <t>BG787975</t>
  </si>
  <si>
    <t>BG787975-OCL (2)</t>
  </si>
  <si>
    <t>S:/Carpetas/GUESS MAINLINE ECOM IMAGES/2025/251 - SPRING 2025/JPG/NOELLE/BG787975-ORCHIDLOGO-NOELLE-I-.jpg</t>
  </si>
  <si>
    <t>BG787975-OCL (4)</t>
  </si>
  <si>
    <t>S:/Carpetas/GUESS MAINLINE ECOM IMAGES/2025/251 - SPRING 2025/JPG/NOELLE/BG787975-ORCHIDLOGO-NOELLE-F-.jpg</t>
  </si>
  <si>
    <t>BG787975-OCL (1)</t>
  </si>
  <si>
    <t>S:/Carpetas/GUESS MAINLINE ECOM IMAGES/2025/251 - SPRING 2025/JPG/NOELLE/BG787975-ORCHIDLOGO-NOELLE-B-.jpg</t>
  </si>
  <si>
    <t>BG787975-OCL (3)</t>
  </si>
  <si>
    <t>S:/Carpetas/GUESS MAINLINE ECOM IMAGES/2025/251 - SPRING 2025/JPG/HOLIDAY SHINE/EG953875-BLACK-HOLIDAYSHINE-I-.jpg</t>
  </si>
  <si>
    <t>EG953875</t>
  </si>
  <si>
    <t>EG953875-BLA (4)</t>
  </si>
  <si>
    <t>S:/Carpetas/GUESS MAINLINE ECOM IMAGES/2025/251 - SPRING 2025/JPG/HOLIDAY SHINE/EG953875-BLACK-HOLIDAYSHINE-B-.jpg</t>
  </si>
  <si>
    <t>EG953875-BLA (3)</t>
  </si>
  <si>
    <t>S:/Carpetas/GUESS MAINLINE ECOM IMAGES/2025/251 - SPRING 2025/JPG/HOLIDAY SHINE/EG953875-BLACK-HOLIDAYSHINE-Q-.jpg</t>
  </si>
  <si>
    <t>EG953875-BLA (2)</t>
  </si>
  <si>
    <t>S:/Carpetas/GUESS MAINLINE ECOM IMAGES/2025/251 - SPRING 2025/JPG/HOLIDAY SHINE/EG953875-BLACK-HOLIDAYSHINE-F-.jpg</t>
  </si>
  <si>
    <t>EG953875-BLA (1)</t>
  </si>
  <si>
    <t>S:/Carpetas/GUESS MAINLINE ECOM IMAGES/2025/251 - SPRING 2025/JPG/HOLIDAY SHINE/EY953875-SILVER-HOLIDAYSHINE-I-.jpg</t>
  </si>
  <si>
    <t>EY953875</t>
  </si>
  <si>
    <t>EY953875-SIL (4)</t>
  </si>
  <si>
    <t>S:/Carpetas/GUESS MAINLINE ECOM IMAGES/2025/251 - SPRING 2025/JPG/HOLIDAY SHINE/EY953875-SILVER-HOLIDAYSHINE-Q-.jpg</t>
  </si>
  <si>
    <t>EY953875-SIL (2)</t>
  </si>
  <si>
    <t>S:/Carpetas/GUESS MAINLINE ECOM IMAGES/2025/251 - SPRING 2025/JPG/HOLIDAY SHINE/EY953875-SILVER-HOLIDAYSHINE-F-.jpg</t>
  </si>
  <si>
    <t>EY953875-SIL (1)</t>
  </si>
  <si>
    <t>S:/Carpetas/GUESS MAINLINE ECOM IMAGES/2025/251 - SPRING 2025/JPG/HOLIDAY SHINE/EY953875-SILVER-HOLIDAYSHINE-B-.jpg</t>
  </si>
  <si>
    <t>EY953875-SIL (3)</t>
  </si>
  <si>
    <t>GG962618</t>
  </si>
  <si>
    <t>S:/Carpetas/GUESS MAINLINE ECOM IMAGES/2025/251 - SPRING 2025/JPG/BETULA/GG962621-BLACK-BETULA-Q-.jpg</t>
  </si>
  <si>
    <t>GG962621</t>
  </si>
  <si>
    <t>GG962621-BLA (2)</t>
  </si>
  <si>
    <t>S:/Carpetas/GUESS MAINLINE ECOM IMAGES/2025/251 - SPRING 2025/JPG/BETULA/GG962621-BLACK-BETULA-I-.jpg</t>
  </si>
  <si>
    <t>GG962621-BLA (4)</t>
  </si>
  <si>
    <t>S:/Carpetas/GUESS MAINLINE ECOM IMAGES/2025/251 - SPRING 2025/JPG/BETULA/GG962621-BLACK-BETULA-B-.jpg</t>
  </si>
  <si>
    <t>GG962621-BLA (3)</t>
  </si>
  <si>
    <t>S:/Carpetas/GUESS MAINLINE ECOM IMAGES/2025/251 - SPRING 2025/JPG/BETULA/GG962621-BLACK-BETULA-F-.jpg</t>
  </si>
  <si>
    <t>GG962621-BLA (1)</t>
  </si>
  <si>
    <t>S:/Carpetas/GUESS MAINLINE ECOM IMAGES/2025/251 - SPRING 2025/JPG/BETULA/GG962625-BLACK-BETULA-I-.jpg</t>
  </si>
  <si>
    <t>GG962625</t>
  </si>
  <si>
    <t>GG962625-BLA (4)</t>
  </si>
  <si>
    <t>S:/Carpetas/GUESS MAINLINE ECOM IMAGES/2025/251 - SPRING 2025/JPG/BETULA/GG962625-BLACK-BETULA-Q-.jpg</t>
  </si>
  <si>
    <t>GG962625-BLA (2)</t>
  </si>
  <si>
    <t>S:/Carpetas/GUESS MAINLINE ECOM IMAGES/2025/251 - SPRING 2025/JPG/BETULA/GG962625-BLACK-BETULA-B-.jpg</t>
  </si>
  <si>
    <t>GG962625-BLA (3)</t>
  </si>
  <si>
    <t>S:/Carpetas/GUESS MAINLINE ECOM IMAGES/2025/251 - SPRING 2025/JPG/BETULA/GG962625-BLACK-BETULA-F-.jpg</t>
  </si>
  <si>
    <t>GG962625-BLA (1)</t>
  </si>
  <si>
    <t>S:/Carpetas/GUESS MAINLINE ECOM IMAGES/2025/251 - SPRING 2025/JPG/ZARELA/PD963022-BLACKLOGO-ZARELA-B-.jpg</t>
  </si>
  <si>
    <t>PD963022</t>
  </si>
  <si>
    <t>PD963022-BLO (3)</t>
  </si>
  <si>
    <t>S:/Carpetas/GUESS MAINLINE ECOM IMAGES/2025/251 - SPRING 2025/JPG/ZARELA/PD963022-BLACKLOGO-ZARELA-F-.jpg</t>
  </si>
  <si>
    <t>PD963022-BLO (1)</t>
  </si>
  <si>
    <t>S:/Carpetas/GUESS MAINLINE ECOM IMAGES/2025/251 - SPRING 2025/JPG/ZARELA/PD963022-BLACKLOGO-ZARELA-Q-.jpg</t>
  </si>
  <si>
    <t>PD963022-BLO (2)</t>
  </si>
  <si>
    <t>S:/Carpetas/GUESS MAINLINE ECOM IMAGES/2025/251 - SPRING 2025/JPG/ZARELA/PD963022-BLACKLOGO-ZARELA-I-.jpg</t>
  </si>
  <si>
    <t>PD963022-BLO (4)</t>
  </si>
  <si>
    <t>S:/Carpetas/GUESS MAINLINE ECOM IMAGES/2024/244 - HOLIDAY 2024/JPG/GIULLY/QG8748146-BLACK-GIULLY-B-.jpg</t>
  </si>
  <si>
    <t>QG8748146</t>
  </si>
  <si>
    <t>QG8748146-BLA (3)</t>
  </si>
  <si>
    <t>S:/Carpetas/GUESS MAINLINE ECOM IMAGES/2024/244 - HOLIDAY 2024/JPG/GIULLY/QG8748146-BLACK-GIULLY-I-.jpg</t>
  </si>
  <si>
    <t>QG8748146-BLA (4)</t>
  </si>
  <si>
    <t>S:/Carpetas/GUESS MAINLINE ECOM IMAGES/2024/244 - HOLIDAY 2024/JPG/GIULLY/QG8748146-BLACK-GIULLY-F-.jpg</t>
  </si>
  <si>
    <t>S:/Carpetas/GUESS MAINLINE ECOM IMAGES/2025/251 - SPRING 2025/JPG/GIULLY/QG8748146-PEONY-GIULLY-B-.jpg</t>
  </si>
  <si>
    <t>QG8748146-POE (3)</t>
  </si>
  <si>
    <t>S:/Carpetas/GUESS MAINLINE ECOM IMAGES/2025/251 - SPRING 2025/JPG/GIULLY/QG8748146-PEONY-GIULLY-F-.jpg</t>
  </si>
  <si>
    <t>S:/Carpetas/GUESS MAINLINE ECOM IMAGES/2025/251 - SPRING 2025/JPG/GIULLY/QG8748146-PEONY-GIULLY-I-.jpg</t>
  </si>
  <si>
    <t>QG8748146-POE (4)</t>
  </si>
  <si>
    <t>S:/Carpetas/GUESS MAINLINE ECOM IMAGES/2024/244 - HOLIDAY 2024/JPG/VIKKY II/SQ931828-BROWNLOGO-VIKKYII-Q-.jpg</t>
  </si>
  <si>
    <t>SQ931828</t>
  </si>
  <si>
    <t>SQ931828-BNL (2)</t>
  </si>
  <si>
    <t>S:/Carpetas/GUESS MAINLINE ECOM IMAGES/2024/244 - HOLIDAY 2024/JPG/VIKKY II/SQ931828-BROWNLOGO-VIKKYII-I-.jpg</t>
  </si>
  <si>
    <t>SQ931828-BNL (4)</t>
  </si>
  <si>
    <t>S:/Carpetas/GUESS MAINLINE ECOM IMAGES/2024/244 - HOLIDAY 2024/JPG/VIKKY II/SQ931828-BROWNLOGO-VIKKYII-F-3-.jpg</t>
  </si>
  <si>
    <t>S:/Carpetas/GUESS MAINLINE ECOM IMAGES/2024/244 - HOLIDAY 2024/JPG/VIKKY II/SQ931828-BROWNLOGO-VIKKYII-F-2-.jpg</t>
  </si>
  <si>
    <t>S:/Carpetas/GUESS MAINLINE ECOM IMAGES/2024/244 - HOLIDAY 2024/JPG/VIKKY II/SQ931828-BROWNLOGO-VIKKYII-F-.jpg</t>
  </si>
  <si>
    <t>SQ931828-BNL (1)</t>
  </si>
  <si>
    <t>S:/Carpetas/GUESS MAINLINE ECOM IMAGES/2024/244 - HOLIDAY 2024/JPG/VIKKY II/SQ931828-BROWNLOGO-VIKKYII-B-.jpg</t>
  </si>
  <si>
    <t>SQ931828-BNL (3)</t>
  </si>
  <si>
    <t>S:/Carpetas/GUESS MAINLINE ECOM IMAGES/2024/243 - FALL 2024/JPG/DARYNA/VG949323-BONE-DARYNA-B-.jpg</t>
  </si>
  <si>
    <t>VG949323</t>
  </si>
  <si>
    <t>VG949323-BON (3)</t>
  </si>
  <si>
    <t>S:/Carpetas/GUESS MAINLINE ECOM IMAGES/2024/243 - FALL 2024/JPG/DARYNA/VG949323-BONE-DARYNA-F-.jpg</t>
  </si>
  <si>
    <t>VG949323-BON (1)</t>
  </si>
  <si>
    <t>S:/Carpetas/GUESS MAINLINE ECOM IMAGES/2024/243 - FALL 2024/JPG/DARYNA/VG949323-BONE-DARYNA-I-.jpg</t>
  </si>
  <si>
    <t>VG949323-BON (4)</t>
  </si>
  <si>
    <t>S:/Carpetas/GUESS MAINLINE ECOM IMAGES/2024/243 - FALL 2024/JPG/DARYNA/VG949323-BONE-DARYNA-Q-.jpg</t>
  </si>
  <si>
    <t>VG949323-BON (2)</t>
  </si>
  <si>
    <t>S:/Carpetas/GUESS MAINLINE ECOM IMAGES/2025/251 - SPRING 2025/JPG/GIULLY/YQ874829-BLACK-GIULLY-F-2.jpg</t>
  </si>
  <si>
    <t>YQ874829</t>
  </si>
  <si>
    <t>S:/Carpetas/GUESS MAINLINE ECOM IMAGES/2025/251 - SPRING 2025/JPG/GIULLY/YQ874829-BLACK-GIULLY-Q-.jpg</t>
  </si>
  <si>
    <t>YQ874829-BLA (2)</t>
  </si>
  <si>
    <t>S:/Carpetas/GUESS MAINLINE ECOM IMAGES/2025/251 - SPRING 2025/JPG/GIULLY/YQ874829-BLACK-GIULLY-I-.jpg</t>
  </si>
  <si>
    <t>YQ874829-BLA (4)</t>
  </si>
  <si>
    <t>S:/Carpetas/GUESS MAINLINE ECOM IMAGES/2025/251 - SPRING 2025/JPG/GIULLY/YQ874829-BLACK-GIULLY-F-.jpg</t>
  </si>
  <si>
    <t>YQ874829-BLA (1)</t>
  </si>
  <si>
    <t>S:/Carpetas/GUESS MAINLINE ECOM IMAGES/2025/251 - SPRING 2025/JPG/GIULLY/YQ874829-BLACK-GIULLY-B-.jpg</t>
  </si>
  <si>
    <t>YQ874829-BLA (3)</t>
  </si>
  <si>
    <t>S:/Carpetas/GUESS MAINLINE ECOM IMAGES/2025/251 - SPRING 2025/JPG/GIULLY/YQ874833-BLACK-GIULLY-F-.jpg</t>
  </si>
  <si>
    <t>YQ874833</t>
  </si>
  <si>
    <t>YQ874833-BLA (1)</t>
  </si>
  <si>
    <t>S:/Carpetas/GUESS MAINLINE ECOM IMAGES/2025/251 - SPRING 2025/JPG/GIULLY/YQ874833-BLACK-GIULLY-I-.jpg</t>
  </si>
  <si>
    <t>YQ874833-BLA (4)</t>
  </si>
  <si>
    <t>S:/Carpetas/GUESS MAINLINE ECOM IMAGES/2025/251 - SPRING 2025/JPG/GIULLY/YQ874833-BLACK-GIULLY-Q-.jpg</t>
  </si>
  <si>
    <t>YQ874833-BLA (2)</t>
  </si>
  <si>
    <t>S:/Carpetas/GUESS MAINLINE ECOM IMAGES/2025/251 - SPRING 2025/JPG/GIULLY/YQ874833-BLACK-GIULLY-B-.jpg</t>
  </si>
  <si>
    <t>YQ874833-BLA (3)</t>
  </si>
  <si>
    <t>S:/Carpetas/GUESS MAINLINE ECOM IMAGES/2025/251 - SPRING 2025/JPG/NOELLE/ZG787913-STORMYBLUE-NOELLE-B-.jpg</t>
  </si>
  <si>
    <t>ZG787913-STU (3)</t>
  </si>
  <si>
    <t>S:/Carpetas/GUESS MAINLINE ECOM IMAGES/2025/251 - SPRING 2025/JPG/NOELLE/ZG787913-STORMYBLUE-NOELLE-F-.jpg</t>
  </si>
  <si>
    <t>ZG787913-STU (1)</t>
  </si>
  <si>
    <t>S:/Carpetas/GUESS MAINLINE ECOM IMAGES/2025/251 - SPRING 2025/JPG/NOELLE/ZG787913-STORMYBLUE-NOELLE-I-.jpg</t>
  </si>
  <si>
    <t>ZG787913-STU (4)</t>
  </si>
  <si>
    <t>S:/Carpetas/GUESS MAINLINE ECOM IMAGES/2025/251 - SPRING 2025/JPG/NOELLE/ZG787913-STORMYBLUE-NOELLE-Q-.jpg</t>
  </si>
  <si>
    <t>ZG787913-STU (2)</t>
  </si>
  <si>
    <t>GG962621-STU</t>
  </si>
  <si>
    <t>GG962621-WHI</t>
  </si>
  <si>
    <t>GG962625-WHI</t>
  </si>
  <si>
    <t>PG934912-BEI</t>
  </si>
  <si>
    <t>PG934921-BEI</t>
  </si>
  <si>
    <t>VG949306-BON</t>
  </si>
  <si>
    <t>VG949312-BON</t>
  </si>
  <si>
    <t>VG949323-BLA</t>
  </si>
  <si>
    <t>QG874809-BLA</t>
  </si>
  <si>
    <t>QG874813-BEI</t>
  </si>
  <si>
    <t>QG874813-OFF</t>
  </si>
  <si>
    <t>QG874813-POE</t>
  </si>
  <si>
    <t>QG874814-BEI</t>
  </si>
  <si>
    <t>QG874814-OFF</t>
  </si>
  <si>
    <t>QG874814-POE</t>
  </si>
  <si>
    <t>QG874822-BLA</t>
  </si>
  <si>
    <t>QG8748156-BLA</t>
  </si>
  <si>
    <t>QG8748156-POE</t>
  </si>
  <si>
    <t>BG921175-BLA</t>
  </si>
  <si>
    <t>SG921175-CLO</t>
  </si>
  <si>
    <t>SG921175-LTL</t>
  </si>
  <si>
    <t>VG963906-BLA</t>
  </si>
  <si>
    <t>VG963906-BON</t>
  </si>
  <si>
    <t>VG963906-DRT</t>
  </si>
  <si>
    <t>VG963918-BLA</t>
  </si>
  <si>
    <t>VG963918-BON</t>
  </si>
  <si>
    <t>VG963918-CRD</t>
  </si>
  <si>
    <t>VG963921-BLA</t>
  </si>
  <si>
    <t>VG963921-BON</t>
  </si>
  <si>
    <t>VG963921-CRD</t>
  </si>
  <si>
    <t>QG900624-BNL</t>
  </si>
  <si>
    <t>QG900633-BNL</t>
  </si>
  <si>
    <t>SL900624-CLO</t>
  </si>
  <si>
    <t>SL900624-LTL</t>
  </si>
  <si>
    <t>VG931828-BLA</t>
  </si>
  <si>
    <t>SG962906-CLO</t>
  </si>
  <si>
    <t>SG962906-DKO</t>
  </si>
  <si>
    <t>SG962906-LTL</t>
  </si>
  <si>
    <t>SG962906-OCL</t>
  </si>
  <si>
    <t>SG962921-CLO</t>
  </si>
  <si>
    <t>SG962921-DKO</t>
  </si>
  <si>
    <t>SG962921-LTL</t>
  </si>
  <si>
    <t>SG962921-OCL</t>
  </si>
  <si>
    <t>PD963022-DKO</t>
  </si>
  <si>
    <t>PD963022-OFL</t>
  </si>
  <si>
    <t>BG787907-CLO</t>
  </si>
  <si>
    <t>BG787907-LGW</t>
  </si>
  <si>
    <t>BG787913-BNN</t>
  </si>
  <si>
    <t>BG787913-CLO</t>
  </si>
  <si>
    <t>BG787913-LGW</t>
  </si>
  <si>
    <t>BG787924-BNN</t>
  </si>
  <si>
    <t>BG787924-CLO</t>
  </si>
  <si>
    <t>BG787924-LGW</t>
  </si>
  <si>
    <t>BG787971-BNN</t>
  </si>
  <si>
    <t>BG787971-CLO</t>
  </si>
  <si>
    <t>BG787971-LGW</t>
  </si>
  <si>
    <t>BG787975-BNN</t>
  </si>
  <si>
    <t>BG787975-CLO</t>
  </si>
  <si>
    <t>BG787975-LGW</t>
  </si>
  <si>
    <t>ZG787924-BEI</t>
  </si>
  <si>
    <t>BG787907</t>
  </si>
  <si>
    <t>S:/Carpetas/GUESS MAINLINE ECOM IMAGES/2024/244 - HOLIDAY 2024/JPG/NOELLE/BG787907-COALLOGO-NOELLE-B-.jpg</t>
  </si>
  <si>
    <t>BG787907-CLO (3)</t>
  </si>
  <si>
    <t>S:/Carpetas/GUESS MAINLINE ECOM IMAGES/2024/244 - HOLIDAY 2024/JPG/NOELLE/BG787907-COALLOGO-NOELLE-F-.jpg</t>
  </si>
  <si>
    <t>BG787907-CLO (2)</t>
  </si>
  <si>
    <t>S:/Carpetas/GUESS MAINLINE ECOM IMAGES/2024/244 - HOLIDAY 2024/JPG/NOELLE/BG787907-COALLOGO-NOELLE-I-.jpg</t>
  </si>
  <si>
    <t>BG787907-CLO (4)</t>
  </si>
  <si>
    <t>S:/Carpetas/GUESS MAINLINE ECOM IMAGES/2024/244 - HOLIDAY 2024/JPG/NOELLE/BG787907-COALLOGO-NOELLE-Q-.jpg</t>
  </si>
  <si>
    <t>BG787907-CLO (1)</t>
  </si>
  <si>
    <t>S:/Carpetas/GUESS MAINLINE ECOM IMAGES/2024/244 - HOLIDAY 2024/JPG/NOELLE/BG787907-LATTELOGOBROWN-NOELLE-B-.jpg</t>
  </si>
  <si>
    <t>BG787907-LGW (3)</t>
  </si>
  <si>
    <t>S:/Carpetas/GUESS MAINLINE ECOM IMAGES/2024/244 - HOLIDAY 2024/JPG/NOELLE/BG787907-LATTELOGOBROWN-NOELLE-F-.jpg</t>
  </si>
  <si>
    <t>BG787907-LGW (2)</t>
  </si>
  <si>
    <t>S:/Carpetas/GUESS MAINLINE ECOM IMAGES/2024/244 - HOLIDAY 2024/JPG/NOELLE/BG787907-LATTELOGOBROWN-NOELLE-I-.jpg</t>
  </si>
  <si>
    <t>BG787907-LGW (4)</t>
  </si>
  <si>
    <t>S:/Carpetas/GUESS MAINLINE ECOM IMAGES/2024/244 - HOLIDAY 2024/JPG/NOELLE/BG787907-LATTELOGOBROWN-NOELLE-Q-.jpg</t>
  </si>
  <si>
    <t>BG787907-LGW (1)</t>
  </si>
  <si>
    <t>BG787913</t>
  </si>
  <si>
    <t>S:/Carpetas/GUESS MAINLINE ECOM IMAGES/2023/231 - SPRING 2023/JPEG/NOELLE/BG787913-COALLOGO-NOELLE-B-.jpg</t>
  </si>
  <si>
    <t>BG787913-CLO (3)</t>
  </si>
  <si>
    <t>S:/Carpetas/GUESS MAINLINE ECOM IMAGES/2023/231 - SPRING 2023/JPEG/NOELLE/BG787913-COALLOGO-NOELLE-F-.jpg</t>
  </si>
  <si>
    <t>BG787913-CLO (2)</t>
  </si>
  <si>
    <t>S:/Carpetas/GUESS MAINLINE ECOM IMAGES/2023/231 - SPRING 2023/JPEG/NOELLE/BG787913-COALLOGO-NOELLE-I-.jpg</t>
  </si>
  <si>
    <t>BG787913-CLO (4)</t>
  </si>
  <si>
    <t>S:/Carpetas/GUESS MAINLINE ECOM IMAGES/2023/231 - SPRING 2023/JPEG/NOELLE/BG787913-COALLOGO-NOELLE-Q-.jpg</t>
  </si>
  <si>
    <t>BG787913-CLO (1)</t>
  </si>
  <si>
    <t>S:/Carpetas/GUESS MAINLINE ECOM IMAGES/2023/233- FALL 2023/JPEG/NOELLE/BG787913-LATTELOGOBROWN-NOELLE-B-.jpg</t>
  </si>
  <si>
    <t>BG787913-LGW (3)</t>
  </si>
  <si>
    <t>S:/Carpetas/GUESS MAINLINE ECOM IMAGES/2023/233- FALL 2023/JPEG/NOELLE/BG787913-LATTELOGOBROWN-NOELLE-Q-.jpg</t>
  </si>
  <si>
    <t>BG787913-LGW (1)</t>
  </si>
  <si>
    <t>S:/Carpetas/GUESS MAINLINE ECOM IMAGES/2023/233- FALL 2023/JPEG/NOELLE/BG787913-LATTELOGOBROWN-NOELLE-I-.jpg</t>
  </si>
  <si>
    <t>BG787913-LGW (4)</t>
  </si>
  <si>
    <t>S:/Carpetas/GUESS MAINLINE ECOM IMAGES/2023/233- FALL 2023/JPEG/NOELLE/BG787913-LATTELOGOBROWN-NOELLE-F-.jpg</t>
  </si>
  <si>
    <t>BG787913-LGW (2)</t>
  </si>
  <si>
    <t>BG787924</t>
  </si>
  <si>
    <t>S:/Carpetas/GUESS MAINLINE ECOM IMAGES/2025/251 - SPRING 2025/JPG/NOELLE/BG787924-BONELOGO-NOELLE-Q-.jpg</t>
  </si>
  <si>
    <t>BG787924-BNN (1)</t>
  </si>
  <si>
    <t>S:/Carpetas/GUESS MAINLINE ECOM IMAGES/2025/251 - SPRING 2025/JPG/NOELLE/BG787924-BONELOGO-NOELLE-F-.jpg</t>
  </si>
  <si>
    <t>BG787924-BNN (2)</t>
  </si>
  <si>
    <t>S:/Carpetas/GUESS MAINLINE ECOM IMAGES/2025/251 - SPRING 2025/JPG/NOELLE/BG787924-BONELOGO-NOELLE-I-.jpg</t>
  </si>
  <si>
    <t>BG787924-BNN (4)</t>
  </si>
  <si>
    <t>S:/Carpetas/GUESS MAINLINE ECOM IMAGES/2025/251 - SPRING 2025/JPG/NOELLE/BG787924-BONELOGO-NOELLE-B-.jpg</t>
  </si>
  <si>
    <t>BG787924-BNN (3)</t>
  </si>
  <si>
    <t>S:/Carpetas/GUESS MAINLINE ECOM IMAGES/2023/231 - SPRING 2023/JPEG/NOELLE/BG787924-COALLOGO-NOELLE-Q-.jpg</t>
  </si>
  <si>
    <t>BG787924-CLO (1)</t>
  </si>
  <si>
    <t>S:/Carpetas/GUESS MAINLINE ECOM IMAGES/2023/231 - SPRING 2023/JPEG/NOELLE/BG787924-COALLOGO-NOELLE-I-.jpg</t>
  </si>
  <si>
    <t>BG787924-CLO (4)</t>
  </si>
  <si>
    <t>S:/Carpetas/GUESS MAINLINE ECOM IMAGES/2023/231 - SPRING 2023/JPEG/NOELLE/BG787924-COALLOGO-NOELLE-F-.jpg</t>
  </si>
  <si>
    <t>BG787924-CLO (2)</t>
  </si>
  <si>
    <t>S:/Carpetas/GUESS MAINLINE ECOM IMAGES/2023/231 - SPRING 2023/JPEG/NOELLE/BG787924-COALLOGO-NOELLE-B-.jpg</t>
  </si>
  <si>
    <t>BG787924-CLO (3)</t>
  </si>
  <si>
    <t>S:/Carpetas/GUESS MAINLINE ECOM IMAGES/2023/233- FALL 2023/JPEG/NOELLE/BG787924-LATTELOGOBROWN-NOELLE-B-.jpg</t>
  </si>
  <si>
    <t>BG787924-LGW (3)</t>
  </si>
  <si>
    <t>S:/Carpetas/GUESS MAINLINE ECOM IMAGES/2023/233- FALL 2023/JPEG/NOELLE/BG787924-LATTELOGOBROWN-NOELLE-F-.jpg</t>
  </si>
  <si>
    <t>BG787924-LGW (2)</t>
  </si>
  <si>
    <t>S:/Carpetas/GUESS MAINLINE ECOM IMAGES/2023/233- FALL 2023/JPEG/NOELLE/BG787924-LATTELOGOBROWN-NOELLE-I-.jpg</t>
  </si>
  <si>
    <t>BG787924-LGW (4)</t>
  </si>
  <si>
    <t>S:/Carpetas/GUESS MAINLINE ECOM IMAGES/2023/233- FALL 2023/JPEG/NOELLE/BG787924-LATTELOGOBROWN-NOELLE-Q-.jpg</t>
  </si>
  <si>
    <t>BG787924-LGW (1)</t>
  </si>
  <si>
    <t>BG787971</t>
  </si>
  <si>
    <t>S:/Carpetas/GUESS MAINLINE ECOM IMAGES/2025/251 - SPRING 2025/JPG/NOELLE/BG787971-BONELOGO-NOELLE-B-.jpg</t>
  </si>
  <si>
    <t>BG787971-BNN (3)</t>
  </si>
  <si>
    <t>S:/Carpetas/GUESS MAINLINE ECOM IMAGES/2025/251 - SPRING 2025/JPG/NOELLE/BG787971-BONELOGO-NOELLE-I-.jpg</t>
  </si>
  <si>
    <t>BG787971-BNN (4)</t>
  </si>
  <si>
    <t>S:/Carpetas/GUESS MAINLINE ECOM IMAGES/2025/251 - SPRING 2025/JPG/NOELLE/BG787971-BONELOGO-NOELLE-Q-.jpg</t>
  </si>
  <si>
    <t>BG787971-BNN (1)</t>
  </si>
  <si>
    <t>S:/Carpetas/GUESS MAINLINE ECOM IMAGES/2025/251 - SPRING 2025/JPG/NOELLE/BG787971-BONELOGO-NOELLE-F-.jpg</t>
  </si>
  <si>
    <t>BG787971-BNN (2)</t>
  </si>
  <si>
    <t>S:/Carpetas/GUESS MAINLINE ECOM IMAGES/2023/231 - SPRING 2023/JPEG/NOELLE/BG787971-COALLOGO-NOELLE-B-.jpg</t>
  </si>
  <si>
    <t>BG787971-CLO (3)</t>
  </si>
  <si>
    <t>S:/Carpetas/GUESS MAINLINE ECOM IMAGES/2023/231 - SPRING 2023/JPEG/NOELLE/BG787971-COALLOGO-NOELLE-F-.jpg</t>
  </si>
  <si>
    <t>BG787971-CLO (2)</t>
  </si>
  <si>
    <t>S:/Carpetas/GUESS MAINLINE ECOM IMAGES/2023/231 - SPRING 2023/JPEG/NOELLE/BG787971-COALLOGO-NOELLE-I-.jpg</t>
  </si>
  <si>
    <t>BG787971-CLO (4)</t>
  </si>
  <si>
    <t>S:/Carpetas/GUESS MAINLINE ECOM IMAGES/2023/231 - SPRING 2023/JPEG/NOELLE/BG787971-COALLOGO-NOELLE-Q-.jpg</t>
  </si>
  <si>
    <t>BG787971-CLO (1)</t>
  </si>
  <si>
    <t>S:/Carpetas/GUESS MAINLINE ECOM IMAGES/2023/233- FALL 2023/JPEG/NOELLE/BG787971-LATTELOGOBROWN-NOELLE-Q-.jpg</t>
  </si>
  <si>
    <t>BG787971-LGW (1)</t>
  </si>
  <si>
    <t>S:/Carpetas/GUESS MAINLINE ECOM IMAGES/2023/233- FALL 2023/JPEG/NOELLE/BG787971-LATTELOGOBROWN-NOELLE-F-.jpg</t>
  </si>
  <si>
    <t>BG787971-LGW (2)</t>
  </si>
  <si>
    <t>S:/Carpetas/GUESS MAINLINE ECOM IMAGES/2023/233- FALL 2023/JPEG/NOELLE/BG787971-LATTELOGOBROWN-NOELLE-B-.jpg</t>
  </si>
  <si>
    <t>BG787971-LGW (3)</t>
  </si>
  <si>
    <t>S:/Carpetas/GUESS MAINLINE ECOM IMAGES/2023/233- FALL 2023/JPEG/NOELLE/BG787971-LATTELOGOBROWN-NOELLE-I-.jpg</t>
  </si>
  <si>
    <t>BG787971-LGW (4)</t>
  </si>
  <si>
    <t>S:/Carpetas/GUESS MAINLINE ECOM IMAGES/2025/251 - SPRING 2025/JPG/NOELLE/BG787975-BONELOGO-NOELLE-B-.jpg</t>
  </si>
  <si>
    <t>BG787975-BNN (3)</t>
  </si>
  <si>
    <t>S:/Carpetas/GUESS MAINLINE ECOM IMAGES/2025/251 - SPRING 2025/JPG/NOELLE/BG787975-BONELOGO-NOELLE-F-.jpg</t>
  </si>
  <si>
    <t>BG787975-BNN (2)</t>
  </si>
  <si>
    <t>S:/Carpetas/GUESS MAINLINE ECOM IMAGES/2025/251 - SPRING 2025/JPG/NOELLE/BG787975-BONELOGO-NOELLE-I-.jpg</t>
  </si>
  <si>
    <t>BG787975-BNN (4)</t>
  </si>
  <si>
    <t>S:/Carpetas/GUESS MAINLINE ECOM IMAGES/2025/251 - SPRING 2025/JPG/NOELLE/BG787975-BONELOGO-NOELLE-Q-.jpg</t>
  </si>
  <si>
    <t>BG787975-BNN (1)</t>
  </si>
  <si>
    <t>S:/Carpetas/GUESS MAINLINE ECOM IMAGES/2024/242 - SUMMER 2024/JPG/NOELLE/BG787975-COALLOGO-NOELLE-F-.jpg</t>
  </si>
  <si>
    <t>BG787975-CLO (2)</t>
  </si>
  <si>
    <t>S:/Carpetas/GUESS MAINLINE ECOM IMAGES/2024/242 - SUMMER 2024/JPG/NOELLE/BG787975-COALLOGO-NOELLE-I-.jpg</t>
  </si>
  <si>
    <t>BG787975-CLO (4)</t>
  </si>
  <si>
    <t>S:/Carpetas/GUESS MAINLINE ECOM IMAGES/2024/242 - SUMMER 2024/JPG/NOELLE/BG787975-COALLOGO-NOELLE-Q-.jpg</t>
  </si>
  <si>
    <t>BG787975-CLO (1)</t>
  </si>
  <si>
    <t>S:/Carpetas/GUESS MAINLINE ECOM IMAGES/2024/242 - SUMMER 2024/JPG/NOELLE/BG787975-COALLOGO-NOELLE-B-.jpg</t>
  </si>
  <si>
    <t>BG787975-CLO (3)</t>
  </si>
  <si>
    <t>S:/Carpetas/GUESS MAINLINE ECOM IMAGES/2024/242 - SUMMER 2024/JPG/NOELLE/BG787975-LATTELOGOBROWN-NOELLE-B-.jpg</t>
  </si>
  <si>
    <t>BG787975-LGW (3)</t>
  </si>
  <si>
    <t>S:/Carpetas/GUESS MAINLINE ECOM IMAGES/2024/242 - SUMMER 2024/JPG/NOELLE/BG787975-LATTELOGOBROWN-NOELLE-I-.jpg</t>
  </si>
  <si>
    <t>BG787975-LGW (4)</t>
  </si>
  <si>
    <t>S:/Carpetas/GUESS MAINLINE ECOM IMAGES/2024/242 - SUMMER 2024/JPG/NOELLE/BG787975-LATTELOGOBROWN-NOELLE-Q-.jpg</t>
  </si>
  <si>
    <t>BG787975-LGW (1)</t>
  </si>
  <si>
    <t>S:/Carpetas/GUESS MAINLINE ECOM IMAGES/2024/243 - FALL 2024/JPG/NOELLE/BG787975-LATTELOGOBROWN-NOELLE-F-.jpg</t>
  </si>
  <si>
    <t>BG787975-LGW (2)</t>
  </si>
  <si>
    <t>BG921175</t>
  </si>
  <si>
    <t>LATONA</t>
  </si>
  <si>
    <t>S:/Carpetas/GUESS MAINLINE ECOM IMAGES/2023/234- HOLIDAY 2023/JPEG/LATONA/BG921175-BLACK-LATONA-F-.jpg</t>
  </si>
  <si>
    <t>BG921175-BLA (2)</t>
  </si>
  <si>
    <t>S:/Carpetas/GUESS MAINLINE ECOM IMAGES/2023/234- HOLIDAY 2023/JPEG/LATONA/BG921175-BLACK-LATONA-B-.jpg</t>
  </si>
  <si>
    <t>BG921175-BLA (3)</t>
  </si>
  <si>
    <t>S:/Carpetas/GUESS MAINLINE ECOM IMAGES/2023/234- HOLIDAY 2023/JPEG/LATONA/BG921175-BLACK-LATONA-I-.jpg</t>
  </si>
  <si>
    <t>BG921175-BLA (4)</t>
  </si>
  <si>
    <t>S:/Carpetas/GUESS MAINLINE ECOM IMAGES/2023/234- HOLIDAY 2023/JPEG/LATONA/BG921175-BLACK-LATONA-Q-.jpg</t>
  </si>
  <si>
    <t>BG921175-BLA (1)</t>
  </si>
  <si>
    <t>S:/Carpetas/GUESS MAINLINE ECOM IMAGES/2023/234- HOLIDAY 2023/JPEG/LATONA/BG921175-BLACK-LATONA-F-2-.jpg</t>
  </si>
  <si>
    <t>BG921175-BLA (6)</t>
  </si>
  <si>
    <t>HOLIDAYSHINE</t>
  </si>
  <si>
    <t>S:/Carpetas/GUESS MAINLINE ECOM IMAGES/2025/251 - SPRING 2025/JPG/BETULA/GG962621-STORMYBLUE-BETULA-B-.jpg</t>
  </si>
  <si>
    <t>GG962621-STU (3)</t>
  </si>
  <si>
    <t>S:/Carpetas/GUESS MAINLINE ECOM IMAGES/2025/251 - SPRING 2025/JPG/BETULA/GG962621-STORMYBLUE-BETULA-F-.jpg</t>
  </si>
  <si>
    <t>GG962621-STU (2)</t>
  </si>
  <si>
    <t>S:/Carpetas/GUESS MAINLINE ECOM IMAGES/2025/251 - SPRING 2025/JPG/BETULA/GG962621-STORMYBLUE-BETULA-I-.jpg</t>
  </si>
  <si>
    <t>GG962621-STU (4)</t>
  </si>
  <si>
    <t>S:/Carpetas/GUESS MAINLINE ECOM IMAGES/2025/251 - SPRING 2025/JPG/BETULA/GG962621-STORMYBLUE-BETULA-Q-.jpg</t>
  </si>
  <si>
    <t>GG962621-STU (1)</t>
  </si>
  <si>
    <t>S:/Carpetas/GUESS MAINLINE ECOM IMAGES/2025/251 - SPRING 2025/JPG/BETULA/GG962621-WHITE-BETULA-I-.jpg</t>
  </si>
  <si>
    <t>GG962621-WHI (4)</t>
  </si>
  <si>
    <t>S:/Carpetas/GUESS MAINLINE ECOM IMAGES/2025/251 - SPRING 2025/JPG/BETULA/GG962621-WHITE-BETULA-B-.jpg</t>
  </si>
  <si>
    <t>GG962621-WHI (3)</t>
  </si>
  <si>
    <t>S:/Carpetas/GUESS MAINLINE ECOM IMAGES/2025/251 - SPRING 2025/JPG/BETULA/GG962621-WHITE-BETULA-F-.jpg</t>
  </si>
  <si>
    <t>GG962621-WHI (2)</t>
  </si>
  <si>
    <t>S:/Carpetas/GUESS MAINLINE ECOM IMAGES/2025/251 - SPRING 2025/JPG/BETULA/GG962621-WHITE-BETULA-Q-.jpg</t>
  </si>
  <si>
    <t>GG962621-WHI (1)</t>
  </si>
  <si>
    <t>S:/Carpetas/GUESS MAINLINE ECOM IMAGES/2025/251 - SPRING 2025/JPG/BETULA/GG962625-WHITE-BETULA-F-.jpg</t>
  </si>
  <si>
    <t>GG962625-WHI (2)</t>
  </si>
  <si>
    <t>S:/Carpetas/GUESS MAINLINE ECOM IMAGES/2025/251 - SPRING 2025/JPG/BETULA/GG962625-WHITE-BETULA-I-.jpg</t>
  </si>
  <si>
    <t>GG962625-WHI (4)</t>
  </si>
  <si>
    <t>S:/Carpetas/GUESS MAINLINE ECOM IMAGES/2025/251 - SPRING 2025/JPG/BETULA/GG962625-WHITE-BETULA-Q-.jpg</t>
  </si>
  <si>
    <t>GG962625-WHI (1)</t>
  </si>
  <si>
    <t>S:/Carpetas/GUESS MAINLINE ECOM IMAGES/2025/251 - SPRING 2025/JPG/BETULA/GG962625-WHITE-BETULA-B-.jpg</t>
  </si>
  <si>
    <t>GG962625-WHI (3)</t>
  </si>
  <si>
    <t>S:/Carpetas/GUESS MAINLINE ECOM IMAGES/2025/251 - SPRING 2025/JPG/ZARELA/PD963022-DARKTAUPELOGO-ZARELA-I-.jpg</t>
  </si>
  <si>
    <t>PD963022-DKO (4)</t>
  </si>
  <si>
    <t>S:/Carpetas/GUESS MAINLINE ECOM IMAGES/2025/251 - SPRING 2025/JPG/ZARELA/PD963022-DARKTAUPELOGO-ZARELA-Q-.jpg</t>
  </si>
  <si>
    <t>PD963022-DKO (1)</t>
  </si>
  <si>
    <t>S:/Carpetas/GUESS MAINLINE ECOM IMAGES/2025/251 - SPRING 2025/JPG/ZARELA/PD963022-DARKTAUPELOGO-ZARELA-B-.jpg</t>
  </si>
  <si>
    <t>PD963022-DKO (3)</t>
  </si>
  <si>
    <t>S:/Carpetas/GUESS MAINLINE ECOM IMAGES/2025/251 - SPRING 2025/JPG/ZARELA/PD963022-DARKTAUPELOGO-ZARELA-F-.jpg</t>
  </si>
  <si>
    <t>PD963022-DKO (2)</t>
  </si>
  <si>
    <t>S:/Carpetas/GUESS MAINLINE ECOM IMAGES/2025/251 - SPRING 2025/JPG/ZARELA/PD963022-OFFWHITELOGO-ZARELA-I-.jpg</t>
  </si>
  <si>
    <t>PD963022-OFL (4)</t>
  </si>
  <si>
    <t>S:/Carpetas/GUESS MAINLINE ECOM IMAGES/2025/251 - SPRING 2025/JPG/ZARELA/PD963022-OFFWHITELOGO-ZARELA-B-.jpg</t>
  </si>
  <si>
    <t>PD963022-OFL (3)</t>
  </si>
  <si>
    <t>S:/Carpetas/GUESS MAINLINE ECOM IMAGES/2025/251 - SPRING 2025/JPG/ZARELA/PD963022-OFFWHITELOGO-ZARELA-F-.jpg</t>
  </si>
  <si>
    <t>PD963022-OFL (2)</t>
  </si>
  <si>
    <t>S:/Carpetas/GUESS MAINLINE ECOM IMAGES/2025/251 - SPRING 2025/JPG/ZARELA/PD963022-OFFWHITELOGO-ZARELA-Q-.jpg</t>
  </si>
  <si>
    <t>PD963022-OFL (1)</t>
  </si>
  <si>
    <t>S:/Carpetas/GUESS MAINLINE ECOM IMAGES/2025/251 - SPRING 2025/JPG/CRESIDIA/PG934912-BEIGE-CRESIDIA-B-.jpg</t>
  </si>
  <si>
    <t>PG934912-BEI (3)</t>
  </si>
  <si>
    <t>S:/Carpetas/GUESS MAINLINE ECOM IMAGES/2025/251 - SPRING 2025/JPG/CRESIDIA/PG934912-BEIGE-CRESIDIA-Q-.jpg</t>
  </si>
  <si>
    <t>PG934912-BEI (1)</t>
  </si>
  <si>
    <t>S:/Carpetas/GUESS MAINLINE ECOM IMAGES/2025/251 - SPRING 2025/JPG/CRESIDIA/PG934912-BEIGE-CRESIDIA-I-.jpg</t>
  </si>
  <si>
    <t>PG934912-BEI (4)</t>
  </si>
  <si>
    <t>S:/Carpetas/GUESS MAINLINE ECOM IMAGES/2025/251 - SPRING 2025/JPG/CRESIDIA/PG934912-BEIGE-CRESIDIA-F-.jpg</t>
  </si>
  <si>
    <t>PG934912-BEI (2)</t>
  </si>
  <si>
    <t>S:/Carpetas/GUESS MAINLINE ECOM IMAGES/2025/251 - SPRING 2025/JPG/CRESIDIA/PG934921-BEIGE-CRESIDIA-B-.jpg</t>
  </si>
  <si>
    <t>PG934921-BEI (3)</t>
  </si>
  <si>
    <t>S:/Carpetas/GUESS MAINLINE ECOM IMAGES/2025/251 - SPRING 2025/JPG/CRESIDIA/PG934921-BEIGE-CRESIDIA-F-.jpg</t>
  </si>
  <si>
    <t>PG934921-BEI (2)</t>
  </si>
  <si>
    <t>S:/Carpetas/GUESS MAINLINE ECOM IMAGES/2025/251 - SPRING 2025/JPG/CRESIDIA/PG934921-BEIGE-CRESIDIA-I-.jpg</t>
  </si>
  <si>
    <t>PG934921-BEI (4)</t>
  </si>
  <si>
    <t>S:/Carpetas/GUESS MAINLINE ECOM IMAGES/2025/251 - SPRING 2025/JPG/CRESIDIA/PG934921-BEIGE-CRESIDIA-Q-.jpg</t>
  </si>
  <si>
    <t>PG934921-BEI (1)</t>
  </si>
  <si>
    <t>QG874809</t>
  </si>
  <si>
    <t>S:/Carpetas/GUESS MAINLINE ECOM IMAGES/2024/243 - FALL 2024/JPG/GIULLY/QG874809-BLACK-GIULLY-F-.jpg</t>
  </si>
  <si>
    <t>QG874809-BLA (2)</t>
  </si>
  <si>
    <t>S:/Carpetas/GUESS MAINLINE ECOM IMAGES/2024/243 - FALL 2024/JPG/GIULLY/QG874809-BLACK-GIULLY-B-.jpg</t>
  </si>
  <si>
    <t>QG874809-BLA (3)</t>
  </si>
  <si>
    <t>S:/Carpetas/GUESS MAINLINE ECOM IMAGES/2024/243 - FALL 2024/JPG/GIULLY/QG874809-BLACK-GIULLY-Q-.jpg</t>
  </si>
  <si>
    <t>QG874809-BLA (1)</t>
  </si>
  <si>
    <t>S:/Carpetas/GUESS MAINLINE ECOM IMAGES/2024/243 - FALL 2024/JPG/GIULLY/QG874809-BLACK-GIULLY-I-.jpg</t>
  </si>
  <si>
    <t>QG874809-BLA (4)</t>
  </si>
  <si>
    <t>QG874813</t>
  </si>
  <si>
    <t>S:/Carpetas/GUESS MAINLINE ECOM IMAGES/2025/251 - SPRING 2025/JPG/GIULLY/QG874813-BEIGE-GIULLY-B-.jpg</t>
  </si>
  <si>
    <t>QG874813-BEI (3)</t>
  </si>
  <si>
    <t>S:/Carpetas/GUESS MAINLINE ECOM IMAGES/2025/251 - SPRING 2025/JPG/GIULLY/QG874813-BEIGE-GIULLY-F-.jpg</t>
  </si>
  <si>
    <t>QG874813-BEI (2)</t>
  </si>
  <si>
    <t>S:/Carpetas/GUESS MAINLINE ECOM IMAGES/2025/251 - SPRING 2025/JPG/GIULLY/QG874813-BEIGE-GIULLY-I-.jpg</t>
  </si>
  <si>
    <t>QG874813-BEI (4)</t>
  </si>
  <si>
    <t>S:/Carpetas/GUESS MAINLINE ECOM IMAGES/2025/251 - SPRING 2025/JPG/GIULLY/QG874813-BEIGE-GIULLY-Q-.jpg</t>
  </si>
  <si>
    <t>QG874813-BEI (1)</t>
  </si>
  <si>
    <t>S:/Carpetas/GUESS MAINLINE ECOM IMAGES/2025/251 - SPRING 2025/JPG/GIULLY/QG874813-OFFWHITE-GIULLY-B-.jpg</t>
  </si>
  <si>
    <t>QG874813-OFF (3)</t>
  </si>
  <si>
    <t>S:/Carpetas/GUESS MAINLINE ECOM IMAGES/2025/251 - SPRING 2025/JPG/GIULLY/QG874813-OFFWHITE-GIULLY-F-.jpg</t>
  </si>
  <si>
    <t>QG874813-OFF (2)</t>
  </si>
  <si>
    <t>S:/Carpetas/GUESS MAINLINE ECOM IMAGES/2025/251 - SPRING 2025/JPG/GIULLY/QG874813-OFFWHITE-GIULLY-Q-.jpg</t>
  </si>
  <si>
    <t>QG874813-OFF (1)</t>
  </si>
  <si>
    <t>S:/Carpetas/GUESS MAINLINE ECOM IMAGES/2025/251 - SPRING 2025/JPG/GIULLY/QG874813-OFFWHITE-GIULLY-I-.jpg</t>
  </si>
  <si>
    <t>QG874813-OFF (4)</t>
  </si>
  <si>
    <t>S:/Carpetas/GUESS MAINLINE ECOM IMAGES/2025/251 - SPRING 2025/JPG/GIULLY/QG874813-PEONY-GIULLY-B-.jpg</t>
  </si>
  <si>
    <t>QG874813-POE (3)</t>
  </si>
  <si>
    <t>S:/Carpetas/GUESS MAINLINE ECOM IMAGES/2025/251 - SPRING 2025/JPG/GIULLY/QG874813-PEONY-GIULLY-I-.jpg</t>
  </si>
  <si>
    <t>QG874813-POE (4)</t>
  </si>
  <si>
    <t>S:/Carpetas/GUESS MAINLINE ECOM IMAGES/2025/251 - SPRING 2025/JPG/GIULLY/QG874813-PEONY-GIULLY-Q-.jpg</t>
  </si>
  <si>
    <t>QG874813-POE (1)</t>
  </si>
  <si>
    <t>S:/Carpetas/GUESS MAINLINE ECOM IMAGES/2025/251 - SPRING 2025/JPG/GIULLY/QG874813-PEONY-GIULLY-F-.jpg</t>
  </si>
  <si>
    <t>QG874813-POE (2)</t>
  </si>
  <si>
    <t>QG874814</t>
  </si>
  <si>
    <t>S:/Carpetas/GUESS MAINLINE ECOM IMAGES/2025/251 - SPRING 2025/JPG/GIULLY/QG874814-BEIGE-GIULLY-B-.jpg</t>
  </si>
  <si>
    <t>QG874814-BEI (3)</t>
  </si>
  <si>
    <t>S:/Carpetas/GUESS MAINLINE ECOM IMAGES/2025/251 - SPRING 2025/JPG/GIULLY/QG874814-BEIGE-GIULLY-F-.jpg</t>
  </si>
  <si>
    <t>QG874814-BEI (2)</t>
  </si>
  <si>
    <t>S:/Carpetas/GUESS MAINLINE ECOM IMAGES/2025/251 - SPRING 2025/JPG/GIULLY/QG874814-BEIGE-GIULLY-I-.jpg</t>
  </si>
  <si>
    <t>QG874814-BEI (4)</t>
  </si>
  <si>
    <t>S:/Carpetas/GUESS MAINLINE ECOM IMAGES/2025/251 - SPRING 2025/JPG/GIULLY/QG874814-BEIGE-GIULLY-Q-.jpg</t>
  </si>
  <si>
    <t>QG874814-BEI (1)</t>
  </si>
  <si>
    <t>S:/Carpetas/GUESS MAINLINE ECOM IMAGES/2025/251 - SPRING 2025/JPG/GIULLY/QG874814-PEONY-GIULLY-Q-.jpg</t>
  </si>
  <si>
    <t>QG874814-POE (1)</t>
  </si>
  <si>
    <t>S:/Carpetas/GUESS MAINLINE ECOM IMAGES/2025/251 - SPRING 2025/JPG/GIULLY/QG874814-PEONY-GIULLY-B-.jpg</t>
  </si>
  <si>
    <t>QG874814-POE (3)</t>
  </si>
  <si>
    <t>S:/Carpetas/GUESS MAINLINE ECOM IMAGES/2025/251 - SPRING 2025/JPG/GIULLY/QG874814-PEONY-GIULLY-F-.jpg</t>
  </si>
  <si>
    <t>QG874814-POE (2)</t>
  </si>
  <si>
    <t>S:/Carpetas/GUESS MAINLINE ECOM IMAGES/2025/251 - SPRING 2025/JPG/GIULLY/QG874814-PEONY-GIULLY-I-.jpg</t>
  </si>
  <si>
    <t>QG874814-POE (4)</t>
  </si>
  <si>
    <t>QG8748146-BLA (2)</t>
  </si>
  <si>
    <t>QG8748146-POE (2)</t>
  </si>
  <si>
    <t>QG8748156</t>
  </si>
  <si>
    <t>S:/Carpetas/GUESS MAINLINE ECOM IMAGES/2025/251 - SPRING 2025/JPG/GIULLY/QG8748156-BLACK-GIULLY-B-.jpg</t>
  </si>
  <si>
    <t>QG8748156-BLA (3)</t>
  </si>
  <si>
    <t>S:/Carpetas/GUESS MAINLINE ECOM IMAGES/2025/251 - SPRING 2025/JPG/GIULLY/QG8748156-BLACK-GIULLY-F-.jpg</t>
  </si>
  <si>
    <t>QG8748156-BLA (2)</t>
  </si>
  <si>
    <t>S:/Carpetas/GUESS MAINLINE ECOM IMAGES/2025/251 - SPRING 2025/JPG/GIULLY/QG8748156-BLACK-GIULLY-I-.jpg</t>
  </si>
  <si>
    <t>QG8748156-BLA (4)</t>
  </si>
  <si>
    <t>S:/Carpetas/GUESS MAINLINE ECOM IMAGES/2025/251 - SPRING 2025/JPG/GIULLY/QG8748156-PEONY-GIULLY-B-.jpg</t>
  </si>
  <si>
    <t>QG8748156-POE (3)</t>
  </si>
  <si>
    <t>S:/Carpetas/GUESS MAINLINE ECOM IMAGES/2025/251 - SPRING 2025/JPG/GIULLY/QG8748156-PEONY-GIULLY-F-.jpg</t>
  </si>
  <si>
    <t>QG8748156-POE (2)</t>
  </si>
  <si>
    <t>S:/Carpetas/GUESS MAINLINE ECOM IMAGES/2025/251 - SPRING 2025/JPG/GIULLY/QG8748156-PEONY-GIULLY-I-.jpg</t>
  </si>
  <si>
    <t>QG8748156-POE (4)</t>
  </si>
  <si>
    <t>QG874822</t>
  </si>
  <si>
    <t>S:/Carpetas/GUESS MAINLINE ECOM IMAGES/2024/242 - SUMMER 2024/JPG/GIULLY/QG874822-BLACK-GIULLY-Q-.jpg</t>
  </si>
  <si>
    <t>QG874822-BLA (1)</t>
  </si>
  <si>
    <t>S:/Carpetas/GUESS MAINLINE ECOM IMAGES/2024/242 - SUMMER 2024/JPG/GIULLY/QG874822-BLACK-GIULLY-F-.jpg</t>
  </si>
  <si>
    <t>QG874822-BLA (2)</t>
  </si>
  <si>
    <t>S:/Carpetas/GUESS MAINLINE ECOM IMAGES/2024/242 - SUMMER 2024/JPG/GIULLY/QG874822-BLACK-GIULLY-I-.jpg</t>
  </si>
  <si>
    <t>QG874822-BLA (4)</t>
  </si>
  <si>
    <t>S:/Carpetas/GUESS MAINLINE ECOM IMAGES/2024/242 - SUMMER 2024/JPG/GIULLY/QG874822-BLACK-GIULLY-B-.jpg</t>
  </si>
  <si>
    <t>QG874822-BLA (3)</t>
  </si>
  <si>
    <t>QG900633</t>
  </si>
  <si>
    <t>S:/Carpetas/GUESS MAINLINE ECOM IMAGES/2024/244 - HOLIDAY 2024/JPG/POWER PLAY/QG900633-BROWNLOGO-POWERPLAY-I-.jpg</t>
  </si>
  <si>
    <t>QG900633-BNL (4)</t>
  </si>
  <si>
    <t>S:/Carpetas/GUESS MAINLINE ECOM IMAGES/2024/244 - HOLIDAY 2024/JPG/POWER PLAY/QG900633-BROWNLOGO-POWERPLAY-B-.jpg</t>
  </si>
  <si>
    <t>QG900633-BNL (3)</t>
  </si>
  <si>
    <t>S:/Carpetas/GUESS MAINLINE ECOM IMAGES/2024/244 - HOLIDAY 2024/JPG/POWER PLAY/QG900633-BROWNLOGO-POWERPLAY-F-.jpg</t>
  </si>
  <si>
    <t>QG900633-BNL (2)</t>
  </si>
  <si>
    <t>S:/Carpetas/GUESS MAINLINE ECOM IMAGES/2024/244 - HOLIDAY 2024/JPG/POWER PLAY/QG900633-BROWNLOGO-POWERPLAY-Q-.jpg</t>
  </si>
  <si>
    <t>QG900633-BNL (1)</t>
  </si>
  <si>
    <t>SG921175</t>
  </si>
  <si>
    <t>S:/Carpetas/GUESS MAINLINE ECOM IMAGES/2023/234- HOLIDAY 2023/JPEG/LATONA/SG921175-COALLOGO-LATONA-B-.jpg</t>
  </si>
  <si>
    <t>SG921175-CLO (3)</t>
  </si>
  <si>
    <t>S:/Carpetas/GUESS MAINLINE ECOM IMAGES/2023/234- HOLIDAY 2023/JPEG/LATONA/SG921175-COALLOGO-LATONA-F-.jpg</t>
  </si>
  <si>
    <t>SG921175-CLO (2)</t>
  </si>
  <si>
    <t>S:/Carpetas/GUESS MAINLINE ECOM IMAGES/2023/234- HOLIDAY 2023/JPEG/LATONA/SG921175-COALLOGO-LATONA-F-2-.jpg</t>
  </si>
  <si>
    <t>SG921175-CLO (6)</t>
  </si>
  <si>
    <t>S:/Carpetas/GUESS MAINLINE ECOM IMAGES/2023/234- HOLIDAY 2023/JPEG/LATONA/SG921175-COALLOGO-LATONA-I-.jpg</t>
  </si>
  <si>
    <t>SG921175-CLO (4)</t>
  </si>
  <si>
    <t>S:/Carpetas/GUESS MAINLINE ECOM IMAGES/2023/234- HOLIDAY 2023/JPEG/LATONA/SG921175-COALLOGO-LATONA-Q-.jpg</t>
  </si>
  <si>
    <t>SG921175-CLO (1)</t>
  </si>
  <si>
    <t>S:/Carpetas/GUESS MAINLINE ECOM IMAGES/2023/234- HOLIDAY 2023/JPEG/LATONA/SG921175-LATTELOGO-LATONA-B-.jpg</t>
  </si>
  <si>
    <t>SG921175-LTL (3)</t>
  </si>
  <si>
    <t>S:/Carpetas/GUESS MAINLINE ECOM IMAGES/2023/234- HOLIDAY 2023/JPEG/LATONA/SG921175-LATTELOGO-LATONA-Q-.jpg</t>
  </si>
  <si>
    <t>SG921175-LTL (1)</t>
  </si>
  <si>
    <t>S:/Carpetas/GUESS MAINLINE ECOM IMAGES/2023/234- HOLIDAY 2023/JPEG/LATONA/SG921175-LATTELOGO-LATONA-F-2-.jpg</t>
  </si>
  <si>
    <t>SG921175-LTL (6)</t>
  </si>
  <si>
    <t>S:/Carpetas/GUESS MAINLINE ECOM IMAGES/2023/234- HOLIDAY 2023/JPEG/LATONA/SG921175-LATTELOGO-LATONA-I-.jpg</t>
  </si>
  <si>
    <t>SG921175-LTL (4)</t>
  </si>
  <si>
    <t>S:/Carpetas/GUESS MAINLINE ECOM IMAGES/2023/234- HOLIDAY 2023/JPEG/LATONA/SG921175-LATTELOGO-LATONA-F-.jpg</t>
  </si>
  <si>
    <t>SG921175-LTL (2)</t>
  </si>
  <si>
    <t>SG931828-COA (1)</t>
  </si>
  <si>
    <t>SG931828-COA (7)</t>
  </si>
  <si>
    <t>SG931828-COA (4)</t>
  </si>
  <si>
    <t>SG931828-COA (3)</t>
  </si>
  <si>
    <t>SG931828-COA (2)</t>
  </si>
  <si>
    <t>SG931828-COA (6)</t>
  </si>
  <si>
    <t>SG931828-LGW (3)</t>
  </si>
  <si>
    <t>SG931828-LGW (2)</t>
  </si>
  <si>
    <t>SG931828-LGW (4)</t>
  </si>
  <si>
    <t>SG931828-LGW (1)</t>
  </si>
  <si>
    <t>SG931828-LGW (7)</t>
  </si>
  <si>
    <t>SG931828-LGW (6)</t>
  </si>
  <si>
    <t>SG962906</t>
  </si>
  <si>
    <t>S:/Carpetas/GUESS MAINLINE ECOM IMAGES/2025/251 - SPRING 2025/JPG/ZAMIRA/SG962906-COALLOGO-ZAMIRA-B-.jpg</t>
  </si>
  <si>
    <t>SG962906-CLO (3)</t>
  </si>
  <si>
    <t>S:/Carpetas/GUESS MAINLINE ECOM IMAGES/2025/251 - SPRING 2025/JPG/ZAMIRA/SG962906-COALLOGO-ZAMIRA-I-.jpg</t>
  </si>
  <si>
    <t>SG962906-CLO (4)</t>
  </si>
  <si>
    <t>S:/Carpetas/GUESS MAINLINE ECOM IMAGES/2025/251 - SPRING 2025/JPG/ZAMIRA/SG962906-COALLOGO-ZAMIRA-Q-.jpg</t>
  </si>
  <si>
    <t>SG962906-CLO (1)</t>
  </si>
  <si>
    <t>S:/Carpetas/GUESS MAINLINE ECOM IMAGES/2025/251 - SPRING 2025/JPG/ZAMIRA/SG962906-COALLOGO-ZAMIRA-F-.jpg</t>
  </si>
  <si>
    <t>SG962906-CLO (2)</t>
  </si>
  <si>
    <t>S:/Carpetas/GUESS MAINLINE ECOM IMAGES/2025/251 - SPRING 2025/JPG/ZAMIRA/SG962906-DARKTAUPELOGO-ZAMIRA-F-.jpg</t>
  </si>
  <si>
    <t>SG962906-DKO (2)</t>
  </si>
  <si>
    <t>S:/Carpetas/GUESS MAINLINE ECOM IMAGES/2025/251 - SPRING 2025/JPG/ZAMIRA/SG962906-DARKTAUPELOGO-ZAMIRA-Q-.jpg</t>
  </si>
  <si>
    <t>SG962906-DKO (1)</t>
  </si>
  <si>
    <t>S:/Carpetas/GUESS MAINLINE ECOM IMAGES/2025/251 - SPRING 2025/JPG/ZAMIRA/SG962906-DARKTAUPELOGO-ZAMIRA-I-.jpg</t>
  </si>
  <si>
    <t>SG962906-DKO (4)</t>
  </si>
  <si>
    <t>S:/Carpetas/GUESS MAINLINE ECOM IMAGES/2025/251 - SPRING 2025/JPG/ZAMIRA/SG962906-DARKTAUPELOGO-ZAMIRA-B-.jpg</t>
  </si>
  <si>
    <t>SG962906-DKO (3)</t>
  </si>
  <si>
    <t>S:/Carpetas/GUESS MAINLINE ECOM IMAGES/2025/251 - SPRING 2025/JPG/ZAMIRA/SG962906-LATTELOGO-ZAMIRA-Q-.jpg</t>
  </si>
  <si>
    <t>SG962906-LTL (1)</t>
  </si>
  <si>
    <t>S:/Carpetas/GUESS MAINLINE ECOM IMAGES/2025/251 - SPRING 2025/JPG/ZAMIRA/SG962906-LATTELOGO-ZAMIRA-I-.jpg</t>
  </si>
  <si>
    <t>SG962906-LTL (4)</t>
  </si>
  <si>
    <t>S:/Carpetas/GUESS MAINLINE ECOM IMAGES/2025/251 - SPRING 2025/JPG/ZAMIRA/SG962906-LATTELOGO-ZAMIRA-F-.jpg</t>
  </si>
  <si>
    <t>SG962906-LTL (2)</t>
  </si>
  <si>
    <t>S:/Carpetas/GUESS MAINLINE ECOM IMAGES/2025/251 - SPRING 2025/JPG/ZAMIRA/SG962906-LATTELOGO-ZAMIRA-B-.jpg</t>
  </si>
  <si>
    <t>SG962906-LTL (3)</t>
  </si>
  <si>
    <t>S:/Carpetas/GUESS MAINLINE ECOM IMAGES/2025/251 - SPRING 2025/JPG/ZAMIRA/SG962906-ORCHIDLOGO-ZAMIRA-F-.jpg</t>
  </si>
  <si>
    <t>SG962906-OCL (2)</t>
  </si>
  <si>
    <t>S:/Carpetas/GUESS MAINLINE ECOM IMAGES/2025/251 - SPRING 2025/JPG/ZAMIRA/SG962906-ORCHIDLOGO-ZAMIRA-I-.jpg</t>
  </si>
  <si>
    <t>SG962906-OCL (4)</t>
  </si>
  <si>
    <t>S:/Carpetas/GUESS MAINLINE ECOM IMAGES/2025/251 - SPRING 2025/JPG/ZAMIRA/SG962906-ORCHIDLOGO-ZAMIRA-B-.jpg</t>
  </si>
  <si>
    <t>SG962906-OCL (3)</t>
  </si>
  <si>
    <t>S:/Carpetas/GUESS MAINLINE ECOM IMAGES/2025/251 - SPRING 2025/JPG/ZAMIRA/SG962906-ORCHIDLOGO-ZAMIRA-Q-.jpg</t>
  </si>
  <si>
    <t>SG962906-OCL (1)</t>
  </si>
  <si>
    <t>SG962921</t>
  </si>
  <si>
    <t>S:/Carpetas/GUESS MAINLINE ECOM IMAGES/2025/251 - SPRING 2025/JPG/ZAMIRA/SG962921-COALLOGO-ZAMIRA-Q-.jpg</t>
  </si>
  <si>
    <t>SG962921-CLO (1)</t>
  </si>
  <si>
    <t>S:/Carpetas/GUESS MAINLINE ECOM IMAGES/2025/251 - SPRING 2025/JPG/ZAMIRA/SG962921-COALLOGO-ZAMIRA-F-.jpg</t>
  </si>
  <si>
    <t>SG962921-CLO (2)</t>
  </si>
  <si>
    <t>S:/Carpetas/GUESS MAINLINE ECOM IMAGES/2025/251 - SPRING 2025/JPG/ZAMIRA/SG962921-COALLOGO-ZAMIRA-B-.jpg</t>
  </si>
  <si>
    <t>SG962921-CLO (3)</t>
  </si>
  <si>
    <t>S:/Carpetas/GUESS MAINLINE ECOM IMAGES/2025/251 - SPRING 2025/JPG/ZAMIRA/SG962921-COALLOGO-ZAMIRA-I-.jpg</t>
  </si>
  <si>
    <t>SG962921-CLO (4)</t>
  </si>
  <si>
    <t>S:/Carpetas/GUESS MAINLINE ECOM IMAGES/2025/251 - SPRING 2025/JPG/ZAMIRA/SG962921-DARKTAUPELOGO-ZAMIRA-I-.jpg</t>
  </si>
  <si>
    <t>SG962921-DKO (4)</t>
  </si>
  <si>
    <t>S:/Carpetas/GUESS MAINLINE ECOM IMAGES/2025/251 - SPRING 2025/JPG/ZAMIRA/SG962921-DARKTAUPELOGO-ZAMIRA-Q-.jpg</t>
  </si>
  <si>
    <t>SG962921-DKO (1)</t>
  </si>
  <si>
    <t>S:/Carpetas/GUESS MAINLINE ECOM IMAGES/2025/251 - SPRING 2025/JPG/ZAMIRA/SG962921-DARKTAUPELOGO-ZAMIRA-F-.jpg</t>
  </si>
  <si>
    <t>SG962921-DKO (2)</t>
  </si>
  <si>
    <t>S:/Carpetas/GUESS MAINLINE ECOM IMAGES/2025/251 - SPRING 2025/JPG/ZAMIRA/SG962921-DARKTAUPELOGO-ZAMIRA-B-.jpg</t>
  </si>
  <si>
    <t>SG962921-DKO (3)</t>
  </si>
  <si>
    <t>S:/Carpetas/GUESS MAINLINE ECOM IMAGES/2025/251 - SPRING 2025/JPG/ZAMIRA/SG962921-LATTELOGO-ZAMIRA-F-.jpg</t>
  </si>
  <si>
    <t>SG962921-LTL (2)</t>
  </si>
  <si>
    <t>S:/Carpetas/GUESS MAINLINE ECOM IMAGES/2025/251 - SPRING 2025/JPG/ZAMIRA/SG962921-LATTELOGO-ZAMIRA-B-.jpg</t>
  </si>
  <si>
    <t>SG962921-LTL (3)</t>
  </si>
  <si>
    <t>S:/Carpetas/GUESS MAINLINE ECOM IMAGES/2025/251 - SPRING 2025/JPG/ZAMIRA/SG962921-LATTELOGO-ZAMIRA-I-.jpg</t>
  </si>
  <si>
    <t>SG962921-LTL (4)</t>
  </si>
  <si>
    <t>S:/Carpetas/GUESS MAINLINE ECOM IMAGES/2025/251 - SPRING 2025/JPG/ZAMIRA/SG962921-LATTELOGO-ZAMIRA-Q-.jpg</t>
  </si>
  <si>
    <t>SG962921-LTL (1)</t>
  </si>
  <si>
    <t>S:/Carpetas/GUESS MAINLINE ECOM IMAGES/2025/251 - SPRING 2025/JPG/ZAMIRA/SG962921-ORCHIDLOGO-ZAMIRA-B-.jpg</t>
  </si>
  <si>
    <t>SG962921-OCL (3)</t>
  </si>
  <si>
    <t>S:/Carpetas/GUESS MAINLINE ECOM IMAGES/2025/251 - SPRING 2025/JPG/ZAMIRA/SG962921-ORCHIDLOGO-ZAMIRA-F-.jpg</t>
  </si>
  <si>
    <t>SG962921-OCL (2)</t>
  </si>
  <si>
    <t>S:/Carpetas/GUESS MAINLINE ECOM IMAGES/2025/251 - SPRING 2025/JPG/ZAMIRA/SG962921-ORCHIDLOGO-ZAMIRA-I-.jpg</t>
  </si>
  <si>
    <t>SG962921-OCL (4)</t>
  </si>
  <si>
    <t>S:/Carpetas/GUESS MAINLINE ECOM IMAGES/2025/251 - SPRING 2025/JPG/ZAMIRA/SG962921-ORCHIDLOGO-ZAMIRA-Q-.jpg</t>
  </si>
  <si>
    <t>SG962921-OCL (1)</t>
  </si>
  <si>
    <t>SL900624</t>
  </si>
  <si>
    <t>S:/Carpetas/GUESS MAINLINE ECOM IMAGES/2024/244 - HOLIDAY 2024/JPG/POWER PLAY/SL900624-COALLOGO-POWERPLAY-F-2.jpg</t>
  </si>
  <si>
    <t>SL900624-CLO (6)</t>
  </si>
  <si>
    <t>S:/Carpetas/GUESS MAINLINE ECOM IMAGES/2024/244 - HOLIDAY 2024/JPG/POWER PLAY/SL900624-COALLOGO-POWERPLAY-I-.jpg</t>
  </si>
  <si>
    <t>SL900624-CLO (4)</t>
  </si>
  <si>
    <t>S:/Carpetas/GUESS MAINLINE ECOM IMAGES/2024/244 - HOLIDAY 2024/JPG/POWER PLAY/SL900624-COALLOGO-POWERPLAY-Q-.jpg</t>
  </si>
  <si>
    <t>SL900624-CLO (1)</t>
  </si>
  <si>
    <t>S:/Carpetas/GUESS MAINLINE ECOM IMAGES/2024/244 - HOLIDAY 2024/JPG/POWER PLAY/SL900624-COALLOGO-POWERPLAY-F-.jpg</t>
  </si>
  <si>
    <t>SL900624-CLO (2)</t>
  </si>
  <si>
    <t>S:/Carpetas/GUESS MAINLINE ECOM IMAGES/2024/244 - HOLIDAY 2024/JPG/POWER PLAY/SL900624-COALLOGO-POWERPLAY-B-.jpg</t>
  </si>
  <si>
    <t>SL900624-CLO (3)</t>
  </si>
  <si>
    <t>S:/Carpetas/GUESS MAINLINE ECOM IMAGES/2024/244 - HOLIDAY 2024/JPG/POWER PLAY/SL900624-LATTELOGO-POWERPLAY-F-.jpg</t>
  </si>
  <si>
    <t>SL900624-LTL (2)</t>
  </si>
  <si>
    <t>S:/Carpetas/GUESS MAINLINE ECOM IMAGES/2024/244 - HOLIDAY 2024/JPG/POWER PLAY/SL900624-LATTELOGO-POWERPLAY-Q-.jpg</t>
  </si>
  <si>
    <t>SL900624-LTL (1)</t>
  </si>
  <si>
    <t>S:/Carpetas/GUESS MAINLINE ECOM IMAGES/2024/244 - HOLIDAY 2024/JPG/POWER PLAY/SL900624-LATTELOGO-POWERPLAY-I-.jpg</t>
  </si>
  <si>
    <t>SL900624-LTL (4)</t>
  </si>
  <si>
    <t>S:/Carpetas/GUESS MAINLINE ECOM IMAGES/2024/244 - HOLIDAY 2024/JPG/POWER PLAY/SL900624-LATTELOGO-POWERPLAY-F-2.jpg</t>
  </si>
  <si>
    <t>SL900624-LTL (6)</t>
  </si>
  <si>
    <t>S:/Carpetas/GUESS MAINLINE ECOM IMAGES/2024/244 - HOLIDAY 2024/JPG/POWER PLAY/SL900624-LATTELOGO-POWERPLAY-B-.jpg</t>
  </si>
  <si>
    <t>SL900624-LTL (3)</t>
  </si>
  <si>
    <t>SQ931828-BNL (7)</t>
  </si>
  <si>
    <t>SQ931828-BNL (6)</t>
  </si>
  <si>
    <t>VG931828</t>
  </si>
  <si>
    <t>S:/Carpetas/GUESS MAINLINE ECOM IMAGES/2024/241 - SPRING 2024/JPG/VIKKY II/VG931828-BLACK-VIKKYII-B-.jpg</t>
  </si>
  <si>
    <t>VG931828-BLA (3)</t>
  </si>
  <si>
    <t>S:/Carpetas/GUESS MAINLINE ECOM IMAGES/2024/241 - SPRING 2024/JPG/VIKKY II/VG931828-BLACK-VIKKYII-F-.jpg</t>
  </si>
  <si>
    <t>VG931828-BLA (2)</t>
  </si>
  <si>
    <t>S:/Carpetas/GUESS MAINLINE ECOM IMAGES/2024/241 - SPRING 2024/JPG/VIKKY II/VG931828-BLACK-VIKKYII-F-2-.jpg</t>
  </si>
  <si>
    <t>VG931828-BLA (6)</t>
  </si>
  <si>
    <t>S:/Carpetas/GUESS MAINLINE ECOM IMAGES/2024/241 - SPRING 2024/JPG/VIKKY II/VG931828-BLACK-VIKKYII-F-3-.jpg</t>
  </si>
  <si>
    <t>VG931828-BLA (7)</t>
  </si>
  <si>
    <t>S:/Carpetas/GUESS MAINLINE ECOM IMAGES/2024/241 - SPRING 2024/JPG/VIKKY II/VG931828-BLACK-VIKKYII-I-.jpg</t>
  </si>
  <si>
    <t>VG931828-BLA (4)</t>
  </si>
  <si>
    <t>S:/Carpetas/GUESS MAINLINE ECOM IMAGES/2024/241 - SPRING 2024/JPG/VIKKY II/VG931828-BLACK-VIKKYII-Q-.jpg</t>
  </si>
  <si>
    <t>VG931828-BLA (1)</t>
  </si>
  <si>
    <t>VG949306-BLA (2)</t>
  </si>
  <si>
    <t>VG949306-BLA (3)</t>
  </si>
  <si>
    <t>VG949306-BLA (4)</t>
  </si>
  <si>
    <t>VG949306-BLA (1)</t>
  </si>
  <si>
    <t>S:/Carpetas/GUESS MAINLINE ECOM IMAGES/2024/243 - FALL 2024/JPG/DARYNA/VG949306-BONE-DARYNA-Q-.jpg</t>
  </si>
  <si>
    <t>VG949306-BON (1)</t>
  </si>
  <si>
    <t>S:/Carpetas/GUESS MAINLINE ECOM IMAGES/2024/243 - FALL 2024/JPG/DARYNA/VG949306-BONE-DARYNA-I-.jpg</t>
  </si>
  <si>
    <t>VG949306-BON (4)</t>
  </si>
  <si>
    <t>S:/Carpetas/GUESS MAINLINE ECOM IMAGES/2024/243 - FALL 2024/JPG/DARYNA/VG949306-BONE-DARYNA-F-.jpg</t>
  </si>
  <si>
    <t>VG949306-BON (2)</t>
  </si>
  <si>
    <t>S:/Carpetas/GUESS MAINLINE ECOM IMAGES/2024/243 - FALL 2024/JPG/DARYNA/VG949306-BONE-DARYNA-B-.jpg</t>
  </si>
  <si>
    <t>VG949306-BON (3)</t>
  </si>
  <si>
    <t>VG949312-BLA (2)</t>
  </si>
  <si>
    <t>VG949312-BLA (3)</t>
  </si>
  <si>
    <t>VG949312-BLA (1)</t>
  </si>
  <si>
    <t>VG949312-BLA (4)</t>
  </si>
  <si>
    <t>S:/Carpetas/GUESS MAINLINE ECOM IMAGES/2024/243 - FALL 2024/JPG/DARYNA/VG949312-BONE-DARYNA-B-.jpg</t>
  </si>
  <si>
    <t>VG949312-BON (3)</t>
  </si>
  <si>
    <t>S:/Carpetas/GUESS MAINLINE ECOM IMAGES/2024/243 - FALL 2024/JPG/DARYNA/VG949312-BONE-DARYNA-F-.jpg</t>
  </si>
  <si>
    <t>VG949312-BON (2)</t>
  </si>
  <si>
    <t>S:/Carpetas/GUESS MAINLINE ECOM IMAGES/2024/243 - FALL 2024/JPG/DARYNA/VG949312-BONE-DARYNA-I-.jpg</t>
  </si>
  <si>
    <t>VG949312-BON (4)</t>
  </si>
  <si>
    <t>S:/Carpetas/GUESS MAINLINE ECOM IMAGES/2024/243 - FALL 2024/JPG/DARYNA/VG949312-BONE-DARYNA-Q-.jpg</t>
  </si>
  <si>
    <t>VG949312-BON (1)</t>
  </si>
  <si>
    <t>S:/Carpetas/GUESS MAINLINE ECOM IMAGES/2024/243 - FALL 2024/JPG/DARYNA/VG949323-BLACK-DARYNA-I-.jpg</t>
  </si>
  <si>
    <t>VG949323-BLA (4)</t>
  </si>
  <si>
    <t>S:/Carpetas/GUESS MAINLINE ECOM IMAGES/2024/243 - FALL 2024/JPG/DARYNA/VG949323-BLACK-DARYNA-F-.jpg</t>
  </si>
  <si>
    <t>VG949323-BLA (2)</t>
  </si>
  <si>
    <t>S:/Carpetas/GUESS MAINLINE ECOM IMAGES/2024/243 - FALL 2024/JPG/DARYNA/VG949323-BLACK-DARYNA-B-.jpg</t>
  </si>
  <si>
    <t>VG949323-BLA (3)</t>
  </si>
  <si>
    <t>S:/Carpetas/GUESS MAINLINE ECOM IMAGES/2024/243 - FALL 2024/JPG/DARYNA/VG949323-BLACK-DARYNA-Q-.jpg</t>
  </si>
  <si>
    <t>VG949323-BLA (1)</t>
  </si>
  <si>
    <t>VG963906</t>
  </si>
  <si>
    <t>LORELEI</t>
  </si>
  <si>
    <t>S:/Carpetas/GUESS MAINLINE ECOM IMAGES/2025/251 - SPRING 2025/JPG/LORELEI/VG963906-BLACK-LORELEI-Q-.jpg</t>
  </si>
  <si>
    <t>VG963906-BLA (1)</t>
  </si>
  <si>
    <t>S:/Carpetas/GUESS MAINLINE ECOM IMAGES/2025/251 - SPRING 2025/JPG/LORELEI/VG963906-BLACK-LORELEI-I-.jpg</t>
  </si>
  <si>
    <t>VG963906-BLA (4)</t>
  </si>
  <si>
    <t>S:/Carpetas/GUESS MAINLINE ECOM IMAGES/2025/251 - SPRING 2025/JPG/LORELEI/VG963906-BLACK-LORELEI-F-.jpg</t>
  </si>
  <si>
    <t>VG963906-BLA (2)</t>
  </si>
  <si>
    <t>S:/Carpetas/GUESS MAINLINE ECOM IMAGES/2025/251 - SPRING 2025/JPG/LORELEI/VG963906-BLACK-LORELEI-B-.jpg</t>
  </si>
  <si>
    <t>VG963906-BLA (3)</t>
  </si>
  <si>
    <t>S:/Carpetas/GUESS MAINLINE ECOM IMAGES/2025/251 - SPRING 2025/JPG/LORELEI/VG963906-BONE-LORELEI-Q-.jpg</t>
  </si>
  <si>
    <t>VG963906-BON (1)</t>
  </si>
  <si>
    <t>S:/Carpetas/GUESS MAINLINE ECOM IMAGES/2025/251 - SPRING 2025/JPG/LORELEI/VG963906-BONE-LORELEI-I-.jpg</t>
  </si>
  <si>
    <t>VG963906-BON (4)</t>
  </si>
  <si>
    <t>S:/Carpetas/GUESS MAINLINE ECOM IMAGES/2025/251 - SPRING 2025/JPG/LORELEI/VG963906-BONE-LORELEI-F-.jpg</t>
  </si>
  <si>
    <t>VG963906-BON (2)</t>
  </si>
  <si>
    <t>S:/Carpetas/GUESS MAINLINE ECOM IMAGES/2025/251 - SPRING 2025/JPG/LORELEI/VG963906-BONE-LORELEI-B-.jpg</t>
  </si>
  <si>
    <t>VG963906-BON (3)</t>
  </si>
  <si>
    <t>S:/Carpetas/GUESS MAINLINE ECOM IMAGES/2025/251 - SPRING 2025/JPG/LORELEI/VG963906-DARKTAUPE-LORELEI-F-.jpg</t>
  </si>
  <si>
    <t>VG963906-DRT (2)</t>
  </si>
  <si>
    <t>S:/Carpetas/GUESS MAINLINE ECOM IMAGES/2025/251 - SPRING 2025/JPG/LORELEI/VG963906-DARKTAUPE-LORELEI-I-.jpg</t>
  </si>
  <si>
    <t>VG963906-DRT (4)</t>
  </si>
  <si>
    <t>S:/Carpetas/GUESS MAINLINE ECOM IMAGES/2025/251 - SPRING 2025/JPG/LORELEI/VG963906-DARKTAUPE-LORELEI-Q-.jpg</t>
  </si>
  <si>
    <t>VG963906-DRT (1)</t>
  </si>
  <si>
    <t>S:/Carpetas/GUESS MAINLINE ECOM IMAGES/2025/251 - SPRING 2025/JPG/LORELEI/VG963906-DARKTAUPE-LORELEI-B-.jpg</t>
  </si>
  <si>
    <t>VG963906-DRT (3)</t>
  </si>
  <si>
    <t>VG963918</t>
  </si>
  <si>
    <t>S:/Carpetas/GUESS MAINLINE ECOM IMAGES/2025/251 - SPRING 2025/JPG/LORELEI/VG963918-BLACK-LORELEI-F-.jpg</t>
  </si>
  <si>
    <t>VG963918-BLA (2)</t>
  </si>
  <si>
    <t>S:/Carpetas/GUESS MAINLINE ECOM IMAGES/2025/251 - SPRING 2025/JPG/LORELEI/VG963918-BLACK-LORELEI-B-.jpg</t>
  </si>
  <si>
    <t>VG963918-BLA (3)</t>
  </si>
  <si>
    <t>S:/Carpetas/GUESS MAINLINE ECOM IMAGES/2025/251 - SPRING 2025/JPG/LORELEI/VG963918-BLACK-LORELEI-I-.jpg</t>
  </si>
  <si>
    <t>VG963918-BLA (4)</t>
  </si>
  <si>
    <t>S:/Carpetas/GUESS MAINLINE ECOM IMAGES/2025/251 - SPRING 2025/JPG/LORELEI/VG963918-BLACK-LORELEI-Q-.jpg</t>
  </si>
  <si>
    <t>VG963918-BLA (1)</t>
  </si>
  <si>
    <t>S:/Carpetas/GUESS MAINLINE ECOM IMAGES/2025/251 - SPRING 2025/JPG/LORELEI/VG963918-BONE-LORELEI-I-.jpg</t>
  </si>
  <si>
    <t>VG963918-BON (4)</t>
  </si>
  <si>
    <t>S:/Carpetas/GUESS MAINLINE ECOM IMAGES/2025/251 - SPRING 2025/JPG/LORELEI/VG963918-BONE-LORELEI-Q-.jpg</t>
  </si>
  <si>
    <t>VG963918-BON (1)</t>
  </si>
  <si>
    <t>S:/Carpetas/GUESS MAINLINE ECOM IMAGES/2025/251 - SPRING 2025/JPG/LORELEI/VG963918-BONE-LORELEI-F-.jpg</t>
  </si>
  <si>
    <t>VG963918-BON (2)</t>
  </si>
  <si>
    <t>S:/Carpetas/GUESS MAINLINE ECOM IMAGES/2025/251 - SPRING 2025/JPG/LORELEI/VG963918-BONE-LORELEI-B-.jpg</t>
  </si>
  <si>
    <t>VG963918-BON (3)</t>
  </si>
  <si>
    <t>S:/Carpetas/GUESS MAINLINE ECOM IMAGES/2025/251 - SPRING 2025/JPG/LORELEI/VG963918-CORALRED-LORELEI-I-.jpg</t>
  </si>
  <si>
    <t>VG963918-CRD (4)</t>
  </si>
  <si>
    <t>S:/Carpetas/GUESS MAINLINE ECOM IMAGES/2025/251 - SPRING 2025/JPG/LORELEI/VG963918-CORALRED-LORELEI-F-.jpg</t>
  </si>
  <si>
    <t>VG963918-CRD (2)</t>
  </si>
  <si>
    <t>S:/Carpetas/GUESS MAINLINE ECOM IMAGES/2025/251 - SPRING 2025/JPG/LORELEI/VG963918-CORALRED-LORELEI-B-.jpg</t>
  </si>
  <si>
    <t>VG963918-CRD (3)</t>
  </si>
  <si>
    <t>S:/Carpetas/GUESS MAINLINE ECOM IMAGES/2025/251 - SPRING 2025/JPG/LORELEI/VG963918-CORALRED-LORELEI-Q-.jpg</t>
  </si>
  <si>
    <t>VG963918-CRD (1)</t>
  </si>
  <si>
    <t>VG963921</t>
  </si>
  <si>
    <t>S:/Carpetas/GUESS MAINLINE ECOM IMAGES/2025/251 - SPRING 2025/JPG/LORELEI/VG963921-BLACK-LORELEI-F-.jpg</t>
  </si>
  <si>
    <t>VG963921-BLA (2)</t>
  </si>
  <si>
    <t>S:/Carpetas/GUESS MAINLINE ECOM IMAGES/2025/251 - SPRING 2025/JPG/LORELEI/VG963921-BLACK-LORELEI-I-.jpg</t>
  </si>
  <si>
    <t>VG963921-BLA (4)</t>
  </si>
  <si>
    <t>S:/Carpetas/GUESS MAINLINE ECOM IMAGES/2025/251 - SPRING 2025/JPG/LORELEI/VG963921-BLACK-LORELEI-Q-.jpg</t>
  </si>
  <si>
    <t>VG963921-BLA (1)</t>
  </si>
  <si>
    <t>S:/Carpetas/GUESS MAINLINE ECOM IMAGES/2025/251 - SPRING 2025/JPG/LORELEI/VG963921-BLACK-LORELEI-B-.jpg</t>
  </si>
  <si>
    <t>VG963921-BLA (3)</t>
  </si>
  <si>
    <t>S:/Carpetas/GUESS MAINLINE ECOM IMAGES/2025/251 - SPRING 2025/JPG/LORELEI/VG963921-BONE-LORELEI-Q-.jpg</t>
  </si>
  <si>
    <t>VG963921-BON (1)</t>
  </si>
  <si>
    <t>S:/Carpetas/GUESS MAINLINE ECOM IMAGES/2025/251 - SPRING 2025/JPG/LORELEI/VG963921-BONE-LORELEI-B-.jpg</t>
  </si>
  <si>
    <t>VG963921-BON (3)</t>
  </si>
  <si>
    <t>S:/Carpetas/GUESS MAINLINE ECOM IMAGES/2025/251 - SPRING 2025/JPG/LORELEI/VG963921-BONE-LORELEI-F-.jpg</t>
  </si>
  <si>
    <t>VG963921-BON (2)</t>
  </si>
  <si>
    <t>S:/Carpetas/GUESS MAINLINE ECOM IMAGES/2025/251 - SPRING 2025/JPG/LORELEI/VG963921-BONE-LORELEI-I-.jpg</t>
  </si>
  <si>
    <t>VG963921-BON (4)</t>
  </si>
  <si>
    <t>S:/Carpetas/GUESS MAINLINE ECOM IMAGES/2025/251 - SPRING 2025/JPG/LORELEI/VG963921-CORALRED-LORELEI-B-.jpg</t>
  </si>
  <si>
    <t>VG963921-CRD (3)</t>
  </si>
  <si>
    <t>S:/Carpetas/GUESS MAINLINE ECOM IMAGES/2025/251 - SPRING 2025/JPG/LORELEI/VG963921-CORALRED-LORELEI-F-.jpg</t>
  </si>
  <si>
    <t>VG963921-CRD (2)</t>
  </si>
  <si>
    <t>S:/Carpetas/GUESS MAINLINE ECOM IMAGES/2025/251 - SPRING 2025/JPG/LORELEI/VG963921-CORALRED-LORELEI-Q-.jpg</t>
  </si>
  <si>
    <t>VG963921-CRD (1)</t>
  </si>
  <si>
    <t>S:/Carpetas/GUESS MAINLINE ECOM IMAGES/2025/251 - SPRING 2025/JPG/LORELEI/VG963921-CORALRED-LORELEI-I-.jpg</t>
  </si>
  <si>
    <t>VG963921-CRD (4)</t>
  </si>
  <si>
    <t>YQ874829-BLA (6)</t>
  </si>
  <si>
    <t>S:/Carpetas/GUESS MAINLINE ECOM IMAGES/2025/251 - SPRING 2025/JPG/NOELLE/ZG787924-BEIGE-NOELLE-Q-.jpg</t>
  </si>
  <si>
    <t>ZG787924-BEI (1)</t>
  </si>
  <si>
    <t>S:/Carpetas/GUESS MAINLINE ECOM IMAGES/2025/251 - SPRING 2025/JPG/NOELLE/ZG787924-BEIGE-NOELLE-I-.jpg</t>
  </si>
  <si>
    <t>ZG787924-BEI (4)</t>
  </si>
  <si>
    <t>S:/Carpetas/GUESS MAINLINE ECOM IMAGES/2025/251 - SPRING 2025/JPG/NOELLE/ZG787924-BEIGE-NOELLE-F-.jpg</t>
  </si>
  <si>
    <t>ZG787924-BEI (2)</t>
  </si>
  <si>
    <t>S:/Carpetas/GUESS MAINLINE ECOM IMAGES/2025/251 - SPRING 2025/JPG/NOELLE/ZG787924-BEIGE-NOELLE-B-.jpg</t>
  </si>
  <si>
    <t>ZG787924-BEI (3)</t>
  </si>
  <si>
    <t>ZG787924-BLA (1)</t>
  </si>
  <si>
    <t>ZG787924-BLA (4)</t>
  </si>
  <si>
    <t>ZG787924-BLA (2)</t>
  </si>
  <si>
    <t>ZG787924-BLA (3)</t>
  </si>
  <si>
    <t>ZG787924-BON (1)</t>
  </si>
  <si>
    <t>ZG787924-BON (4)</t>
  </si>
  <si>
    <t>ZG787924-BON (2)</t>
  </si>
  <si>
    <t>ZG787924-BON (3)</t>
  </si>
  <si>
    <t>GG9626140-BLA</t>
  </si>
  <si>
    <t>GG9626140-STU</t>
  </si>
  <si>
    <t>GG962618-APR</t>
  </si>
  <si>
    <t>GG962621-APR</t>
  </si>
  <si>
    <t>GG9626137-BLA (Posterior)</t>
  </si>
  <si>
    <t>GG9626137-BLA (Frontal)</t>
  </si>
  <si>
    <t>GG9626137-BLA (Superior-Interior)</t>
  </si>
  <si>
    <t>GG9626137-STU (Posterior)</t>
  </si>
  <si>
    <t>GG9626137-STU (Superior-Interior)</t>
  </si>
  <si>
    <t>GG9626137-STU (Frontal)</t>
  </si>
  <si>
    <t>S:/Carpetas/GUESS MAINLINE ECOM IMAGES/2025/251 - SPRING 2025/TIFF/BETULA/GG9626140-BLACK-BETULA-B-.tif</t>
  </si>
  <si>
    <t>GG9626140</t>
  </si>
  <si>
    <t>GG9626140-BLA (Posterior)</t>
  </si>
  <si>
    <t>S:/Carpetas/GUESS MAINLINE ECOM IMAGES/2025/251 - SPRING 2025/TIFF/BETULA/GG9626140-BLACK-BETULA-I-.tif</t>
  </si>
  <si>
    <t>GG9626140-BLA (Superior-Interior)</t>
  </si>
  <si>
    <t>S:/Carpetas/GUESS MAINLINE ECOM IMAGES/2025/251 - SPRING 2025/TIFF/BETULA/GG9626140-BLACK-BETULA-F-.tif</t>
  </si>
  <si>
    <t>GG9626140-BLA (Frontal)</t>
  </si>
  <si>
    <t>S:/Carpetas/GUESS MAINLINE ECOM IMAGES/2025/251 - SPRING 2025/TIFF/BETULA/GG9626140-STORMYBLUE-BETULA-I-.tif</t>
  </si>
  <si>
    <t>GG9626140-STU (Superior-Interior)</t>
  </si>
  <si>
    <t>S:/Carpetas/GUESS MAINLINE ECOM IMAGES/2025/251 - SPRING 2025/TIFF/BETULA/GG9626140-STORMYBLUE-BETULA-F-.tif</t>
  </si>
  <si>
    <t>S:/Carpetas/GUESS MAINLINE ECOM IMAGES/2025/251 - SPRING 2025/TIFF/BETULA/GG9626140-STORMYBLUE-BETULA-B-.tif</t>
  </si>
  <si>
    <t>GG9626140-STU (Posterior)</t>
  </si>
  <si>
    <t>GG9626140-STU (Frontal)</t>
  </si>
  <si>
    <t>S:/Carpetas/GUESS MAINLINE ECOM IMAGES/2025/251 - SPRING 2025/TIFF/BETULA/GG962618-APRICOT-BETULA-F-.tif</t>
  </si>
  <si>
    <t>GG962618-APR (Frontal)</t>
  </si>
  <si>
    <t>S:/Carpetas/GUESS MAINLINE ECOM IMAGES/2025/251 - SPRING 2025/TIFF/BETULA/GG962618-APRICOT-BETULA-Q-.tif</t>
  </si>
  <si>
    <t>GG962618-APR (Angulo 3-4)</t>
  </si>
  <si>
    <t>S:/Carpetas/GUESS MAINLINE ECOM IMAGES/2025/251 - SPRING 2025/TIFF/BETULA/GG962618-APRICOT-BETULA-B-.tif</t>
  </si>
  <si>
    <t>GG962618-APR (Posterior)</t>
  </si>
  <si>
    <t>S:/Carpetas/GUESS MAINLINE ECOM IMAGES/2025/251 - SPRING 2025/TIFF/BETULA/GG962618-APRICOT-BETULA-I-.tif</t>
  </si>
  <si>
    <t>GG962618-APR (Superior-Interior)</t>
  </si>
  <si>
    <t>S:/Carpetas/GUESS MAINLINE ECOM IMAGES/2025/251 - SPRING 2025/TIFF/BETULA/GG962621-APRICOT-BETULA-F-.tif</t>
  </si>
  <si>
    <t>GG962621-APR (Frontal)</t>
  </si>
  <si>
    <t>S:/Carpetas/GUESS MAINLINE ECOM IMAGES/2025/251 - SPRING 2025/TIFF/BETULA/GG962621-APRICOT-BETULA-B-.tif</t>
  </si>
  <si>
    <t>GG962621-APR (Posterior)</t>
  </si>
  <si>
    <t>S:/Carpetas/GUESS MAINLINE ECOM IMAGES/2025/251 - SPRING 2025/TIFF/BETULA/GG962621-APRICOT-BETULA-I-.tif</t>
  </si>
  <si>
    <t>GG962621-APR (Superior-Interior)</t>
  </si>
  <si>
    <t>S:/Carpetas/GUESS MAINLINE ECOM IMAGES/2025/251 - SPRING 2025/TIFF/BETULA/GG962621-APRICOT-BETULA-Q-.tif</t>
  </si>
  <si>
    <t>GG962621-APR (Angulo 3-4)</t>
  </si>
  <si>
    <t>BG952706-COG</t>
  </si>
  <si>
    <t>BG952706-BLA</t>
  </si>
  <si>
    <t>44363542</t>
  </si>
  <si>
    <t>BG952706</t>
  </si>
  <si>
    <t>S:/Carpetas/GUESS MAINLINE ECOM IMAGES/2024/244 - HOLIDAY 2024/JPG/SILVYE/BG952706-BLACK-SILVYE-B-.jpg</t>
  </si>
  <si>
    <t>44363542_x3</t>
  </si>
  <si>
    <t>S:/Carpetas/GUESS MAINLINE ECOM IMAGES/2024/244 - HOLIDAY 2024/JPG/SILVYE/BG952706-BLACK-SILVYE-F-.jpg</t>
  </si>
  <si>
    <t>44363542_x1_fr</t>
  </si>
  <si>
    <t>S:/Carpetas/GUESS MAINLINE ECOM IMAGES/2024/244 - HOLIDAY 2024/JPG/SILVYE/BG952706-BLACK-SILVYE-I-.jpg</t>
  </si>
  <si>
    <t>44363542_x4</t>
  </si>
  <si>
    <t>S:/Carpetas/GUESS MAINLINE ECOM IMAGES/2024/244 - HOLIDAY 2024/JPG/SILVYE/BG952706-BLACK-SILVYE-Q-.jpg</t>
  </si>
  <si>
    <t>44363542_x2</t>
  </si>
  <si>
    <t>44363543</t>
  </si>
  <si>
    <t>S:/Carpetas/GUESS MAINLINE ECOM IMAGES/2024/244 - HOLIDAY 2024/JPG/SILVYE/BG952706-COGNAC-SILVYE-B-.jpg</t>
  </si>
  <si>
    <t>44363543_x3</t>
  </si>
  <si>
    <t>S:/Carpetas/GUESS MAINLINE ECOM IMAGES/2024/244 - HOLIDAY 2024/JPG/SILVYE/BG952706-COGNAC-SILVYE-F-.jpg</t>
  </si>
  <si>
    <t>44363543_x1_fr</t>
  </si>
  <si>
    <t>S:/Carpetas/GUESS MAINLINE ECOM IMAGES/2024/244 - HOLIDAY 2024/JPG/SILVYE/BG952706-COGNAC-SILVYE-I-.jpg</t>
  </si>
  <si>
    <t>44363543_x4</t>
  </si>
  <si>
    <t>S:/Carpetas/GUESS MAINLINE ECOM IMAGES/2024/244 - HOLIDAY 2024/JPG/SILVYE/BG952706-COGNAC-SILVYE-Q-.jpg</t>
  </si>
  <si>
    <t>44363543_x2</t>
  </si>
  <si>
    <t>BG952719-COG</t>
  </si>
  <si>
    <t>BG952719-BLA</t>
  </si>
  <si>
    <t>44363545</t>
  </si>
  <si>
    <t>BG952719</t>
  </si>
  <si>
    <t>S:/Carpetas/GUESS MAINLINE ECOM IMAGES/2024/244 - HOLIDAY 2024/JPG/SILVYE/BG952719-BLACK-SILVYE-B-.jpg</t>
  </si>
  <si>
    <t>44363545_x3</t>
  </si>
  <si>
    <t>S:/Carpetas/GUESS MAINLINE ECOM IMAGES/2024/244 - HOLIDAY 2024/JPG/SILVYE/BG952719-BLACK-SILVYE-F-.jpg</t>
  </si>
  <si>
    <t>44363545_x1_fr</t>
  </si>
  <si>
    <t>S:/Carpetas/GUESS MAINLINE ECOM IMAGES/2024/244 - HOLIDAY 2024/JPG/SILVYE/BG952719-BLACK-SILVYE-I-.jpg</t>
  </si>
  <si>
    <t>44363545_x4</t>
  </si>
  <si>
    <t>S:/Carpetas/GUESS MAINLINE ECOM IMAGES/2024/244 - HOLIDAY 2024/JPG/SILVYE/BG952719-BLACK-SILVYE-Q-.jpg</t>
  </si>
  <si>
    <t>44363545_x2</t>
  </si>
  <si>
    <t>44363546</t>
  </si>
  <si>
    <t>S:/Carpetas/GUESS MAINLINE ECOM IMAGES/2024/244 - HOLIDAY 2024/JPG/SILVYE/BG952719-COGNAC-SILVYE-B-.jpg</t>
  </si>
  <si>
    <t>44363546_x3</t>
  </si>
  <si>
    <t>S:/Carpetas/GUESS MAINLINE ECOM IMAGES/2024/244 - HOLIDAY 2024/JPG/SILVYE/BG952719-COGNAC-SILVYE-F-.jpg</t>
  </si>
  <si>
    <t>44363546_x1_fr</t>
  </si>
  <si>
    <t>S:/Carpetas/GUESS MAINLINE ECOM IMAGES/2024/244 - HOLIDAY 2024/JPG/SILVYE/BG952719-COGNAC-SILVYE-I-.jpg</t>
  </si>
  <si>
    <t>44363546_x4</t>
  </si>
  <si>
    <t>S:/Carpetas/GUESS MAINLINE ECOM IMAGES/2024/244 - HOLIDAY 2024/JPG/SILVYE/BG952719-COGNAC-SILVYE-Q-.jpg</t>
  </si>
  <si>
    <t>44363546_x2</t>
  </si>
  <si>
    <t>CG952721-WHI</t>
  </si>
  <si>
    <t>CG952721-TAU</t>
  </si>
  <si>
    <t>44363539</t>
  </si>
  <si>
    <t>CG952721</t>
  </si>
  <si>
    <t>S:/Carpetas/GUESS MAINLINE ECOM IMAGES/2024/244 - HOLIDAY 2024/JPG/SILVYE/CG952721-TAUPE-SILVYE-Q-.jpg</t>
  </si>
  <si>
    <t>44363539_x2</t>
  </si>
  <si>
    <t>S:/Carpetas/GUESS MAINLINE ECOM IMAGES/2024/244 - HOLIDAY 2024/JPG/SILVYE/CG952721-TAUPE-SILVYE-B-.jpg</t>
  </si>
  <si>
    <t>44363539_x3</t>
  </si>
  <si>
    <t>S:/Carpetas/GUESS MAINLINE ECOM IMAGES/2024/244 - HOLIDAY 2024/JPG/SILVYE/CG952721-TAUPE-SILVYE-I-.jpg</t>
  </si>
  <si>
    <t>44363539_x4</t>
  </si>
  <si>
    <t>S:/Carpetas/GUESS MAINLINE ECOM IMAGES/2024/244 - HOLIDAY 2024/JPG/SILVYE/CG952721-TAUPE-SILVYE-F-.jpg</t>
  </si>
  <si>
    <t>44363539_x1_fr</t>
  </si>
  <si>
    <t>44363540</t>
  </si>
  <si>
    <t>S:/Carpetas/GUESS MAINLINE ECOM IMAGES/2024/244 - HOLIDAY 2024/JPG/SILVYE/CG952721-WHITE-SILVYE-Q-.jpg</t>
  </si>
  <si>
    <t>44363540_x2</t>
  </si>
  <si>
    <t>S:/Carpetas/GUESS MAINLINE ECOM IMAGES/2024/244 - HOLIDAY 2024/JPG/SILVYE/CG952721-WHITE-SILVYE-F-.jpg</t>
  </si>
  <si>
    <t>44363540_x1_fr</t>
  </si>
  <si>
    <t>S:/Carpetas/GUESS MAINLINE ECOM IMAGES/2024/244 - HOLIDAY 2024/JPG/SILVYE/CG952721-WHITE-SILVYE-B-.jpg</t>
  </si>
  <si>
    <t>44363540_x3</t>
  </si>
  <si>
    <t>S:/Carpetas/GUESS MAINLINE ECOM IMAGES/2024/244 - HOLIDAY 2024/JPG/SILVYE/CG952721-WHITE-SILVYE-I-.jpg</t>
  </si>
  <si>
    <t>44363540_x4</t>
  </si>
  <si>
    <t>EQG954121-STO</t>
  </si>
  <si>
    <t>EQG954121-CLA</t>
  </si>
  <si>
    <t>EQG954121-BLA</t>
  </si>
  <si>
    <t>44363524</t>
  </si>
  <si>
    <t>EQG954121</t>
  </si>
  <si>
    <t>S:/Carpetas/GUESS MAINLINE ECOM IMAGES/2024/244 - HOLIDAY 2024/JPG/ECO RIANEE/EQG954121-BLACK-ECORIANEE-B-.jpg</t>
  </si>
  <si>
    <t>44363524_x3</t>
  </si>
  <si>
    <t>S:/Carpetas/GUESS MAINLINE ECOM IMAGES/2024/244 - HOLIDAY 2024/JPG/ECO RIANEE/EQG954121-BLACK-ECORIANEE-Q-.jpg</t>
  </si>
  <si>
    <t>44363524_x2</t>
  </si>
  <si>
    <t>S:/Carpetas/GUESS MAINLINE ECOM IMAGES/2024/244 - HOLIDAY 2024/JPG/ECO RIANEE/EQG954121-BLACK-ECORIANEE-F-.jpg</t>
  </si>
  <si>
    <t>44363524_x1_fr</t>
  </si>
  <si>
    <t>S:/Carpetas/GUESS MAINLINE ECOM IMAGES/2024/244 - HOLIDAY 2024/JPG/ECO RIANEE/EQG954121-BLACK-ECORIANEE-I-.jpg</t>
  </si>
  <si>
    <t>44363524_x4</t>
  </si>
  <si>
    <t>44363525</t>
  </si>
  <si>
    <t>S:/Carpetas/GUESS MAINLINE ECOM IMAGES/2024/244 - HOLIDAY 2024/JPG/ECO RIANEE/EQG954121-CLARET-ECORIANEE-F-.jpg</t>
  </si>
  <si>
    <t>44363525_x1_fr</t>
  </si>
  <si>
    <t>S:/Carpetas/GUESS MAINLINE ECOM IMAGES/2024/244 - HOLIDAY 2024/JPG/ECO RIANEE/EQG954121-CLARET-ECORIANEE-I-.jpg</t>
  </si>
  <si>
    <t>44363525_x4</t>
  </si>
  <si>
    <t>S:/Carpetas/GUESS MAINLINE ECOM IMAGES/2024/244 - HOLIDAY 2024/JPG/ECO RIANEE/EQG954121-CLARET-ECORIANEE-B-.jpg</t>
  </si>
  <si>
    <t>44363525_x3</t>
  </si>
  <si>
    <t>S:/Carpetas/GUESS MAINLINE ECOM IMAGES/2024/244 - HOLIDAY 2024/JPG/ECO RIANEE/EQG954121-CLARET-ECORIANEE-Q-.jpg</t>
  </si>
  <si>
    <t>44363525_x2</t>
  </si>
  <si>
    <t>44363526</t>
  </si>
  <si>
    <t>S:/Carpetas/GUESS MAINLINE ECOM IMAGES/2024/244 - HOLIDAY 2024/JPG/ECO RIANEE/EQG954121-STONE-ECORIANEE-B-.jpg</t>
  </si>
  <si>
    <t>44363526_x3</t>
  </si>
  <si>
    <t>S:/Carpetas/GUESS MAINLINE ECOM IMAGES/2024/244 - HOLIDAY 2024/JPG/ECO RIANEE/EQG954121-STONE-ECORIANEE-F-.jpg</t>
  </si>
  <si>
    <t>44363526_x1_fr</t>
  </si>
  <si>
    <t>S:/Carpetas/GUESS MAINLINE ECOM IMAGES/2024/244 - HOLIDAY 2024/JPG/ECO RIANEE/EQG954121-STONE-ECORIANEE-I-.jpg</t>
  </si>
  <si>
    <t>44363526_x4</t>
  </si>
  <si>
    <t>S:/Carpetas/GUESS MAINLINE ECOM IMAGES/2024/244 - HOLIDAY 2024/JPG/ECO RIANEE/EQG954121-STONE-ECORIANEE-Q-.jpg</t>
  </si>
  <si>
    <t>44363526_x2</t>
  </si>
  <si>
    <t>HG939951-COA</t>
  </si>
  <si>
    <t>HG939951-NAT</t>
  </si>
  <si>
    <t>VG841606-ROS</t>
  </si>
  <si>
    <t>S:/Carpetas/SPECIAL MARKETS ECOM/2024/FALL 24/ECOM/HG939951-COAL-DELPHINA-RZ.jpg</t>
  </si>
  <si>
    <t>HG939951</t>
  </si>
  <si>
    <t>HG939951-COA (1)</t>
  </si>
  <si>
    <t>S:/Carpetas/SPECIAL MARKETS ECOM/2024/FALL 24/ECOM/HG939951-COAL-DELPHINA-PZ.jpg</t>
  </si>
  <si>
    <t>HG939951-COA (2)</t>
  </si>
  <si>
    <t>S:/Carpetas/SPECIAL MARKETS ECOM/2024/FALL 24/ECOM/HG939951-COAL-DELPHINA-BZ.jpg</t>
  </si>
  <si>
    <t>HG939951-COA (3)</t>
  </si>
  <si>
    <t>S:/Carpetas/SPECIAL MARKETS ECOM/2024/FALL 24/ECOM/HG939951-COAL-DELPHINA-TZ.jpg</t>
  </si>
  <si>
    <t>HG939951-COA (4)</t>
  </si>
  <si>
    <t>S:/Carpetas/SPECIAL MARKETS ECOM/2024/FALL 24/ECOM/HG939951-NATURAL-DELPHINA-RZ.jpg</t>
  </si>
  <si>
    <t>HG939951-NAT (1)</t>
  </si>
  <si>
    <t>S:/Carpetas/SPECIAL MARKETS ECOM/2024/FALL 24/ECOM/HG939951-NATURAL-DELPHINA-PZ.jpg</t>
  </si>
  <si>
    <t>HG939951-NAT (2)</t>
  </si>
  <si>
    <t>S:/Carpetas/SPECIAL MARKETS ECOM/2024/FALL 24/ECOM/HG939951-NATURAL-DELPHINA-BZ.jpg</t>
  </si>
  <si>
    <t>HG939951-NAT (3)</t>
  </si>
  <si>
    <t>S:/Carpetas/SPECIAL MARKETS ECOM/2024/FALL 24/ECOM/HG939951-NATURAL-DELPHINA-TZ.jpg</t>
  </si>
  <si>
    <t>HG939951-NAT (4)</t>
  </si>
  <si>
    <t>S:/Carpetas/GUESS MAINLINE ECOM IMAGES/2022/223 - FALL 2022/JPGS/ALEXIE/VG841606-ROSE-ALEXIE-B-.jpg</t>
  </si>
  <si>
    <t>VG841606</t>
  </si>
  <si>
    <t>VG841606-ROS (3)</t>
  </si>
  <si>
    <t>S:/Carpetas/GUESS MAINLINE ECOM IMAGES/2022/223 - FALL 2022/JPGS/ALEXIE/VG841606-ROSE-ALEXIE-F-.jpg</t>
  </si>
  <si>
    <t>VG841606-ROS (1)</t>
  </si>
  <si>
    <t>S:/Carpetas/GUESS MAINLINE ECOM IMAGES/2022/223 - FALL 2022/JPGS/ALEXIE/VG841606-ROSE-ALEXIE-I-.jpg</t>
  </si>
  <si>
    <t>VG841606-ROS (4)</t>
  </si>
  <si>
    <t>S:/Carpetas/GUESS MAINLINE ECOM IMAGES/2022/223 - FALL 2022/JPGS/ALEXIE/VG841606-ROSE-ALEXIE-Q-.jpg</t>
  </si>
  <si>
    <t>VG841606-ROS (2)</t>
  </si>
  <si>
    <t>[Material] (iso)</t>
  </si>
  <si>
    <t>VG841606-ROS (iso)</t>
  </si>
  <si>
    <t>EZG952306-WHI</t>
  </si>
  <si>
    <t>EZG952306-BLA</t>
  </si>
  <si>
    <t>44363521</t>
  </si>
  <si>
    <t>EZG952306</t>
  </si>
  <si>
    <t>S:/Carpetas/GUESS MAINLINE ECOM IMAGES/2024/244 - HOLIDAY 2024/JPG/ECO JAZLYNN/EZG952306-BLACK-ECOJAZLYNN-B-.jpg</t>
  </si>
  <si>
    <t>44363521_x3</t>
  </si>
  <si>
    <t>S:/Carpetas/GUESS MAINLINE ECOM IMAGES/2024/244 - HOLIDAY 2024/JPG/ECO JAZLYNN/EZG952306-BLACK-ECOJAZLYNN-Q-.jpg</t>
  </si>
  <si>
    <t>44363521_x2</t>
  </si>
  <si>
    <t>S:/Carpetas/GUESS MAINLINE ECOM IMAGES/2024/244 - HOLIDAY 2024/JPG/ECO JAZLYNN/EZG952306-BLACK-ECOJAZLYNN-F-.jpg</t>
  </si>
  <si>
    <t>44363521_x1_fr</t>
  </si>
  <si>
    <t>S:/Carpetas/GUESS MAINLINE ECOM IMAGES/2024/244 - HOLIDAY 2024/JPG/ECO JAZLYNN/EZG952306-BLACK-ECOJAZLYNN-I-.jpg</t>
  </si>
  <si>
    <t>44363521_x4</t>
  </si>
  <si>
    <t>44363522</t>
  </si>
  <si>
    <t>S:/Carpetas/GUESS MAINLINE ECOM IMAGES/2024/244 - HOLIDAY 2024/JPG/ECO JAZLYNN/EZG952306-WHITE-ECOJAZLYNN-B-.jpg</t>
  </si>
  <si>
    <t>44363522_x3</t>
  </si>
  <si>
    <t>S:/Carpetas/GUESS MAINLINE ECOM IMAGES/2024/244 - HOLIDAY 2024/JPG/ECO JAZLYNN/EZG952306-WHITE-ECOJAZLYNN-Q-.jpg</t>
  </si>
  <si>
    <t>44363522_x2</t>
  </si>
  <si>
    <t>S:/Carpetas/GUESS MAINLINE ECOM IMAGES/2024/244 - HOLIDAY 2024/JPG/ECO JAZLYNN/EZG952306-WHITE-ECOJAZLYNN-F-.jpg</t>
  </si>
  <si>
    <t>44363522_x1_fr</t>
  </si>
  <si>
    <t>S:/Carpetas/GUESS MAINLINE ECOM IMAGES/2024/244 - HOLIDAY 2024/JPG/ECO JAZLYNN/EZG952306-WHITE-ECOJAZLYNN-I-.jpg</t>
  </si>
  <si>
    <t>44363522_x4</t>
  </si>
  <si>
    <t>EZG952320-ROS</t>
  </si>
  <si>
    <t>EZG952320-BLA</t>
  </si>
  <si>
    <t>44363528</t>
  </si>
  <si>
    <t>EZG952320</t>
  </si>
  <si>
    <t>S:/Carpetas/GUESS MAINLINE ECOM IMAGES/2024/244 - HOLIDAY 2024/JPG/ECO JAZLYNN/EZG952320-BLACK-ECOJAZLYNN-Q-.jpg</t>
  </si>
  <si>
    <t>44363528_x2</t>
  </si>
  <si>
    <t>S:/Carpetas/GUESS MAINLINE ECOM IMAGES/2024/244 - HOLIDAY 2024/JPG/ECO JAZLYNN/EZG952320-BLACK-ECOJAZLYNN-I-.jpg</t>
  </si>
  <si>
    <t>44363528_x4</t>
  </si>
  <si>
    <t>S:/Carpetas/GUESS MAINLINE ECOM IMAGES/2024/244 - HOLIDAY 2024/JPG/ECO JAZLYNN/EZG952320-BLACK-ECOJAZLYNN-F-.jpg</t>
  </si>
  <si>
    <t>44363528_x1_fr</t>
  </si>
  <si>
    <t>S:/Carpetas/GUESS MAINLINE ECOM IMAGES/2024/244 - HOLIDAY 2024/JPG/ECO JAZLYNN/EZG952320-BLACK-ECOJAZLYNN-B-.jpg</t>
  </si>
  <si>
    <t>44363528_x3</t>
  </si>
  <si>
    <t>44363529</t>
  </si>
  <si>
    <t>S:/Carpetas/GUESS MAINLINE ECOM IMAGES/2024/244 - HOLIDAY 2024/JPG/ECO JAZLYNN/EZG952320-ROSE-ECOJAZLYNN-I-.jpg</t>
  </si>
  <si>
    <t>44363529_x4</t>
  </si>
  <si>
    <t>S:/Carpetas/GUESS MAINLINE ECOM IMAGES/2024/244 - HOLIDAY 2024/JPG/ECO JAZLYNN/EZG952320-ROSE-ECOJAZLYNN-F-.jpg</t>
  </si>
  <si>
    <t>44363529_x1_fr</t>
  </si>
  <si>
    <t>S:/Carpetas/GUESS MAINLINE ECOM IMAGES/2024/244 - HOLIDAY 2024/JPG/ECO JAZLYNN/EZG952320-ROSE-ECOJAZLYNN-B-.jpg</t>
  </si>
  <si>
    <t>44363529_x3</t>
  </si>
  <si>
    <t>S:/Carpetas/GUESS MAINLINE ECOM IMAGES/2024/244 - HOLIDAY 2024/JPG/ECO JAZLYNN/EZG952320-ROSE-ECOJAZLYNN-Q-.jpg</t>
  </si>
  <si>
    <t>44363529_x2</t>
  </si>
  <si>
    <t>GW931829-SHE</t>
  </si>
  <si>
    <t>GW931829-BLA</t>
  </si>
  <si>
    <t>GW931829-AUB</t>
  </si>
  <si>
    <t>44363517</t>
  </si>
  <si>
    <t>GW931829</t>
  </si>
  <si>
    <t>S:/Carpetas/GUESS MAINLINE ECOM IMAGES/2024/244 - HOLIDAY 2024/JPG/VIKKY II/GW931829-AUBERGINE-VIKKYII-F-.jpg</t>
  </si>
  <si>
    <t>44363517_x1_fr</t>
  </si>
  <si>
    <t>S:/Carpetas/GUESS MAINLINE ECOM IMAGES/2024/244 - HOLIDAY 2024/JPG/VIKKY II/GW931829-AUBERGINE-VIKKYII-F-2-.jpg</t>
  </si>
  <si>
    <t>44363517_x6</t>
  </si>
  <si>
    <t>S:/Carpetas/GUESS MAINLINE ECOM IMAGES/2024/244 - HOLIDAY 2024/JPG/VIKKY II/GW931829-AUBERGINE-VIKKYII-F-3-.jpg</t>
  </si>
  <si>
    <t>44363517_x7</t>
  </si>
  <si>
    <t>S:/Carpetas/GUESS MAINLINE ECOM IMAGES/2024/244 - HOLIDAY 2024/JPG/VIKKY II/GW931829-AUBERGINE-VIKKYII-I-.jpg</t>
  </si>
  <si>
    <t>44363517_x4</t>
  </si>
  <si>
    <t>C:/Users/ecastellanos.ext/OneDrive - Axo/Imágenes/Commerce_General/GW931829-AUB-ALT4.jpg</t>
  </si>
  <si>
    <t>44363517_x5</t>
  </si>
  <si>
    <t>S:/Carpetas/GUESS MAINLINE ECOM IMAGES/2024/244 - HOLIDAY 2024/JPG/VIKKY II/GW931829-AUBERGINE-VIKKYII-Q-.jpg</t>
  </si>
  <si>
    <t>44363517_x2</t>
  </si>
  <si>
    <t>S:/Carpetas/GUESS MAINLINE ECOM IMAGES/2024/244 - HOLIDAY 2024/JPG/VIKKY II/GW931829-AUBERGINE-VIKKYII-B-.jpg</t>
  </si>
  <si>
    <t>44363517_x3</t>
  </si>
  <si>
    <t>44363518</t>
  </si>
  <si>
    <t>C:/Users/ecastellanos.ext/OneDrive - Axo/Imágenes/Commerce_General/GW931829-BLA-F.jpg</t>
  </si>
  <si>
    <t>44363518_x1_fr</t>
  </si>
  <si>
    <t>C:/Users/ecastellanos.ext/OneDrive - Axo/Imágenes/Commerce_General/GW931829-BLA-F-2.jpg</t>
  </si>
  <si>
    <t>44363518_x6</t>
  </si>
  <si>
    <t>C:/Users/ecastellanos.ext/OneDrive - Axo/Imágenes/Commerce_General/GW931829-BLA-ALT1.jpg</t>
  </si>
  <si>
    <t>44363518_x2</t>
  </si>
  <si>
    <t>C:/Users/ecastellanos.ext/OneDrive - Axo/Imágenes/Commerce_General/GW931829-BLA-ALT2.jpg</t>
  </si>
  <si>
    <t>44363518_x3</t>
  </si>
  <si>
    <t>C:/Users/ecastellanos.ext/OneDrive - Axo/Imágenes/Commerce_General/GW931829-BLA-ALT3.jpg</t>
  </si>
  <si>
    <t>44363518_x4</t>
  </si>
  <si>
    <t>C:/Users/ecastellanos.ext/OneDrive - Axo/Imágenes/Commerce_General/GW931829-BLA-ALT4.jpg</t>
  </si>
  <si>
    <t>44363518_x5</t>
  </si>
  <si>
    <t>44363519</t>
  </si>
  <si>
    <t>S:/Carpetas/GUESS MAINLINE ECOM IMAGES/2024/244 - HOLIDAY 2024/JPG/VIKKY II/GW931829-SHELL-VIKKYII-I-.jpg</t>
  </si>
  <si>
    <t>44363519_x4</t>
  </si>
  <si>
    <t>S:/Carpetas/GUESS MAINLINE ECOM IMAGES/2024/244 - HOLIDAY 2024/JPG/VIKKY II/GW931829-SHELL-VIKKYII-F-.jpg</t>
  </si>
  <si>
    <t>44363519_x1_fr</t>
  </si>
  <si>
    <t>S:/Carpetas/GUESS MAINLINE ECOM IMAGES/2024/244 - HOLIDAY 2024/JPG/VIKKY II/GW931829-SHELL-VIKKYII-B-.jpg</t>
  </si>
  <si>
    <t>44363519_x3</t>
  </si>
  <si>
    <t>S:/Carpetas/GUESS MAINLINE ECOM IMAGES/2024/244 - HOLIDAY 2024/JPG/VIKKY II/GW931829-SHELL-VIKKYII-Q-.jpg</t>
  </si>
  <si>
    <t>44363519_x2</t>
  </si>
  <si>
    <t>S:/Carpetas/GUESS MAINLINE ECOM IMAGES/2024/244 - HOLIDAY 2024/JPG/VIKKY II/GW931829-SHELL-VIKKYII-F-3-.jpg</t>
  </si>
  <si>
    <t>44363519_x7</t>
  </si>
  <si>
    <t>S:/Carpetas/GUESS MAINLINE ECOM IMAGES/2024/244 - HOLIDAY 2024/JPG/VIKKY II/GW931829-SHELL-VIKKYII-F-2-.jpg</t>
  </si>
  <si>
    <t>44363519_x6</t>
  </si>
  <si>
    <t>HG939951-COA (iso)</t>
  </si>
  <si>
    <t>HG939951-NAT (iso)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</si>
</sst>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u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/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1"/>
    <xf numFmtId="0" fontId="5" fillId="0" borderId="0" xfId="1" applyNumberFormat="1"/>
    <xf numFmtId="1" fontId="0" fillId="0" borderId="0" xfId="0" applyNumberFormat="1" applyAlignment="1">
      <alignment horizontal="center" vertical="center"/>
    </xf>
    <xf numFmtId="0" fontId="6" fillId="0" borderId="0" xfId="1" applyNumberFormat="1" applyFont="1"/>
    <xf numFmtId="0" fontId="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4" borderId="0" xfId="0" applyFill="1"/>
    <xf numFmtId="0" fontId="0" fillId="4" borderId="0" xfId="0" quotePrefix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gradientFill>
          <stop position="0">
            <color rgb="FFFF4F4F"/>
          </stop>
          <stop position="0.5">
            <color rgb="FFFFC000"/>
          </stop>
          <stop position="1">
            <color rgb="FFFF4F4F"/>
          </stop>
        </gradient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u val="none"/>
        <color auto="1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8285CBD-C2AE-4269-A55F-305204FEE313}" autoFormatId="16" applyNumberFormats="0" applyBorderFormats="0" applyFontFormats="0" applyPatternFormats="0" applyAlignmentFormats="0" applyWidthHeightFormats="0">
  <queryTableRefresh nextId="19">
    <queryTableFields count="9">
      <queryTableField id="1" name="Material" tableColumnId="1"/>
      <queryTableField id="6" name="Imágenes" tableColumnId="2"/>
      <queryTableField id="4" name="Cara" tableColumnId="4"/>
      <queryTableField id="13" name="Coleccion" tableColumnId="3"/>
      <queryTableField id="8" name="Full_Path" tableColumnId="5"/>
      <queryTableField id="14" name="Extensión" tableColumnId="6"/>
      <queryTableField id="15" name="Style_Code" tableColumnId="9"/>
      <queryTableField id="11" name="Descripcion" tableColumnId="7"/>
      <queryTableField id="12" name="Renam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B580DBF-F17D-4513-A3B8-DAF34A18531C}" autoFormatId="16" applyNumberFormats="0" applyBorderFormats="0" applyFontFormats="0" applyPatternFormats="0" applyAlignmentFormats="0" applyWidthHeightFormats="0">
  <queryTableRefresh nextId="18" unboundColumnsRight="1">
    <queryTableFields count="11">
      <queryTableField id="1" name="Material" tableColumnId="1"/>
      <queryTableField id="2" name="SKU CIMACO" tableColumnId="2"/>
      <queryTableField id="7" name="Imágenes" tableColumnId="4"/>
      <queryTableField id="3" name="Cara" tableColumnId="3"/>
      <queryTableField id="8" name="Coleccion" tableColumnId="7"/>
      <queryTableField id="9" name="Full_Path" tableColumnId="8"/>
      <queryTableField id="10" name="Style_Code" tableColumnId="9"/>
      <queryTableField id="11" name="Descripcion" tableColumnId="10"/>
      <queryTableField id="5" name="Cimaco" tableColumnId="5"/>
      <queryTableField id="6" name="Rename" tableColumnId="6"/>
      <queryTableField id="17" dataBound="0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20" unboundColumnsRight="1">
    <queryTableFields count="11">
      <queryTableField id="1" name="Material" tableColumnId="1"/>
      <queryTableField id="2" name="SKU" tableColumnId="2"/>
      <queryTableField id="15" name="Imágenes" tableColumnId="8"/>
      <queryTableField id="3" name="Cara" tableColumnId="3"/>
      <queryTableField id="7" name="Coleccion" tableColumnId="4"/>
      <queryTableField id="8" name="Full_Path" tableColumnId="7"/>
      <queryTableField id="17" name="Style_Code" tableColumnId="10"/>
      <queryTableField id="13" name="Descripcion" tableColumnId="9"/>
      <queryTableField id="5" name="Coppel" tableColumnId="5"/>
      <queryTableField id="6" name="Rename" tableColumnId="6"/>
      <queryTableField id="19" dataBound="0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B9CAC6D9-5349-4D38-BF0E-F0019834053C}" autoFormatId="16" applyNumberFormats="0" applyBorderFormats="0" applyFontFormats="0" applyPatternFormats="0" applyAlignmentFormats="0" applyWidthHeightFormats="0">
  <queryTableRefresh nextId="13">
    <queryTableFields count="9">
      <queryTableField id="8" name="Material" tableColumnId="8"/>
      <queryTableField id="11" name="Imágenes" tableColumnId="10"/>
      <queryTableField id="2" name="Style_Code" tableColumnId="2"/>
      <queryTableField id="3" name="Cara" tableColumnId="3"/>
      <queryTableField id="4" name="Full_Path" tableColumnId="4"/>
      <queryTableField id="5" name="Coleccion" tableColumnId="5"/>
      <queryTableField id="6" name="Descripcion" tableColumnId="6"/>
      <queryTableField id="7" name="Privalia" tableColumnId="7"/>
      <queryTableField id="9" name="Rena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8AA3216-16B7-44DA-9D65-68C6D14D5C46}" autoFormatId="16" applyNumberFormats="0" applyBorderFormats="0" applyFontFormats="0" applyPatternFormats="0" applyAlignmentFormats="0" applyWidthHeightFormats="0">
  <queryTableRefresh nextId="28" unboundColumnsRight="1">
    <queryTableFields count="11">
      <queryTableField id="1" name="Material" tableColumnId="1"/>
      <queryTableField id="22" name="Codigo_UPC" tableColumnId="2"/>
      <queryTableField id="8" name="Imágenes" tableColumnId="4"/>
      <queryTableField id="3" name="Cara" tableColumnId="3"/>
      <queryTableField id="26" name="Coleccion" tableColumnId="7"/>
      <queryTableField id="10" name="Full_Path" tableColumnId="8"/>
      <queryTableField id="12" name="Style_Code" tableColumnId="10"/>
      <queryTableField id="13" name="Descripcion" tableColumnId="11"/>
      <queryTableField id="6" name="Rename" tableColumnId="6"/>
      <queryTableField id="7" name="Control" tableColumnId="5"/>
      <queryTableField id="20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0" xr16:uid="{7E2A449C-251D-4A23-B692-4BF6DF1B1A40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Material" tableColumnId="1"/>
      <queryTableField id="6" name="Imágenes" tableColumnId="6"/>
      <queryTableField id="2" name="Cara" tableColumnId="2"/>
      <queryTableField id="19" name="Coleccion" tableColumnId="7"/>
      <queryTableField id="9" name="Full_Path" tableColumnId="8"/>
      <queryTableField id="16" name="Style_Code" tableColumnId="3"/>
      <queryTableField id="14" name="Descripcion" tableColumnId="10"/>
      <queryTableField id="4" name="Liverpool" tableColumnId="4"/>
      <queryTableField id="5" name="Rename" tableColumnId="5"/>
      <queryTableField id="18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23660DA7-651E-4AC9-B99D-09A16A5ABE28}" autoFormatId="16" applyNumberFormats="0" applyBorderFormats="0" applyFontFormats="0" applyPatternFormats="0" applyAlignmentFormats="0" applyWidthHeightFormats="0">
  <queryTableRefresh nextId="18" unboundColumnsRight="1">
    <queryTableFields count="11">
      <queryTableField id="1" name="Material" tableColumnId="1"/>
      <queryTableField id="2" name="UPC" tableColumnId="2"/>
      <queryTableField id="14" name="Imágenes" tableColumnId="10"/>
      <queryTableField id="3" name="Cara" tableColumnId="3"/>
      <queryTableField id="7" name="Coleccion" tableColumnId="4"/>
      <queryTableField id="8" name="Full_Path" tableColumnId="7"/>
      <queryTableField id="9" name="Style_Code" tableColumnId="8"/>
      <queryTableField id="16" name="Descripcion" tableColumnId="11"/>
      <queryTableField id="5" name="Sanborns" tableColumnId="5"/>
      <queryTableField id="6" name="Rename" tableColumnId="6"/>
      <queryTableField id="13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22" unboundColumnsRight="1">
    <queryTableFields count="11">
      <queryTableField id="1" name="Material" tableColumnId="1"/>
      <queryTableField id="2" name="ASIN" tableColumnId="2"/>
      <queryTableField id="7" name="Imágenes" tableColumnId="4"/>
      <queryTableField id="3" name="Cara" tableColumnId="3"/>
      <queryTableField id="8" name="Descripcion" tableColumnId="7"/>
      <queryTableField id="20" name="Coleccion" tableColumnId="8"/>
      <queryTableField id="10" name="Full_Path" tableColumnId="9"/>
      <queryTableField id="12" name="Style_Code" tableColumnId="11"/>
      <queryTableField id="5" name="Amazon" tableColumnId="5"/>
      <queryTableField id="6" name="Rename" tableColumnId="6"/>
      <queryTableField id="19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7C37922B-E5F6-4842-A74D-E3C018D94BB3}" autoFormatId="16" applyNumberFormats="0" applyBorderFormats="0" applyFontFormats="0" applyPatternFormats="0" applyAlignmentFormats="0" applyWidthHeightFormats="0">
  <queryTableRefresh nextId="24" unboundColumnsRight="1">
    <queryTableFields count="11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20" name="Coleccion" tableColumnId="8"/>
      <queryTableField id="10" name="Descripcion" tableColumnId="7"/>
      <queryTableField id="21" name="Style_Code" tableColumnId="10"/>
      <queryTableField id="12" name="Full_Path" tableColumnId="9"/>
      <queryTableField id="5" name="Palacio de Hierro" tableColumnId="5"/>
      <queryTableField id="6" name="Rename" tableColumnId="6"/>
      <queryTableField id="19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B728A685-DC32-4EB7-9AE9-856AAD733960}" autoFormatId="16" applyNumberFormats="0" applyBorderFormats="0" applyFontFormats="0" applyPatternFormats="0" applyAlignmentFormats="0" applyWidthHeightFormats="0">
  <queryTableRefresh nextId="25" unboundColumnsRight="1">
    <queryTableFields count="11">
      <queryTableField id="1" name="Material" tableColumnId="1"/>
      <queryTableField id="2" name="EAN" tableColumnId="2"/>
      <queryTableField id="17" name="Imágenes" tableColumnId="11"/>
      <queryTableField id="3" name="Cara" tableColumnId="3"/>
      <queryTableField id="21" name="Coleccion" tableColumnId="4"/>
      <queryTableField id="8" name="Full_Path" tableColumnId="7"/>
      <queryTableField id="10" name="Style_Code" tableColumnId="9"/>
      <queryTableField id="11" name="Descripcion" tableColumnId="10"/>
      <queryTableField id="5" name="Sears" tableColumnId="5"/>
      <queryTableField id="6" name="Rename" tableColumnId="6"/>
      <queryTableField id="20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1DF7A22-6003-4606-B287-77D101D5B404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Material" tableColumnId="1"/>
      <queryTableField id="2" name="Imágenes" tableColumnId="2"/>
      <queryTableField id="3" name="Style_Code" tableColumnId="3"/>
      <queryTableField id="4" name="Group_Name" tableColumnId="4"/>
      <queryTableField id="5" name="Cara" tableColumnId="5"/>
      <queryTableField id="6" name="Full_Path" tableColumnId="6"/>
      <queryTableField id="7" name="Departamento_Signal" tableColumnId="7"/>
      <queryTableField id="8" name="Descripcion" tableColumnId="8"/>
      <queryTableField id="9" name="Chapur" tableColumnId="9"/>
      <queryTableField id="10" name="Rename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18">
    <queryTableFields count="10">
      <queryTableField id="1" name="Material" tableColumnId="1"/>
      <queryTableField id="6" name="UPC_BODESA" tableColumnId="6"/>
      <queryTableField id="2" name="Cara" tableColumnId="2"/>
      <queryTableField id="8" name="Departamento_Signal" tableColumnId="3"/>
      <queryTableField id="9" name="Full_Path" tableColumnId="7"/>
      <queryTableField id="10" name="Group_Name" tableColumnId="8"/>
      <queryTableField id="11" name="Style_Code" tableColumnId="9"/>
      <queryTableField id="12" name="Descripcion" tableColumnId="10"/>
      <queryTableField id="4" name="La Marina" tableColumnId="4"/>
      <queryTableField id="5" name="Re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I21" tableType="queryTable" totalsRowShown="0" headerRowDxfId="154">
  <autoFilter ref="A1:I21" xr:uid="{E77CBC3E-772B-4598-8680-809492237B88}"/>
  <tableColumns count="9">
    <tableColumn id="1" xr3:uid="{995F6D26-CF28-4E06-9216-C8D8FFACFC21}" uniqueName="1" name="Material" queryTableFieldId="1"/>
    <tableColumn id="2" xr3:uid="{8516C692-0F90-40BC-BC57-0D25692CC028}" uniqueName="2" name="Imágenes" queryTableFieldId="6"/>
    <tableColumn id="4" xr3:uid="{EAE8B8E6-16E4-4AF2-BC6A-465A6A947FA3}" uniqueName="4" name="Cara" queryTableFieldId="4" dataDxfId="153"/>
    <tableColumn id="3" xr3:uid="{C71D18AA-2962-4259-80FF-266DD0698736}" uniqueName="3" name="Coleccion" queryTableFieldId="13" dataDxfId="152"/>
    <tableColumn id="5" xr3:uid="{4796E073-080E-41E4-9635-113C949C6AE7}" uniqueName="5" name="Full_Path" queryTableFieldId="8" dataDxfId="151"/>
    <tableColumn id="6" xr3:uid="{6F596235-DAF3-445A-AE1F-96A5DEECB965}" uniqueName="6" name="Extensión" queryTableFieldId="14" dataDxfId="150"/>
    <tableColumn id="9" xr3:uid="{DB380DF3-C09D-4E96-9F1B-EFF3B9DEBCAE}" uniqueName="9" name="Style_Code" queryTableFieldId="15" dataDxfId="149"/>
    <tableColumn id="7" xr3:uid="{94E3714B-9430-4A5C-9326-14FBC138F352}" uniqueName="7" name="Descripcion" queryTableFieldId="11" dataDxfId="148"/>
    <tableColumn id="8" xr3:uid="{DD1CC3B9-444F-479D-B7DF-0DD926B8719F}" uniqueName="8" name="Re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C4" totalsRowShown="0" headerRowDxfId="106" dataDxfId="105">
  <autoFilter ref="A1:C4" xr:uid="{A69D2095-4DF7-4228-85E3-C6713FC55761}"/>
  <tableColumns count="3">
    <tableColumn id="1" xr3:uid="{5C5AAE21-149A-4C07-90D1-3DC6A659C7CB}" name="Material" dataDxfId="104"/>
    <tableColumn id="2" xr3:uid="{C5C95FF1-071F-44C9-B572-5C6066EE9922}" name="ASIN" dataDxfId="103"/>
    <tableColumn id="3" xr3:uid="{CE98563F-34E8-4006-9E34-BFC8E2F12161}" name="Imágenes" dataDxfId="102">
      <calculatedColumnFormula>COUNTIF(Amazon___IMG[Material],Amazon[[#This Row],[Material]])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K72" tableType="queryTable" totalsRowShown="0" headerRowDxfId="101">
  <autoFilter ref="A1:K72" xr:uid="{10422686-D8C6-4469-8B76-FECB7417902C}"/>
  <tableColumns count="11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/>
    <tableColumn id="8" xr3:uid="{3C236746-F520-408F-A257-C6255589FE51}" uniqueName="8" name="Coleccion" queryTableFieldId="20" dataDxfId="18"/>
    <tableColumn id="7" xr3:uid="{8A875F81-6F08-44A8-BED7-C2EE3AC5A7BC}" uniqueName="7" name="Descripcion" queryTableFieldId="10"/>
    <tableColumn id="10" xr3:uid="{DAB01BB0-D9A1-4603-A886-78C113A0345E}" uniqueName="10" name="Style_Code" queryTableFieldId="21" dataDxfId="17"/>
    <tableColumn id="9" xr3:uid="{574DC3EE-E5FF-4E23-96FF-78BD80021B08}" uniqueName="9" name="Full_Path" queryTableFieldId="12"/>
    <tableColumn id="5" xr3:uid="{93393B06-2F01-4105-B332-5994D38D0D4F}" uniqueName="5" name="Palacio de Hierro" queryTableFieldId="5"/>
    <tableColumn id="6" xr3:uid="{6E122C5B-0B39-4BA6-AFE0-1811A7A7C2C5}" uniqueName="6" name="Rename" queryTableFieldId="6"/>
    <tableColumn id="11" xr3:uid="{B0F5D3AE-AC55-4765-9360-1F1DE907844D}" uniqueName="11" name="Archivo Original" queryTableFieldId="19" dataDxfId="16" dataCellStyle="Hipervínculo">
      <calculatedColumnFormula>HYPERLINK(PalacioHierro___IMG[[#This Row],[Full_Path]],PalacioHierro___IMG[[#This Row],[MATERIAL]]&amp;" -&gt; "&amp;PalacioHierro___IMG[[#This Row],[Descripcion]])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7" totalsRowShown="0" headerRowDxfId="100">
  <autoFilter ref="A1:C17" xr:uid="{457ED645-2347-4604-866C-379171990BD0}"/>
  <tableColumns count="3">
    <tableColumn id="1" xr3:uid="{D2879B8F-F97D-43FC-89FA-63A095961BE6}" name="MATERIAL"/>
    <tableColumn id="2" xr3:uid="{342BA1C3-643A-42EF-A3BE-90C2A28A918B}" name="SKU" dataDxfId="99"/>
    <tableColumn id="3" xr3:uid="{C6979380-0C1C-4A54-B063-7FEE0408153E}" name="Imágenes" dataDxfId="98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K43" tableType="queryTable" totalsRowShown="0" headerRowDxfId="97">
  <autoFilter ref="A1:K43" xr:uid="{903C503F-679B-4C0B-96D2-35B7C76CD988}"/>
  <tableColumns count="11">
    <tableColumn id="1" xr3:uid="{6D84CB68-0E04-42C6-AC7C-AFFB87A650E0}" uniqueName="1" name="Material" queryTableFieldId="1"/>
    <tableColumn id="2" xr3:uid="{6AE9521E-E23F-4A54-B986-C08A6BE84238}" uniqueName="2" name="EAN" queryTableFieldId="2"/>
    <tableColumn id="11" xr3:uid="{FB5C29C7-8760-48ED-A291-A95200958326}" uniqueName="11" name="Imágenes" queryTableFieldId="17"/>
    <tableColumn id="3" xr3:uid="{9EEBADF1-3A43-452D-A7A9-6FF269073D34}" uniqueName="3" name="Cara" queryTableFieldId="3"/>
    <tableColumn id="4" xr3:uid="{65DB96D9-F172-4B0C-85C4-124A74F8CC16}" uniqueName="4" name="Coleccion" queryTableFieldId="21" dataDxfId="96"/>
    <tableColumn id="7" xr3:uid="{349022E6-7992-40AC-906B-7B5B7E90466F}" uniqueName="7" name="Full_Path" queryTableFieldId="8"/>
    <tableColumn id="9" xr3:uid="{7D2B3AD2-4C0B-49D9-A08D-DE735D2A3ABF}" uniqueName="9" name="Style_Code" queryTableFieldId="10"/>
    <tableColumn id="10" xr3:uid="{A98D4686-A81B-4AA7-BC38-F05C73E97F7C}" uniqueName="10" name="Descripcion" queryTableFieldId="11"/>
    <tableColumn id="5" xr3:uid="{33CBCC00-B13B-4024-80A5-8C2072D17095}" uniqueName="5" name="Sears" queryTableFieldId="5"/>
    <tableColumn id="6" xr3:uid="{1BC42661-7775-4E67-BB8F-06988BD1AB0F}" uniqueName="6" name="Rename" queryTableFieldId="6"/>
    <tableColumn id="12" xr3:uid="{1597A021-2C42-4F9B-AC98-53689D9FFD72}" uniqueName="12" name="Imagen Original" queryTableFieldId="20" dataDxfId="95" dataCellStyle="Hipervínculo">
      <calculatedColumnFormula>HYPERLINK(Sears___IMG[[#This Row],[Full_Path]],Sears___IMG[[#This Row],[Material]]&amp;" -&gt; "&amp;Sears___IMG[[#This Row],[Descripcion]])</calculatedColumnFormula>
    </tableColumn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C18" totalsRowShown="0" headerRowDxfId="94">
  <autoFilter ref="A1:C18" xr:uid="{AC2C81E3-1D30-46B0-BE78-460AC423ECCB}"/>
  <tableColumns count="3">
    <tableColumn id="1" xr3:uid="{81A0AE21-3904-439D-AEF1-B01F4CEA2A60}" name="Material"/>
    <tableColumn id="2" xr3:uid="{E9B3BAC1-00A8-4512-895A-4D275D5F61FA}" name="EAN" dataDxfId="93"/>
    <tableColumn id="3" xr3:uid="{568EBE82-67A8-4102-BA55-C1E2D64777D7}" name="Imágenes" dataDxfId="92">
      <calculatedColumnFormula>COUNTIF(Sears___IMG[Material],Sears[[#This Row],[Material]])</calculatedColumnFormula>
    </tableColumn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62B15D5-2042-401B-A93A-DEA9B99E8FC7}" name="Chapur___IMG" displayName="Chapur___IMG" ref="A1:K315" tableType="queryTable" totalsRowShown="0" headerRowDxfId="91">
  <autoFilter ref="A1:K315" xr:uid="{B62B15D5-2042-401B-A93A-DEA9B99E8FC7}">
    <filterColumn colId="0">
      <filters>
        <filter val="BG787907-CLO"/>
      </filters>
    </filterColumn>
  </autoFilter>
  <tableColumns count="11">
    <tableColumn id="1" xr3:uid="{0571F21F-2326-47B9-AE33-AE9DAB7F3C59}" uniqueName="1" name="Material" queryTableFieldId="1" dataDxfId="90"/>
    <tableColumn id="2" xr3:uid="{5FEB7420-6EFF-4EA6-9220-A9C1EF29778C}" uniqueName="2" name="Imágenes" queryTableFieldId="2"/>
    <tableColumn id="3" xr3:uid="{047D1C75-384D-408F-A902-B694743FA04A}" uniqueName="3" name="Style_Code" queryTableFieldId="3" dataDxfId="89"/>
    <tableColumn id="4" xr3:uid="{340759C8-744E-4942-9945-3FC24B8808F2}" uniqueName="4" name="Group_Name" queryTableFieldId="4" dataDxfId="88"/>
    <tableColumn id="5" xr3:uid="{47C2AA9B-E3DA-499E-919C-1CAC93867BB3}" uniqueName="5" name="Cara" queryTableFieldId="5" dataDxfId="87"/>
    <tableColumn id="6" xr3:uid="{5C877427-F431-49B7-AFEA-5E31D782F51F}" uniqueName="6" name="Full_Path" queryTableFieldId="6" dataDxfId="86"/>
    <tableColumn id="7" xr3:uid="{F3C2EA9F-7C2B-4D0F-9EE9-37ED217B8233}" uniqueName="7" name="Departamento_Signal" queryTableFieldId="7" dataDxfId="85"/>
    <tableColumn id="8" xr3:uid="{2733F5D0-6DE5-4563-97BF-CA4D609FB8B1}" uniqueName="8" name="Descripcion" queryTableFieldId="8" dataDxfId="84"/>
    <tableColumn id="9" xr3:uid="{EBEC636B-25B7-46CF-886D-F13E7A144BB4}" uniqueName="9" name="Chapur" queryTableFieldId="9" dataDxfId="83"/>
    <tableColumn id="10" xr3:uid="{71DB77DD-3432-42AB-B72D-84DC11930C05}" uniqueName="10" name="Rename" queryTableFieldId="10"/>
    <tableColumn id="11" xr3:uid="{2E0E36FE-AA82-4523-9B92-8C136D51CF7D}" uniqueName="11" name="Imagen Original" queryTableFieldId="11" dataDxfId="82" dataCellStyle="Hipervínculo">
      <calculatedColumnFormula>HYPERLINK(Chapur___IMG[[#This Row],[Full_Path]],Chapur___IMG[[#This Row],[Material]]&amp;" -&gt; "&amp;Chapur___IMG[[#This Row],[Descripcion]])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55A07B0-BC8F-4214-A618-24BB82380A9A}" name="Chapur" displayName="Chapur" ref="A1:B82" totalsRowShown="0" headerRowDxfId="81">
  <autoFilter ref="A1:B82" xr:uid="{AC2C81E3-1D30-46B0-BE78-460AC423ECCB}"/>
  <tableColumns count="2">
    <tableColumn id="1" xr3:uid="{2F040CB5-5FD5-42A5-9DFE-63BA82091CAD}" name="Material"/>
    <tableColumn id="3" xr3:uid="{F32B9CCA-5B4B-49B6-B09F-0C1A3F6B1AE7}" name="Imágenes" dataDxfId="80">
      <calculatedColumnFormula>COUNTIF(Chapur___IMG[Material],Chapur[[#This Row],[Material]])</calculatedColumnFormula>
    </tableColumn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J401" tableType="queryTable" totalsRowShown="0">
  <autoFilter ref="A1:J401" xr:uid="{8792DAA0-B606-4740-BBD3-A46D238A73C2}"/>
  <sortState xmlns:xlrd2="http://schemas.microsoft.com/office/spreadsheetml/2017/richdata2" ref="A2:J401">
    <sortCondition ref="A1:A401"/>
  </sortState>
  <tableColumns count="10">
    <tableColumn id="1" xr3:uid="{9DC6902C-6F2B-48D4-9053-6CDF3B291E04}" uniqueName="1" name="Material" queryTableFieldId="1" dataDxfId="79"/>
    <tableColumn id="6" xr3:uid="{89782F8E-0A07-4B13-BADA-3DBCD5FDE41C}" uniqueName="6" name="UPC_BODESA" queryTableFieldId="6"/>
    <tableColumn id="2" xr3:uid="{40F07AA6-5DC4-4054-8695-EC61654B8E41}" uniqueName="2" name="Cara" queryTableFieldId="2" dataDxfId="78"/>
    <tableColumn id="3" xr3:uid="{3C63356D-D8D8-4AFE-B64A-F78EB754B947}" uniqueName="3" name="Departamento_Signal" queryTableFieldId="8" dataDxfId="77"/>
    <tableColumn id="7" xr3:uid="{FBE2A440-30E9-4241-AFF1-214A7C97C76C}" uniqueName="7" name="Full_Path" queryTableFieldId="9" dataDxfId="76"/>
    <tableColumn id="8" xr3:uid="{FC476C78-D024-4AA8-BDC3-27FD4AEE806F}" uniqueName="8" name="Group_Name" queryTableFieldId="10" dataDxfId="75"/>
    <tableColumn id="9" xr3:uid="{AD1459D6-68B2-4129-A35C-F60106C04E19}" uniqueName="9" name="Style_Code" queryTableFieldId="11" dataDxfId="74"/>
    <tableColumn id="10" xr3:uid="{F61EF151-3042-4F50-A540-2BB5430D017D}" uniqueName="10" name="Descripcion" queryTableFieldId="12" dataDxfId="73"/>
    <tableColumn id="4" xr3:uid="{2620BFA2-77AE-4014-A2E2-2C63331CE9EA}" uniqueName="4" name="La Marina" queryTableFieldId="4" dataDxfId="72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K346" tableType="queryTable" totalsRowShown="0" headerRowDxfId="71">
  <autoFilter ref="A1:K346" xr:uid="{7B85F0AF-599B-4757-AA39-B72009851FF5}"/>
  <tableColumns count="11">
    <tableColumn id="1" xr3:uid="{20E616EB-B790-47EF-8F8A-2E01233E4098}" uniqueName="1" name="Material" queryTableFieldId="1" dataDxfId="70"/>
    <tableColumn id="2" xr3:uid="{AD418D5A-CD1F-475D-97BF-F1EE5480410F}" uniqueName="2" name="SKU CIMACO" queryTableFieldId="2" dataDxfId="69"/>
    <tableColumn id="4" xr3:uid="{A531E667-2FD0-43A8-96F8-74519EE843DF}" uniqueName="4" name="Imágenes" queryTableFieldId="7"/>
    <tableColumn id="3" xr3:uid="{484425A3-7308-4BF0-9F4D-3EEE16EFBE17}" uniqueName="3" name="Cara" queryTableFieldId="3" dataDxfId="68"/>
    <tableColumn id="7" xr3:uid="{895E6233-0DFE-4EE9-A928-2DA7E7BA6FC2}" uniqueName="7" name="Coleccion" queryTableFieldId="8" dataDxfId="67"/>
    <tableColumn id="8" xr3:uid="{4D52B685-B4EA-4AC0-B47B-AD9422F8440F}" uniqueName="8" name="Full_Path" queryTableFieldId="9" dataDxfId="66"/>
    <tableColumn id="9" xr3:uid="{8D4B9EC1-FE18-466E-9D87-5268E71A79CD}" uniqueName="9" name="Style_Code" queryTableFieldId="10" dataDxfId="65"/>
    <tableColumn id="10" xr3:uid="{00C206EC-6885-4C35-8B1E-D99DAA8B0825}" uniqueName="10" name="Descripcion" queryTableFieldId="11" dataDxfId="64"/>
    <tableColumn id="5" xr3:uid="{ADC7394C-4249-4637-A537-0300B8B3EE8C}" uniqueName="5" name="Cimaco" queryTableFieldId="5" dataDxfId="63"/>
    <tableColumn id="6" xr3:uid="{DC9A886F-6DB7-438F-87C9-25D2DE5FDDBB}" uniqueName="6" name="Rename" queryTableFieldId="6" dataDxfId="62"/>
    <tableColumn id="11" xr3:uid="{4322B9B7-4D7A-43A1-BAA3-72F52B13E815}" uniqueName="11" name="Imágen Original" queryTableFieldId="17" dataDxfId="61" dataCellStyle="Hipervínculo">
      <calculatedColumnFormula>HYPERLINK(Cimaco___IMG[[#This Row],[Full_Path]],Cimaco___IMG[[#This Row],[Material]]&amp;" -&gt; "&amp;Cimaco___IMG[[#This Row],[Descripcion]])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B7" totalsRowShown="0" headerRowDxfId="147">
  <autoFilter ref="A1:B7" xr:uid="{2CEDD833-6FE8-4979-A388-19FFEA7CCFCC}"/>
  <tableColumns count="2">
    <tableColumn id="1" xr3:uid="{4F4EB5D4-5DA3-4992-9BAB-0B158ED86AD7}" name="Material"/>
    <tableColumn id="2" xr3:uid="{F2AA6E50-AF5F-48A2-85A9-B78C4B90D7A9}" name="Imágenes" dataDxfId="146">
      <calculatedColumnFormula>COUNTIF(Lista___IMG[Material],Lista[[#This Row],[Material]])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C87" totalsRowShown="0" headerRowDxfId="60">
  <autoFilter ref="A1:C87" xr:uid="{0D5A2580-E31D-4A36-9CBB-14D6E1225A8A}"/>
  <tableColumns count="3">
    <tableColumn id="1" xr3:uid="{2E0B3AAF-6968-4B0E-AFB1-F78DBAC11D30}" name="Material"/>
    <tableColumn id="2" xr3:uid="{9DD78389-D5AC-4B97-BD43-239A1067D7B8}" name="SKU CIMACO" dataDxfId="59"/>
    <tableColumn id="3" xr3:uid="{C3E884B4-0A1B-4CAD-BF8B-3527D80E1AD3}" name="Imágenes" dataDxfId="58">
      <calculatedColumnFormula>COUNTIF(Cimaco___IMG[Material],Cimaco[[#This Row],[Material]])</calculatedColumnFormula>
    </tableColumn>
  </tableColumns>
  <tableStyleInfo name="TableStyleMedium2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K10" tableType="queryTable" totalsRowShown="0">
  <autoFilter ref="A1:K10" xr:uid="{6EC287F9-FC74-4ABD-98E7-9BF19F3DE6D5}"/>
  <tableColumns count="11">
    <tableColumn id="1" xr3:uid="{57A590FC-08D6-4672-962E-AB87BC048DBE}" uniqueName="1" name="Material" queryTableFieldId="1" dataDxfId="57"/>
    <tableColumn id="2" xr3:uid="{F3B49061-14C1-418F-B158-4F41402CF380}" uniqueName="2" name="SKU" queryTableFieldId="2" dataDxfId="56"/>
    <tableColumn id="8" xr3:uid="{6E6DA488-9C9A-4081-A706-B45DA960BAC7}" uniqueName="8" name="Imágenes" queryTableFieldId="15"/>
    <tableColumn id="3" xr3:uid="{BB4ECF7F-6BD6-4802-A05B-F79A9FCDD84E}" uniqueName="3" name="Cara" queryTableFieldId="3" dataDxfId="55"/>
    <tableColumn id="4" xr3:uid="{828953D6-94F5-4409-B51F-74F9312BB218}" uniqueName="4" name="Coleccion" queryTableFieldId="7" dataDxfId="54"/>
    <tableColumn id="7" xr3:uid="{2C3B6952-DC88-4119-924C-77E25EF1505A}" uniqueName="7" name="Full_Path" queryTableFieldId="8" dataDxfId="53"/>
    <tableColumn id="10" xr3:uid="{13D1CB66-9425-4BCF-858F-700F22762991}" uniqueName="10" name="Style_Code" queryTableFieldId="17" dataDxfId="52"/>
    <tableColumn id="9" xr3:uid="{59DAD0F3-B49C-4D6B-B043-61C72E0353CA}" uniqueName="9" name="Descripcion" queryTableFieldId="13" dataDxfId="51"/>
    <tableColumn id="5" xr3:uid="{7B81460C-607E-4EFF-86AA-A05ABE2E780D}" uniqueName="5" name="Coppel" queryTableFieldId="5" dataDxfId="50"/>
    <tableColumn id="6" xr3:uid="{08872A1C-8CB1-4E46-894D-92E03EF5B6C2}" uniqueName="6" name="Rename" queryTableFieldId="6"/>
    <tableColumn id="11" xr3:uid="{02DF7A39-2BC3-47CA-9991-0BE70EE68269}" uniqueName="11" name="Imágen Original" queryTableFieldId="19" dataDxfId="49">
      <calculatedColumnFormula>HYPERLINK(Coppel___IMG[[#This Row],[Full_Path]],Coppel___IMG[[#This Row],[Material]]&amp;" -&gt; "&amp;Coppel___IMG[[#This Row],[Descripcion]])</calculatedColumnFormula>
    </tableColumn>
  </tableColumns>
  <tableStyleInfo name="TableStyleDark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C3" totalsRowShown="0" headerRowDxfId="48">
  <autoFilter ref="A1:C3" xr:uid="{2B1A0D79-07DD-4E08-853A-EF38AF99D640}"/>
  <tableColumns count="3">
    <tableColumn id="1" xr3:uid="{A4D2753C-38D7-49AE-ABA2-1C03ED543B5B}" name="Material" dataDxfId="47"/>
    <tableColumn id="2" xr3:uid="{E63AFD0D-C270-4333-B1AF-691AE1D1D759}" name="SKU" dataDxfId="46"/>
    <tableColumn id="3" xr3:uid="{61A61C81-3A0D-4D54-94CC-96180EC167D2}" name="Imágenes" dataDxfId="45">
      <calculatedColumnFormula>COUNTIF(Coppel___IMG[Material],Coppel[[#This Row],[Material]])</calculatedColumnFormula>
    </tableColumn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192CE-96DA-4F60-8483-F3BFE9718484}" name="Privalia___IMG" displayName="Privalia___IMG" ref="A1:I467" tableType="queryTable" totalsRowShown="0">
  <autoFilter ref="A1:I467" xr:uid="{99B192CE-96DA-4F60-8483-F3BFE9718484}"/>
  <tableColumns count="9">
    <tableColumn id="8" xr3:uid="{C5835AF0-41E3-445E-9374-399A92343A41}" uniqueName="8" name="Material" queryTableFieldId="8" dataDxfId="44"/>
    <tableColumn id="10" xr3:uid="{07A38F21-C40A-45CC-AD54-21880E63D0DE}" uniqueName="10" name="Imágenes" queryTableFieldId="11"/>
    <tableColumn id="2" xr3:uid="{063CAE53-9802-414C-A17B-E169780E449C}" uniqueName="2" name="Style_Code" queryTableFieldId="2" dataDxfId="43"/>
    <tableColumn id="3" xr3:uid="{084D0FD2-E495-487A-8EE8-0275B2A3CC39}" uniqueName="3" name="Cara" queryTableFieldId="3" dataDxfId="42"/>
    <tableColumn id="4" xr3:uid="{EB39B021-9114-415D-8C24-B49B7F4DE97C}" uniqueName="4" name="Full_Path" queryTableFieldId="4" dataDxfId="41"/>
    <tableColumn id="5" xr3:uid="{0443CD6D-D603-4C09-B315-9BE7490FF28F}" uniqueName="5" name="Coleccion" queryTableFieldId="5" dataDxfId="40"/>
    <tableColumn id="6" xr3:uid="{3753F96C-7298-4BC4-9B6C-F947C1869B60}" uniqueName="6" name="Descripcion" queryTableFieldId="6" dataDxfId="39"/>
    <tableColumn id="7" xr3:uid="{D2F90653-3D18-4B5E-8826-830F19EAC96E}" uniqueName="7" name="Privalia" queryTableFieldId="7"/>
    <tableColumn id="9" xr3:uid="{BA7421F9-42D0-4399-ACEE-A4DE91AC2EBD}" uniqueName="9" name="Rename" queryTableField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DB76456-20BF-4C5E-BC29-BE2D5BF1EA99}" name="Privalia" displayName="Privalia" ref="A1:B119" totalsRowShown="0" headerRowDxfId="38" headerRowBorderDxfId="37">
  <autoFilter ref="A1:B119" xr:uid="{CDB76456-20BF-4C5E-BC29-BE2D5BF1EA99}"/>
  <tableColumns count="2">
    <tableColumn id="1" xr3:uid="{DC7ADC4B-235B-4C9F-8671-7B405364614B}" name="Material"/>
    <tableColumn id="2" xr3:uid="{83AF8300-DECB-4C41-8A99-9EEFAD18DA80}" name="Imágenes" dataDxfId="36">
      <calculatedColumnFormula>COUNTIF(Privalia___IMG[Material],Privalia[[#This Row],[Material]])</calculatedColumnFormula>
    </tableColumn>
  </tableColumns>
  <tableStyleInfo name="TableStyleDark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N24" totalsRowShown="0">
  <autoFilter ref="A1:N24" xr:uid="{9364D511-054F-4559-84C7-C0F3C4F01C24}"/>
  <tableColumns count="14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  <tableColumn id="14" xr3:uid="{44AD270A-9EAA-4610-88BB-5026E3A5833B}" name="Privalia">
      <calculatedColumnFormula>"[Material] "&amp;Rename_Silueta[[#This Row],[Descripcion]]</calculatedColumnFormula>
    </tableColumn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3" totalsRowShown="0" dataDxfId="35" tableBorderDxfId="34">
  <autoFilter ref="A1:L13" xr:uid="{DFE13CF8-39F2-4951-A6A7-1AF54C638683}"/>
  <tableColumns count="12">
    <tableColumn id="1" xr3:uid="{A66E5E0A-33DC-4B00-94CA-EC9F7F2EB53F}" name="Cliente" dataDxfId="33"/>
    <tableColumn id="2" xr3:uid="{68C12BC2-D218-4DC5-A51B-7D08AD269DD7}" name="alto.imagen" dataDxfId="32"/>
    <tableColumn id="3" xr3:uid="{72D8CE03-C895-442A-A9B6-20EBEFF5730A}" name="ancho.imagen" dataDxfId="31"/>
    <tableColumn id="6" xr3:uid="{87C3CCBB-F677-4309-BCED-14D7606AA2D3}" name="resolución" dataDxfId="30">
      <calculatedColumnFormula>_xlfn.TEXTJOIN("x",,Especificaciones[[#This Row],[alto.imagen]:[ancho.imagen]])</calculatedColumnFormula>
    </tableColumn>
    <tableColumn id="4" xr3:uid="{A3037C67-5277-44D6-BFB2-E481B4E6E5D2}" name="alto.canvas" dataDxfId="29"/>
    <tableColumn id="5" xr3:uid="{2AAB8D1C-9F1D-48A7-8C96-4C7E80DBD19D}" name="ancho.canvas" dataDxfId="28"/>
    <tableColumn id="9" xr3:uid="{7EB6306D-1508-45BC-AB07-1F13D8CA8D93}" name="densidad" dataDxfId="27"/>
    <tableColumn id="7" xr3:uid="{F4784349-E0C7-4F07-BE33-DC41FA0D3874}" name="esquema.color" dataDxfId="26"/>
    <tableColumn id="8" xr3:uid="{4C17C72F-7309-4A0B-AAD5-14EFCA1927B1}" name="gravedad" dataDxfId="25"/>
    <tableColumn id="10" xr3:uid="{891AC06C-9FEB-4232-A298-4D0F3C2F60AE}" name="extension.final" dataDxfId="24"/>
    <tableColumn id="11" xr3:uid="{3E24725A-24AB-4710-8252-1624D306D650}" name="calidad" dataDxfId="23"/>
    <tableColumn id="12" xr3:uid="{1CE925B5-1C6C-46F8-A26B-DB1B481ED771}" name="formato" dataDxfId="2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___IMG" displayName="MeLi___IMG" ref="A1:K250" tableType="queryTable" totalsRowShown="0" headerRowDxfId="145">
  <autoFilter ref="A1:K250" xr:uid="{298F88BF-B51B-4922-A929-EB6C3F206745}"/>
  <tableColumns count="11">
    <tableColumn id="1" xr3:uid="{280D4BE9-163B-499D-BEA3-FE6130CDE317}" uniqueName="1" name="Material" queryTableFieldId="1" dataDxfId="144"/>
    <tableColumn id="2" xr3:uid="{7574777C-C8CF-4706-BB25-3BFE161FFEC6}" uniqueName="2" name="Codigo_UPC" queryTableFieldId="22" dataDxfId="143"/>
    <tableColumn id="4" xr3:uid="{BAF490EC-BF09-471A-8A38-56D98591C560}" uniqueName="4" name="Imágenes" queryTableFieldId="8"/>
    <tableColumn id="3" xr3:uid="{00CC2943-8F38-4428-8AEE-5D4E68797DBD}" uniqueName="3" name="Cara" queryTableFieldId="3" dataDxfId="142"/>
    <tableColumn id="7" xr3:uid="{317B6B08-7937-463E-BF1F-F79E08EF274A}" uniqueName="7" name="Coleccion" queryTableFieldId="26" dataDxfId="141"/>
    <tableColumn id="8" xr3:uid="{C6AD1A10-F087-41D0-AF04-76E691B7EA32}" uniqueName="8" name="Full_Path" queryTableFieldId="10" dataDxfId="140"/>
    <tableColumn id="10" xr3:uid="{E856E2FA-2D49-420E-A1F2-409405F9AD94}" uniqueName="10" name="Style_Code" queryTableFieldId="12" dataDxfId="139"/>
    <tableColumn id="11" xr3:uid="{9B432D91-8F41-46F9-833A-519438421A34}" uniqueName="11" name="Descripcion" queryTableFieldId="13" dataDxfId="138"/>
    <tableColumn id="6" xr3:uid="{2F785A01-B35E-414E-9AA0-42B7AAEAC8EA}" uniqueName="6" name="Rename" queryTableFieldId="6" dataDxfId="137"/>
    <tableColumn id="5" xr3:uid="{D2F6633D-986E-49A5-9754-A4526CB8877A}" uniqueName="5" name="Control" queryTableFieldId="7"/>
    <tableColumn id="12" xr3:uid="{BD35E0FB-4C2F-4FEC-B6B2-1C9A9FE55CB3}" uniqueName="12" name="Imagen_Original" queryTableFieldId="20" dataDxfId="136" dataCellStyle="Hipervínculo">
      <calculatedColumnFormula>HYPERLINK(MeLi___IMG[[#This Row],[Full_Path]],MeLi___IMG[[#This Row],[Material]]&amp;" -&gt; "&amp;MeLi___IMG[[#This Row],[Descripcion]])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MeLi" displayName="MeLi" ref="A1:C89" totalsRowShown="0" headerRowDxfId="135" headerRowBorderDxfId="134" tableBorderDxfId="133" totalsRowBorderDxfId="132">
  <autoFilter ref="A1:C89" xr:uid="{72AEDE2B-8440-4BEE-AE3C-413FBCD174DD}"/>
  <tableColumns count="3">
    <tableColumn id="1" xr3:uid="{5BCD32AD-D461-4F99-91E3-18F4B12373CF}" name="Material"/>
    <tableColumn id="2" xr3:uid="{21EB5C76-58CE-4C05-8F8C-5F2049955A58}" name="Codigo_UPC" dataDxfId="131"/>
    <tableColumn id="3" xr3:uid="{1B377F3C-2749-442D-AEA0-B19B2D3DA459}" name="Imágenes" dataDxfId="130">
      <calculatedColumnFormula>COUNTIF(MeLi___IMG[Material],MeLi[[#This Row],[Material]])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J16" tableType="queryTable" totalsRowShown="0" headerRowDxfId="19">
  <autoFilter ref="A1:J16" xr:uid="{8674BB24-5C5B-4ACD-ADA1-756FCEB915C9}"/>
  <tableColumns count="10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2" xr3:uid="{953331D7-C41C-4859-9386-18EFCA87E5A9}" uniqueName="2" name="Cara" queryTableFieldId="2" dataDxfId="2"/>
    <tableColumn id="7" xr3:uid="{210B8B9E-0FCE-49A3-B797-A094E1FD19E5}" uniqueName="7" name="Coleccion" queryTableFieldId="19" dataDxfId="1"/>
    <tableColumn id="8" xr3:uid="{8AE3657F-A177-402D-827C-7AFC81916E37}" uniqueName="8" name="Full_Path" queryTableFieldId="9"/>
    <tableColumn id="3" xr3:uid="{4B78EA3F-9141-4842-B466-7C37A2325021}" uniqueName="3" name="Style_Code" queryTableFieldId="16"/>
    <tableColumn id="10" xr3:uid="{A8AEDDCF-618C-4D01-AFFA-DDF02575D9FF}" uniqueName="10" name="Descripcion" queryTableFieldId="14"/>
    <tableColumn id="4" xr3:uid="{C4BDE4F1-54EC-4683-B2B9-E4F749860619}" uniqueName="4" name="Liverpool" queryTableFieldId="4"/>
    <tableColumn id="5" xr3:uid="{F71E972C-8F9A-44DB-8621-844FD34960CA}" uniqueName="5" name="Rename" queryTableFieldId="5"/>
    <tableColumn id="11" xr3:uid="{2768B8DC-C25B-42EC-BC68-96D766669E70}" uniqueName="11" name="Imagen Original" queryTableFieldId="18" dataDxfId="0" dataCellStyle="Hipervínculo">
      <calculatedColumnFormula>HYPERLINK(Liverpool___IMG[[#This Row],[Full_Path]],Liverpool___IMG[[#This Row],[Material]]&amp;" -&gt; "&amp;Liverpool___IMG[[#This Row],[Descripcion]])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4" totalsRowShown="0" headerRowDxfId="21">
  <autoFilter ref="A1:B4" xr:uid="{1145685C-D48D-4181-8465-ED2DEC8603F4}"/>
  <tableColumns count="2">
    <tableColumn id="1" xr3:uid="{F483FDFD-8506-4A82-8402-5D5EBAFA83FE}" name="Material"/>
    <tableColumn id="2" xr3:uid="{A831FE93-2BCF-444B-92ED-1444BD7C3489}" name="Imágenes" dataDxfId="20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K127" tableType="queryTable" totalsRowShown="0" headerRowDxfId="129">
  <autoFilter ref="A1:K127" xr:uid="{4664D217-29D4-4C1D-8F32-6D4C17611AAF}"/>
  <tableColumns count="11">
    <tableColumn id="1" xr3:uid="{F2396A81-83E7-4AB1-87EC-252D9161716C}" uniqueName="1" name="Material" queryTableFieldId="1" dataDxfId="128"/>
    <tableColumn id="2" xr3:uid="{8265EF27-C57B-45D2-909D-B761E2779662}" uniqueName="2" name="UPC" queryTableFieldId="2" dataDxfId="127"/>
    <tableColumn id="10" xr3:uid="{ED5E0160-94CB-40EF-9469-7FB7B8D734DA}" uniqueName="10" name="Imágenes" queryTableFieldId="14"/>
    <tableColumn id="3" xr3:uid="{2E894E1F-1C00-4ED3-9C27-F1A7EBBA5A30}" uniqueName="3" name="Cara" queryTableFieldId="3" dataDxfId="126"/>
    <tableColumn id="4" xr3:uid="{1A7FEF86-5D35-40B3-82E1-6F4DFCFB46BB}" uniqueName="4" name="Coleccion" queryTableFieldId="7" dataDxfId="125"/>
    <tableColumn id="7" xr3:uid="{80C0BA31-487E-4FBC-AB5B-E1F83CB7D220}" uniqueName="7" name="Full_Path" queryTableFieldId="8" dataDxfId="124"/>
    <tableColumn id="8" xr3:uid="{90E05AC3-B24C-430F-ADE2-3D4399F14167}" uniqueName="8" name="Style_Code" queryTableFieldId="9" dataDxfId="123"/>
    <tableColumn id="11" xr3:uid="{3075693A-3D23-41C2-A927-75B042F6D7ED}" uniqueName="11" name="Descripcion" queryTableFieldId="16" dataDxfId="122"/>
    <tableColumn id="5" xr3:uid="{985C49A5-AC5D-4B22-8911-F7BB41805561}" uniqueName="5" name="Sanborns" queryTableFieldId="5" dataDxfId="121"/>
    <tableColumn id="6" xr3:uid="{F02F04F8-7249-44AC-ADA3-B4FC328C2FFF}" uniqueName="6" name="Rename" queryTableFieldId="6"/>
    <tableColumn id="9" xr3:uid="{6BFF1B03-B0A5-40CE-88A9-32962AFDC54A}" uniqueName="9" name="Imagen_Original" queryTableFieldId="13" dataDxfId="120" dataCellStyle="Hipervínculo">
      <calculatedColumnFormula>HYPERLINK(Sanborns___IMG[[#This Row],[Full_Path]],Sanborns___IMG[[#This Row],[Material]]&amp;" -&gt; "&amp;Sanborns___IMG[[#This Row],[Cara]])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C40" totalsRowShown="0" headerRowDxfId="119">
  <autoFilter ref="A1:C40" xr:uid="{12720A24-5B88-4E9F-9FAD-94E0A878DCD9}"/>
  <tableColumns count="3">
    <tableColumn id="1" xr3:uid="{CF0CAB81-928D-4E68-9ABE-DDE3DD22007E}" name="Material"/>
    <tableColumn id="2" xr3:uid="{41DFA746-BF76-4F5A-8834-18A4A751A1CF}" name="UPC" dataDxfId="118"/>
    <tableColumn id="3" xr3:uid="{BB1CC1F0-B83F-416A-9465-AF63C636C2E1}" name="Imágenes" dataDxfId="117">
      <calculatedColumnFormula>COUNTIF(Sanborns___IMG[Material],Sanborns[[#This Row],[Material]])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K10" tableType="queryTable" totalsRowShown="0" headerRowDxfId="116">
  <autoFilter ref="A1:K10" xr:uid="{1CCFBEEC-DC82-4407-BD72-61592CD58C34}"/>
  <tableColumns count="11">
    <tableColumn id="1" xr3:uid="{33E1C62F-1A32-4404-93AE-7AC3719857D3}" uniqueName="1" name="Material" queryTableFieldId="1" dataDxfId="115"/>
    <tableColumn id="2" xr3:uid="{D10DA610-51E3-4708-918F-95DB1EFE8774}" uniqueName="2" name="ASIN" queryTableFieldId="2" dataDxfId="114"/>
    <tableColumn id="4" xr3:uid="{442F7421-2BA3-4316-87F2-FDC89493DCAF}" uniqueName="4" name="Imágenes" queryTableFieldId="7"/>
    <tableColumn id="3" xr3:uid="{7044F942-B64A-4AE8-9494-FA9C138157D3}" uniqueName="3" name="Cara" queryTableFieldId="3" dataDxfId="113"/>
    <tableColumn id="7" xr3:uid="{AB8A28D6-2A3B-46E8-A853-103611E521D7}" uniqueName="7" name="Descripcion" queryTableFieldId="8" dataDxfId="112"/>
    <tableColumn id="8" xr3:uid="{B495548E-1C31-413C-AFC9-5E12EBC05FE4}" uniqueName="8" name="Coleccion" queryTableFieldId="20" dataDxfId="111"/>
    <tableColumn id="9" xr3:uid="{58FAE854-83D1-46A8-90F3-391F3B91D685}" uniqueName="9" name="Full_Path" queryTableFieldId="10" dataDxfId="110"/>
    <tableColumn id="11" xr3:uid="{2FC5DF01-DE72-4E53-95D2-5496D58F16D8}" uniqueName="11" name="Style_Code" queryTableFieldId="12" dataDxfId="109"/>
    <tableColumn id="5" xr3:uid="{9F08BCF3-2653-48E2-AD6E-82322EC83FED}" uniqueName="5" name="Amazon" queryTableFieldId="5" dataDxfId="108"/>
    <tableColumn id="6" xr3:uid="{2A985953-8DCA-4C3C-AF46-9AB1F5BF6F37}" uniqueName="6" name="Rename" queryTableFieldId="6"/>
    <tableColumn id="12" xr3:uid="{F17E3320-161B-45DC-802D-4BBB8ACDBCD6}" uniqueName="12" name="Imagen Original" queryTableFieldId="19" dataDxfId="107" dataCellStyle="Hipervínculo">
      <calculatedColumnFormula>HYPERLINK(Amazon___IMG[[#This Row],[Full_Path]],Amazon___IMG[[#This Row],[Material]]&amp;" -&gt; "&amp;Amazon___IMG[[#This Row],[Descripcion]])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L21"/>
  <sheetViews>
    <sheetView topLeftCell="D1" zoomScale="115" zoomScaleNormal="115" workbookViewId="0">
      <pane ySplit="1" topLeftCell="A2" activePane="bottomLeft" state="frozen"/>
      <selection pane="bottomLeft" activeCell="K11" sqref="K11"/>
    </sheetView>
  </sheetViews>
  <sheetFormatPr baseColWidth="10" defaultRowHeight="14.4" outlineLevelCol="1" x14ac:dyDescent="0.3"/>
  <cols>
    <col min="1" max="1" width="14.5546875" bestFit="1" customWidth="1"/>
    <col min="2" max="2" width="11.33203125" hidden="1" customWidth="1" outlineLevel="1"/>
    <col min="3" max="3" width="7" hidden="1" customWidth="1" outlineLevel="1"/>
    <col min="4" max="4" width="28.109375" bestFit="1" customWidth="1" collapsed="1"/>
    <col min="5" max="5" width="80.88671875" hidden="1" customWidth="1" outlineLevel="1"/>
    <col min="6" max="6" width="11.33203125" hidden="1" customWidth="1" outlineLevel="1"/>
    <col min="7" max="7" width="12.6640625" bestFit="1" customWidth="1" collapsed="1"/>
    <col min="8" max="8" width="15.109375" bestFit="1" customWidth="1"/>
    <col min="9" max="9" width="30.109375" bestFit="1" customWidth="1"/>
    <col min="10" max="10" width="15.109375" bestFit="1" customWidth="1" outlineLevel="1"/>
    <col min="11" max="11" width="16.33203125" customWidth="1"/>
    <col min="12" max="12" width="11.5546875" bestFit="1" customWidth="1"/>
    <col min="13" max="13" width="18.109375" bestFit="1" customWidth="1"/>
  </cols>
  <sheetData>
    <row r="1" spans="1:12" ht="29.4" thickBot="1" x14ac:dyDescent="0.35">
      <c r="A1" s="16" t="s">
        <v>0</v>
      </c>
      <c r="B1" s="16" t="s">
        <v>710</v>
      </c>
      <c r="C1" s="16" t="s">
        <v>6</v>
      </c>
      <c r="D1" t="s">
        <v>1372</v>
      </c>
      <c r="E1" s="16" t="s">
        <v>711</v>
      </c>
      <c r="F1" t="s">
        <v>3367</v>
      </c>
      <c r="G1" t="s">
        <v>745</v>
      </c>
      <c r="H1" s="16" t="s">
        <v>25</v>
      </c>
      <c r="I1" s="16" t="s">
        <v>67</v>
      </c>
      <c r="J1" s="18" t="str">
        <f>"Materiales buscados: "&amp;COUNTA(Lista[Material])</f>
        <v>Materiales buscados: 6</v>
      </c>
      <c r="K1" s="19" t="str">
        <f>"Materiales encontrados: "&amp;COUNTA(_xlfn.UNIQUE(Lista___IMG[Material]))</f>
        <v>Materiales encontrados: 6</v>
      </c>
      <c r="L1" s="20" t="str">
        <f>"Diferencia: "&amp;COUNTA(Lista[Material])-COUNTA(_xlfn.UNIQUE(Lista___IMG[Material]))</f>
        <v>Diferencia: 0</v>
      </c>
    </row>
    <row r="2" spans="1:12" x14ac:dyDescent="0.3">
      <c r="A2" t="s">
        <v>2839</v>
      </c>
      <c r="B2">
        <v>4</v>
      </c>
      <c r="C2" t="s">
        <v>17</v>
      </c>
      <c r="D2" t="s">
        <v>714</v>
      </c>
      <c r="E2" t="s">
        <v>3354</v>
      </c>
      <c r="F2" t="s">
        <v>3368</v>
      </c>
      <c r="G2" t="s">
        <v>3355</v>
      </c>
      <c r="H2" t="s">
        <v>718</v>
      </c>
      <c r="I2" t="s">
        <v>5073</v>
      </c>
    </row>
    <row r="3" spans="1:12" x14ac:dyDescent="0.3">
      <c r="A3" t="s">
        <v>2839</v>
      </c>
      <c r="B3">
        <v>4</v>
      </c>
      <c r="C3" t="s">
        <v>15</v>
      </c>
      <c r="D3" t="s">
        <v>714</v>
      </c>
      <c r="E3" t="s">
        <v>3357</v>
      </c>
      <c r="F3" t="s">
        <v>3368</v>
      </c>
      <c r="G3" t="s">
        <v>3355</v>
      </c>
      <c r="H3" t="s">
        <v>717</v>
      </c>
      <c r="I3" t="s">
        <v>5074</v>
      </c>
    </row>
    <row r="4" spans="1:12" x14ac:dyDescent="0.3">
      <c r="A4" t="s">
        <v>2839</v>
      </c>
      <c r="B4">
        <v>4</v>
      </c>
      <c r="C4" t="s">
        <v>19</v>
      </c>
      <c r="D4" t="s">
        <v>714</v>
      </c>
      <c r="E4" t="s">
        <v>3359</v>
      </c>
      <c r="F4" t="s">
        <v>3368</v>
      </c>
      <c r="G4" t="s">
        <v>3355</v>
      </c>
      <c r="H4" t="s">
        <v>3370</v>
      </c>
      <c r="I4" t="s">
        <v>5075</v>
      </c>
    </row>
    <row r="5" spans="1:12" x14ac:dyDescent="0.3">
      <c r="A5" t="s">
        <v>2841</v>
      </c>
      <c r="B5">
        <v>4</v>
      </c>
      <c r="C5" t="s">
        <v>17</v>
      </c>
      <c r="D5" t="s">
        <v>714</v>
      </c>
      <c r="E5" t="s">
        <v>3361</v>
      </c>
      <c r="F5" t="s">
        <v>3368</v>
      </c>
      <c r="G5" t="s">
        <v>3355</v>
      </c>
      <c r="H5" t="s">
        <v>718</v>
      </c>
      <c r="I5" t="s">
        <v>5076</v>
      </c>
    </row>
    <row r="6" spans="1:12" x14ac:dyDescent="0.3">
      <c r="A6" t="s">
        <v>2841</v>
      </c>
      <c r="B6">
        <v>4</v>
      </c>
      <c r="C6" t="s">
        <v>19</v>
      </c>
      <c r="D6" t="s">
        <v>714</v>
      </c>
      <c r="E6" t="s">
        <v>3365</v>
      </c>
      <c r="F6" t="s">
        <v>3368</v>
      </c>
      <c r="G6" t="s">
        <v>3355</v>
      </c>
      <c r="H6" t="s">
        <v>3370</v>
      </c>
      <c r="I6" t="s">
        <v>5077</v>
      </c>
    </row>
    <row r="7" spans="1:12" x14ac:dyDescent="0.3">
      <c r="A7" t="s">
        <v>2841</v>
      </c>
      <c r="B7">
        <v>4</v>
      </c>
      <c r="C7" t="s">
        <v>15</v>
      </c>
      <c r="D7" t="s">
        <v>714</v>
      </c>
      <c r="E7" t="s">
        <v>3363</v>
      </c>
      <c r="F7" t="s">
        <v>3368</v>
      </c>
      <c r="G7" t="s">
        <v>3355</v>
      </c>
      <c r="H7" t="s">
        <v>717</v>
      </c>
      <c r="I7" t="s">
        <v>5078</v>
      </c>
    </row>
    <row r="8" spans="1:12" x14ac:dyDescent="0.3">
      <c r="A8" t="s">
        <v>5069</v>
      </c>
      <c r="B8">
        <v>4</v>
      </c>
      <c r="C8" t="s">
        <v>17</v>
      </c>
      <c r="D8" t="s">
        <v>714</v>
      </c>
      <c r="E8" t="s">
        <v>5079</v>
      </c>
      <c r="F8" t="s">
        <v>3368</v>
      </c>
      <c r="G8" t="s">
        <v>5080</v>
      </c>
      <c r="H8" t="s">
        <v>718</v>
      </c>
      <c r="I8" t="s">
        <v>5081</v>
      </c>
    </row>
    <row r="9" spans="1:12" x14ac:dyDescent="0.3">
      <c r="A9" t="s">
        <v>5069</v>
      </c>
      <c r="B9">
        <v>4</v>
      </c>
      <c r="C9" t="s">
        <v>19</v>
      </c>
      <c r="D9" t="s">
        <v>714</v>
      </c>
      <c r="E9" t="s">
        <v>5082</v>
      </c>
      <c r="F9" t="s">
        <v>3368</v>
      </c>
      <c r="G9" t="s">
        <v>5080</v>
      </c>
      <c r="H9" t="s">
        <v>3370</v>
      </c>
      <c r="I9" t="s">
        <v>5083</v>
      </c>
    </row>
    <row r="10" spans="1:12" x14ac:dyDescent="0.3">
      <c r="A10" t="s">
        <v>5069</v>
      </c>
      <c r="B10">
        <v>4</v>
      </c>
      <c r="C10" t="s">
        <v>15</v>
      </c>
      <c r="D10" t="s">
        <v>714</v>
      </c>
      <c r="E10" t="s">
        <v>5084</v>
      </c>
      <c r="F10" t="s">
        <v>3368</v>
      </c>
      <c r="G10" t="s">
        <v>5080</v>
      </c>
      <c r="H10" t="s">
        <v>717</v>
      </c>
      <c r="I10" t="s">
        <v>5085</v>
      </c>
    </row>
    <row r="11" spans="1:12" x14ac:dyDescent="0.3">
      <c r="A11" t="s">
        <v>5070</v>
      </c>
      <c r="B11">
        <v>4</v>
      </c>
      <c r="C11" t="s">
        <v>19</v>
      </c>
      <c r="D11" t="s">
        <v>714</v>
      </c>
      <c r="E11" t="s">
        <v>5086</v>
      </c>
      <c r="F11" t="s">
        <v>3368</v>
      </c>
      <c r="G11" t="s">
        <v>5080</v>
      </c>
      <c r="H11" t="s">
        <v>3370</v>
      </c>
      <c r="I11" t="s">
        <v>5087</v>
      </c>
    </row>
    <row r="12" spans="1:12" x14ac:dyDescent="0.3">
      <c r="A12" t="s">
        <v>5070</v>
      </c>
      <c r="B12">
        <v>4</v>
      </c>
      <c r="C12" t="s">
        <v>15</v>
      </c>
      <c r="D12" t="s">
        <v>714</v>
      </c>
      <c r="E12" t="s">
        <v>5088</v>
      </c>
      <c r="F12" t="s">
        <v>3368</v>
      </c>
      <c r="G12" t="s">
        <v>5080</v>
      </c>
      <c r="H12" t="s">
        <v>717</v>
      </c>
      <c r="I12" t="s">
        <v>5091</v>
      </c>
    </row>
    <row r="13" spans="1:12" x14ac:dyDescent="0.3">
      <c r="A13" t="s">
        <v>5070</v>
      </c>
      <c r="B13">
        <v>4</v>
      </c>
      <c r="C13" t="s">
        <v>17</v>
      </c>
      <c r="D13" t="s">
        <v>714</v>
      </c>
      <c r="E13" t="s">
        <v>5089</v>
      </c>
      <c r="F13" t="s">
        <v>3368</v>
      </c>
      <c r="G13" t="s">
        <v>5080</v>
      </c>
      <c r="H13" t="s">
        <v>718</v>
      </c>
      <c r="I13" t="s">
        <v>5090</v>
      </c>
    </row>
    <row r="14" spans="1:12" x14ac:dyDescent="0.3">
      <c r="A14" t="s">
        <v>5071</v>
      </c>
      <c r="B14">
        <v>5</v>
      </c>
      <c r="C14" t="s">
        <v>13</v>
      </c>
      <c r="D14" t="s">
        <v>714</v>
      </c>
      <c r="E14" t="s">
        <v>5094</v>
      </c>
      <c r="F14" t="s">
        <v>3368</v>
      </c>
      <c r="G14" t="s">
        <v>4402</v>
      </c>
      <c r="H14" t="s">
        <v>3369</v>
      </c>
      <c r="I14" t="s">
        <v>5095</v>
      </c>
    </row>
    <row r="15" spans="1:12" x14ac:dyDescent="0.3">
      <c r="A15" t="s">
        <v>5071</v>
      </c>
      <c r="B15">
        <v>5</v>
      </c>
      <c r="C15" t="s">
        <v>17</v>
      </c>
      <c r="D15" t="s">
        <v>714</v>
      </c>
      <c r="E15" t="s">
        <v>5096</v>
      </c>
      <c r="F15" t="s">
        <v>3368</v>
      </c>
      <c r="G15" t="s">
        <v>4402</v>
      </c>
      <c r="H15" t="s">
        <v>718</v>
      </c>
      <c r="I15" t="s">
        <v>5097</v>
      </c>
    </row>
    <row r="16" spans="1:12" x14ac:dyDescent="0.3">
      <c r="A16" t="s">
        <v>5071</v>
      </c>
      <c r="B16">
        <v>5</v>
      </c>
      <c r="C16" t="s">
        <v>19</v>
      </c>
      <c r="D16" t="s">
        <v>714</v>
      </c>
      <c r="E16" t="s">
        <v>5098</v>
      </c>
      <c r="F16" t="s">
        <v>3368</v>
      </c>
      <c r="G16" t="s">
        <v>4402</v>
      </c>
      <c r="H16" t="s">
        <v>3370</v>
      </c>
      <c r="I16" t="s">
        <v>5099</v>
      </c>
    </row>
    <row r="17" spans="1:9" x14ac:dyDescent="0.3">
      <c r="A17" t="s">
        <v>5071</v>
      </c>
      <c r="B17">
        <v>5</v>
      </c>
      <c r="C17" t="s">
        <v>15</v>
      </c>
      <c r="D17" t="s">
        <v>714</v>
      </c>
      <c r="E17" t="s">
        <v>5092</v>
      </c>
      <c r="F17" t="s">
        <v>3368</v>
      </c>
      <c r="G17" t="s">
        <v>4402</v>
      </c>
      <c r="H17" t="s">
        <v>717</v>
      </c>
      <c r="I17" t="s">
        <v>5093</v>
      </c>
    </row>
    <row r="18" spans="1:9" x14ac:dyDescent="0.3">
      <c r="A18" t="s">
        <v>5072</v>
      </c>
      <c r="B18">
        <v>5</v>
      </c>
      <c r="C18" t="s">
        <v>15</v>
      </c>
      <c r="D18" t="s">
        <v>714</v>
      </c>
      <c r="E18" t="s">
        <v>5100</v>
      </c>
      <c r="F18" t="s">
        <v>3368</v>
      </c>
      <c r="G18" t="s">
        <v>4404</v>
      </c>
      <c r="H18" t="s">
        <v>717</v>
      </c>
      <c r="I18" t="s">
        <v>5101</v>
      </c>
    </row>
    <row r="19" spans="1:9" x14ac:dyDescent="0.3">
      <c r="A19" t="s">
        <v>5072</v>
      </c>
      <c r="B19">
        <v>5</v>
      </c>
      <c r="C19" t="s">
        <v>17</v>
      </c>
      <c r="D19" t="s">
        <v>714</v>
      </c>
      <c r="E19" t="s">
        <v>5102</v>
      </c>
      <c r="F19" t="s">
        <v>3368</v>
      </c>
      <c r="G19" t="s">
        <v>4404</v>
      </c>
      <c r="H19" t="s">
        <v>718</v>
      </c>
      <c r="I19" t="s">
        <v>5103</v>
      </c>
    </row>
    <row r="20" spans="1:9" x14ac:dyDescent="0.3">
      <c r="A20" t="s">
        <v>5072</v>
      </c>
      <c r="B20">
        <v>5</v>
      </c>
      <c r="C20" t="s">
        <v>19</v>
      </c>
      <c r="D20" t="s">
        <v>714</v>
      </c>
      <c r="E20" t="s">
        <v>5104</v>
      </c>
      <c r="F20" t="s">
        <v>3368</v>
      </c>
      <c r="G20" t="s">
        <v>4404</v>
      </c>
      <c r="H20" t="s">
        <v>3370</v>
      </c>
      <c r="I20" t="s">
        <v>5105</v>
      </c>
    </row>
    <row r="21" spans="1:9" x14ac:dyDescent="0.3">
      <c r="A21" t="s">
        <v>5072</v>
      </c>
      <c r="B21">
        <v>5</v>
      </c>
      <c r="C21" t="s">
        <v>13</v>
      </c>
      <c r="D21" t="s">
        <v>714</v>
      </c>
      <c r="E21" t="s">
        <v>5106</v>
      </c>
      <c r="F21" t="s">
        <v>3368</v>
      </c>
      <c r="G21" t="s">
        <v>4404</v>
      </c>
      <c r="H21" t="s">
        <v>3369</v>
      </c>
      <c r="I21" t="s">
        <v>5107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D4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</cols>
  <sheetData>
    <row r="1" spans="1:4" ht="54.75" customHeight="1" thickBot="1" x14ac:dyDescent="0.35">
      <c r="A1" s="16" t="s">
        <v>0</v>
      </c>
      <c r="B1" s="16" t="s">
        <v>5</v>
      </c>
      <c r="C1" s="16" t="s">
        <v>710</v>
      </c>
      <c r="D1" s="17" t="str">
        <f>"Imágenes totales: "&amp;SUM(Amazon[Imágenes])</f>
        <v>Imágenes totales: 9</v>
      </c>
    </row>
    <row r="2" spans="1:4" x14ac:dyDescent="0.3">
      <c r="A2" t="s">
        <v>1417</v>
      </c>
      <c r="B2" t="s">
        <v>1438</v>
      </c>
      <c r="C2" s="21">
        <f>COUNTIF(Amazon___IMG[Material],Amazon[[#This Row],[Material]])</f>
        <v>3</v>
      </c>
    </row>
    <row r="3" spans="1:4" x14ac:dyDescent="0.3">
      <c r="A3" t="s">
        <v>1439</v>
      </c>
      <c r="B3" t="s">
        <v>1440</v>
      </c>
      <c r="C3" s="21">
        <f>COUNTIF(Amazon___IMG[Material],Amazon[[#This Row],[Material]])</f>
        <v>3</v>
      </c>
    </row>
    <row r="4" spans="1:4" x14ac:dyDescent="0.3">
      <c r="A4" t="s">
        <v>1441</v>
      </c>
      <c r="B4" t="s">
        <v>1442</v>
      </c>
      <c r="C4" s="21">
        <f>COUNTIF(Amazon___IMG[Material],Amazon[[#This Row],[Material]])</f>
        <v>3</v>
      </c>
    </row>
  </sheetData>
  <conditionalFormatting sqref="C2:C4">
    <cfRule type="cellIs" dxfId="1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N72"/>
  <sheetViews>
    <sheetView workbookViewId="0">
      <pane ySplit="1" topLeftCell="A5" activePane="bottomLeft" state="frozen"/>
      <selection pane="bottomLeft" activeCell="E16" sqref="E16"/>
    </sheetView>
  </sheetViews>
  <sheetFormatPr baseColWidth="10" defaultRowHeight="14.4" outlineLevelCol="1" x14ac:dyDescent="0.3"/>
  <cols>
    <col min="1" max="1" width="14.88671875" bestFit="1" customWidth="1"/>
    <col min="2" max="2" width="9.109375" bestFit="1" customWidth="1"/>
    <col min="3" max="3" width="11.88671875" hidden="1" customWidth="1"/>
    <col min="4" max="4" width="7.109375" hidden="1" customWidth="1"/>
    <col min="5" max="5" width="28" bestFit="1" customWidth="1"/>
    <col min="6" max="6" width="16.21875" bestFit="1" customWidth="1"/>
    <col min="7" max="7" width="12.6640625" hidden="1" customWidth="1" outlineLevel="1"/>
    <col min="8" max="8" width="80.88671875" hidden="1" customWidth="1" outlineLevel="1"/>
    <col min="9" max="9" width="21.5546875" hidden="1" customWidth="1" outlineLevel="1"/>
    <col min="10" max="10" width="14.21875" bestFit="1" customWidth="1" collapsed="1"/>
    <col min="11" max="11" width="18.44140625" hidden="1" customWidth="1"/>
    <col min="12" max="12" width="13" bestFit="1" customWidth="1"/>
    <col min="13" max="13" width="15.6640625" customWidth="1"/>
    <col min="14" max="14" width="13.5546875" customWidth="1"/>
    <col min="15" max="15" width="13.109375" bestFit="1" customWidth="1"/>
  </cols>
  <sheetData>
    <row r="1" spans="1:14" ht="43.8" thickBot="1" x14ac:dyDescent="0.35">
      <c r="A1" s="10" t="s">
        <v>68</v>
      </c>
      <c r="B1" s="10" t="s">
        <v>73</v>
      </c>
      <c r="C1" s="10" t="s">
        <v>710</v>
      </c>
      <c r="D1" s="10" t="s">
        <v>6</v>
      </c>
      <c r="E1" t="s">
        <v>1372</v>
      </c>
      <c r="F1" s="10" t="s">
        <v>25</v>
      </c>
      <c r="G1" t="s">
        <v>745</v>
      </c>
      <c r="H1" s="10" t="s">
        <v>711</v>
      </c>
      <c r="I1" s="10" t="s">
        <v>29</v>
      </c>
      <c r="J1" s="10" t="s">
        <v>67</v>
      </c>
      <c r="K1" s="10" t="s">
        <v>771</v>
      </c>
      <c r="L1" s="11" t="str">
        <f>"Materiales encontrados: "&amp;COUNTA(_xlfn.UNIQUE(PalacioHierro___IMG[MATERIAL]))</f>
        <v>Materiales encontrados: 16</v>
      </c>
      <c r="M1" s="12" t="str">
        <f>"Materiales Buscados: "&amp;COUNTA(_xlfn.UNIQUE(PalacioHierro[MATERIAL]))</f>
        <v>Materiales Buscados: 16</v>
      </c>
      <c r="N1" s="13" t="str">
        <f>"Faltantes: "&amp;COUNTA(_xlfn.UNIQUE(PalacioHierro[MATERIAL]))-COUNTA(_xlfn.UNIQUE(PalacioHierro___IMG[MATERIAL]))</f>
        <v>Faltantes: 0</v>
      </c>
    </row>
    <row r="2" spans="1:14" x14ac:dyDescent="0.3">
      <c r="A2" t="s">
        <v>5277</v>
      </c>
      <c r="B2" t="s">
        <v>5278</v>
      </c>
      <c r="C2">
        <v>0</v>
      </c>
      <c r="D2" t="s">
        <v>15</v>
      </c>
      <c r="E2" s="41" t="s">
        <v>714</v>
      </c>
      <c r="F2" t="s">
        <v>717</v>
      </c>
      <c r="G2" s="41" t="s">
        <v>5279</v>
      </c>
      <c r="H2" t="s">
        <v>5280</v>
      </c>
      <c r="I2" t="s">
        <v>2749</v>
      </c>
      <c r="J2" t="s">
        <v>5281</v>
      </c>
      <c r="K2" s="23" t="str">
        <f>HYPERLINK(PalacioHierro___IMG[[#This Row],[Full_Path]],PalacioHierro___IMG[[#This Row],[MATERIAL]]&amp;" -&gt; "&amp;PalacioHierro___IMG[[#This Row],[Descripcion]])</f>
        <v>GW931829-AUB -&gt; Frontal</v>
      </c>
    </row>
    <row r="3" spans="1:14" x14ac:dyDescent="0.3">
      <c r="A3" t="s">
        <v>5277</v>
      </c>
      <c r="B3" t="s">
        <v>5278</v>
      </c>
      <c r="C3">
        <v>0</v>
      </c>
      <c r="D3" t="s">
        <v>77</v>
      </c>
      <c r="E3" s="41" t="s">
        <v>714</v>
      </c>
      <c r="F3" t="s">
        <v>2278</v>
      </c>
      <c r="G3" s="41" t="s">
        <v>5279</v>
      </c>
      <c r="H3" t="s">
        <v>5282</v>
      </c>
      <c r="I3" t="s">
        <v>2751</v>
      </c>
      <c r="J3" t="s">
        <v>5283</v>
      </c>
      <c r="K3" s="23" t="str">
        <f>HYPERLINK(PalacioHierro___IMG[[#This Row],[Full_Path]],PalacioHierro___IMG[[#This Row],[MATERIAL]]&amp;" -&gt; "&amp;PalacioHierro___IMG[[#This Row],[Descripcion]])</f>
        <v>GW931829-AUB -&gt; Frontal Alt 1</v>
      </c>
    </row>
    <row r="4" spans="1:14" x14ac:dyDescent="0.3">
      <c r="A4" t="s">
        <v>5277</v>
      </c>
      <c r="B4" t="s">
        <v>5278</v>
      </c>
      <c r="C4">
        <v>0</v>
      </c>
      <c r="D4" t="s">
        <v>78</v>
      </c>
      <c r="E4" s="41" t="s">
        <v>714</v>
      </c>
      <c r="F4" t="s">
        <v>2279</v>
      </c>
      <c r="G4" s="41" t="s">
        <v>5279</v>
      </c>
      <c r="H4" t="s">
        <v>5284</v>
      </c>
      <c r="I4" t="s">
        <v>2752</v>
      </c>
      <c r="J4" t="s">
        <v>5285</v>
      </c>
      <c r="K4" s="23" t="str">
        <f>HYPERLINK(PalacioHierro___IMG[[#This Row],[Full_Path]],PalacioHierro___IMG[[#This Row],[MATERIAL]]&amp;" -&gt; "&amp;PalacioHierro___IMG[[#This Row],[Descripcion]])</f>
        <v>GW931829-AUB -&gt; Frontal Alt 2</v>
      </c>
    </row>
    <row r="5" spans="1:14" x14ac:dyDescent="0.3">
      <c r="A5" t="s">
        <v>5277</v>
      </c>
      <c r="B5" t="s">
        <v>5278</v>
      </c>
      <c r="C5">
        <v>0</v>
      </c>
      <c r="D5" t="s">
        <v>19</v>
      </c>
      <c r="E5" s="41" t="s">
        <v>714</v>
      </c>
      <c r="F5" t="s">
        <v>3370</v>
      </c>
      <c r="G5" s="41" t="s">
        <v>5279</v>
      </c>
      <c r="H5" t="s">
        <v>5286</v>
      </c>
      <c r="I5" t="s">
        <v>49</v>
      </c>
      <c r="J5" t="s">
        <v>5287</v>
      </c>
      <c r="K5" s="23" t="str">
        <f>HYPERLINK(PalacioHierro___IMG[[#This Row],[Full_Path]],PalacioHierro___IMG[[#This Row],[MATERIAL]]&amp;" -&gt; "&amp;PalacioHierro___IMG[[#This Row],[Descripcion]])</f>
        <v>GW931829-AUB -&gt; Superior-Interior</v>
      </c>
    </row>
    <row r="6" spans="1:14" x14ac:dyDescent="0.3">
      <c r="A6" t="s">
        <v>5277</v>
      </c>
      <c r="B6" t="s">
        <v>5278</v>
      </c>
      <c r="C6">
        <v>0</v>
      </c>
      <c r="D6" t="s">
        <v>1252</v>
      </c>
      <c r="E6" s="41" t="s">
        <v>2757</v>
      </c>
      <c r="F6" t="s">
        <v>2277</v>
      </c>
      <c r="G6" s="41" t="s">
        <v>5279</v>
      </c>
      <c r="H6" t="s">
        <v>5288</v>
      </c>
      <c r="I6" t="s">
        <v>2750</v>
      </c>
      <c r="J6" t="s">
        <v>5289</v>
      </c>
      <c r="K6" s="23" t="str">
        <f>HYPERLINK(PalacioHierro___IMG[[#This Row],[Full_Path]],PalacioHierro___IMG[[#This Row],[MATERIAL]]&amp;" -&gt; "&amp;PalacioHierro___IMG[[#This Row],[Descripcion]])</f>
        <v>GW931829-AUB -&gt; Adicional 4</v>
      </c>
    </row>
    <row r="7" spans="1:14" x14ac:dyDescent="0.3">
      <c r="A7" t="s">
        <v>5277</v>
      </c>
      <c r="B7" t="s">
        <v>5278</v>
      </c>
      <c r="C7">
        <v>0</v>
      </c>
      <c r="D7" t="s">
        <v>13</v>
      </c>
      <c r="E7" s="41" t="s">
        <v>714</v>
      </c>
      <c r="F7" t="s">
        <v>3369</v>
      </c>
      <c r="G7" s="41" t="s">
        <v>5279</v>
      </c>
      <c r="H7" t="s">
        <v>5290</v>
      </c>
      <c r="I7" t="s">
        <v>40</v>
      </c>
      <c r="J7" t="s">
        <v>5291</v>
      </c>
      <c r="K7" s="23" t="str">
        <f>HYPERLINK(PalacioHierro___IMG[[#This Row],[Full_Path]],PalacioHierro___IMG[[#This Row],[MATERIAL]]&amp;" -&gt; "&amp;PalacioHierro___IMG[[#This Row],[Descripcion]])</f>
        <v>GW931829-AUB -&gt; Angulo 3-4</v>
      </c>
    </row>
    <row r="8" spans="1:14" x14ac:dyDescent="0.3">
      <c r="A8" t="s">
        <v>5277</v>
      </c>
      <c r="B8" t="s">
        <v>5278</v>
      </c>
      <c r="C8">
        <v>0</v>
      </c>
      <c r="D8" t="s">
        <v>17</v>
      </c>
      <c r="E8" s="41" t="s">
        <v>714</v>
      </c>
      <c r="F8" t="s">
        <v>718</v>
      </c>
      <c r="G8" s="41" t="s">
        <v>5279</v>
      </c>
      <c r="H8" t="s">
        <v>5292</v>
      </c>
      <c r="I8" t="s">
        <v>44</v>
      </c>
      <c r="J8" t="s">
        <v>5293</v>
      </c>
      <c r="K8" s="23" t="str">
        <f>HYPERLINK(PalacioHierro___IMG[[#This Row],[Full_Path]],PalacioHierro___IMG[[#This Row],[MATERIAL]]&amp;" -&gt; "&amp;PalacioHierro___IMG[[#This Row],[Descripcion]])</f>
        <v>GW931829-AUB -&gt; Posterior</v>
      </c>
    </row>
    <row r="9" spans="1:14" x14ac:dyDescent="0.3">
      <c r="A9" t="s">
        <v>5276</v>
      </c>
      <c r="B9" t="s">
        <v>5294</v>
      </c>
      <c r="C9">
        <v>0</v>
      </c>
      <c r="D9" t="s">
        <v>15</v>
      </c>
      <c r="E9" s="41" t="s">
        <v>2757</v>
      </c>
      <c r="F9" t="s">
        <v>717</v>
      </c>
      <c r="G9" s="41" t="s">
        <v>5279</v>
      </c>
      <c r="H9" t="s">
        <v>5295</v>
      </c>
      <c r="I9" t="s">
        <v>2749</v>
      </c>
      <c r="J9" t="s">
        <v>5296</v>
      </c>
      <c r="K9" s="23" t="str">
        <f>HYPERLINK(PalacioHierro___IMG[[#This Row],[Full_Path]],PalacioHierro___IMG[[#This Row],[MATERIAL]]&amp;" -&gt; "&amp;PalacioHierro___IMG[[#This Row],[Descripcion]])</f>
        <v>GW931829-BLA -&gt; Frontal</v>
      </c>
    </row>
    <row r="10" spans="1:14" x14ac:dyDescent="0.3">
      <c r="A10" t="s">
        <v>5276</v>
      </c>
      <c r="B10" t="s">
        <v>5294</v>
      </c>
      <c r="C10">
        <v>0</v>
      </c>
      <c r="D10" t="s">
        <v>77</v>
      </c>
      <c r="E10" s="41" t="s">
        <v>2757</v>
      </c>
      <c r="F10" t="s">
        <v>2278</v>
      </c>
      <c r="G10" s="41" t="s">
        <v>5279</v>
      </c>
      <c r="H10" t="s">
        <v>5297</v>
      </c>
      <c r="I10" t="s">
        <v>2751</v>
      </c>
      <c r="J10" t="s">
        <v>5298</v>
      </c>
      <c r="K10" s="23" t="str">
        <f>HYPERLINK(PalacioHierro___IMG[[#This Row],[Full_Path]],PalacioHierro___IMG[[#This Row],[MATERIAL]]&amp;" -&gt; "&amp;PalacioHierro___IMG[[#This Row],[Descripcion]])</f>
        <v>GW931829-BLA -&gt; Frontal Alt 1</v>
      </c>
    </row>
    <row r="11" spans="1:14" x14ac:dyDescent="0.3">
      <c r="A11" t="s">
        <v>5276</v>
      </c>
      <c r="B11" t="s">
        <v>5294</v>
      </c>
      <c r="C11">
        <v>0</v>
      </c>
      <c r="D11" t="s">
        <v>1249</v>
      </c>
      <c r="E11" s="41" t="s">
        <v>2757</v>
      </c>
      <c r="F11" t="s">
        <v>2274</v>
      </c>
      <c r="G11" s="41" t="s">
        <v>5279</v>
      </c>
      <c r="H11" t="s">
        <v>5299</v>
      </c>
      <c r="I11" t="s">
        <v>40</v>
      </c>
      <c r="J11" t="s">
        <v>5300</v>
      </c>
      <c r="K11" s="23" t="str">
        <f>HYPERLINK(PalacioHierro___IMG[[#This Row],[Full_Path]],PalacioHierro___IMG[[#This Row],[MATERIAL]]&amp;" -&gt; "&amp;PalacioHierro___IMG[[#This Row],[Descripcion]])</f>
        <v>GW931829-BLA -&gt; Adicional 1</v>
      </c>
    </row>
    <row r="12" spans="1:14" x14ac:dyDescent="0.3">
      <c r="A12" t="s">
        <v>5276</v>
      </c>
      <c r="B12" t="s">
        <v>5294</v>
      </c>
      <c r="C12">
        <v>0</v>
      </c>
      <c r="D12" t="s">
        <v>1250</v>
      </c>
      <c r="E12" s="41" t="s">
        <v>2757</v>
      </c>
      <c r="F12" t="s">
        <v>2275</v>
      </c>
      <c r="G12" s="41" t="s">
        <v>5279</v>
      </c>
      <c r="H12" t="s">
        <v>5301</v>
      </c>
      <c r="I12" t="s">
        <v>44</v>
      </c>
      <c r="J12" t="s">
        <v>5302</v>
      </c>
      <c r="K12" s="23" t="str">
        <f>HYPERLINK(PalacioHierro___IMG[[#This Row],[Full_Path]],PalacioHierro___IMG[[#This Row],[MATERIAL]]&amp;" -&gt; "&amp;PalacioHierro___IMG[[#This Row],[Descripcion]])</f>
        <v>GW931829-BLA -&gt; Adicional 2</v>
      </c>
    </row>
    <row r="13" spans="1:14" x14ac:dyDescent="0.3">
      <c r="A13" t="s">
        <v>5276</v>
      </c>
      <c r="B13" t="s">
        <v>5294</v>
      </c>
      <c r="C13">
        <v>0</v>
      </c>
      <c r="D13" t="s">
        <v>1251</v>
      </c>
      <c r="E13" s="41" t="s">
        <v>2757</v>
      </c>
      <c r="F13" t="s">
        <v>2276</v>
      </c>
      <c r="G13" s="41" t="s">
        <v>5279</v>
      </c>
      <c r="H13" t="s">
        <v>5303</v>
      </c>
      <c r="I13" t="s">
        <v>49</v>
      </c>
      <c r="J13" t="s">
        <v>5304</v>
      </c>
      <c r="K13" s="23" t="str">
        <f>HYPERLINK(PalacioHierro___IMG[[#This Row],[Full_Path]],PalacioHierro___IMG[[#This Row],[MATERIAL]]&amp;" -&gt; "&amp;PalacioHierro___IMG[[#This Row],[Descripcion]])</f>
        <v>GW931829-BLA -&gt; Adicional 3</v>
      </c>
    </row>
    <row r="14" spans="1:14" x14ac:dyDescent="0.3">
      <c r="A14" t="s">
        <v>5276</v>
      </c>
      <c r="B14" t="s">
        <v>5294</v>
      </c>
      <c r="C14">
        <v>0</v>
      </c>
      <c r="D14" t="s">
        <v>1252</v>
      </c>
      <c r="E14" s="41" t="s">
        <v>2757</v>
      </c>
      <c r="F14" t="s">
        <v>2277</v>
      </c>
      <c r="G14" s="41" t="s">
        <v>5279</v>
      </c>
      <c r="H14" t="s">
        <v>5305</v>
      </c>
      <c r="I14" t="s">
        <v>2750</v>
      </c>
      <c r="J14" t="s">
        <v>5306</v>
      </c>
      <c r="K14" s="23" t="str">
        <f>HYPERLINK(PalacioHierro___IMG[[#This Row],[Full_Path]],PalacioHierro___IMG[[#This Row],[MATERIAL]]&amp;" -&gt; "&amp;PalacioHierro___IMG[[#This Row],[Descripcion]])</f>
        <v>GW931829-BLA -&gt; Adicional 4</v>
      </c>
    </row>
    <row r="15" spans="1:14" x14ac:dyDescent="0.3">
      <c r="A15" t="s">
        <v>5275</v>
      </c>
      <c r="B15" t="s">
        <v>5307</v>
      </c>
      <c r="C15">
        <v>0</v>
      </c>
      <c r="D15" t="s">
        <v>19</v>
      </c>
      <c r="E15" s="41" t="s">
        <v>714</v>
      </c>
      <c r="F15" t="s">
        <v>3370</v>
      </c>
      <c r="G15" s="41" t="s">
        <v>5279</v>
      </c>
      <c r="H15" t="s">
        <v>5308</v>
      </c>
      <c r="I15" t="s">
        <v>49</v>
      </c>
      <c r="J15" t="s">
        <v>5309</v>
      </c>
      <c r="K15" s="23" t="str">
        <f>HYPERLINK(PalacioHierro___IMG[[#This Row],[Full_Path]],PalacioHierro___IMG[[#This Row],[MATERIAL]]&amp;" -&gt; "&amp;PalacioHierro___IMG[[#This Row],[Descripcion]])</f>
        <v>GW931829-SHE -&gt; Superior-Interior</v>
      </c>
    </row>
    <row r="16" spans="1:14" x14ac:dyDescent="0.3">
      <c r="A16" t="s">
        <v>5275</v>
      </c>
      <c r="B16" t="s">
        <v>5307</v>
      </c>
      <c r="C16">
        <v>0</v>
      </c>
      <c r="D16" t="s">
        <v>15</v>
      </c>
      <c r="E16" s="41" t="s">
        <v>714</v>
      </c>
      <c r="F16" t="s">
        <v>717</v>
      </c>
      <c r="G16" s="41" t="s">
        <v>5279</v>
      </c>
      <c r="H16" t="s">
        <v>5310</v>
      </c>
      <c r="I16" t="s">
        <v>2749</v>
      </c>
      <c r="J16" t="s">
        <v>5311</v>
      </c>
      <c r="K16" s="23" t="str">
        <f>HYPERLINK(PalacioHierro___IMG[[#This Row],[Full_Path]],PalacioHierro___IMG[[#This Row],[MATERIAL]]&amp;" -&gt; "&amp;PalacioHierro___IMG[[#This Row],[Descripcion]])</f>
        <v>GW931829-SHE -&gt; Frontal</v>
      </c>
    </row>
    <row r="17" spans="1:11" x14ac:dyDescent="0.3">
      <c r="A17" t="s">
        <v>5275</v>
      </c>
      <c r="B17" t="s">
        <v>5307</v>
      </c>
      <c r="C17">
        <v>0</v>
      </c>
      <c r="D17" t="s">
        <v>17</v>
      </c>
      <c r="E17" s="41" t="s">
        <v>714</v>
      </c>
      <c r="F17" t="s">
        <v>718</v>
      </c>
      <c r="G17" s="41" t="s">
        <v>5279</v>
      </c>
      <c r="H17" t="s">
        <v>5312</v>
      </c>
      <c r="I17" t="s">
        <v>44</v>
      </c>
      <c r="J17" t="s">
        <v>5313</v>
      </c>
      <c r="K17" s="23" t="str">
        <f>HYPERLINK(PalacioHierro___IMG[[#This Row],[Full_Path]],PalacioHierro___IMG[[#This Row],[MATERIAL]]&amp;" -&gt; "&amp;PalacioHierro___IMG[[#This Row],[Descripcion]])</f>
        <v>GW931829-SHE -&gt; Posterior</v>
      </c>
    </row>
    <row r="18" spans="1:11" x14ac:dyDescent="0.3">
      <c r="A18" t="s">
        <v>5275</v>
      </c>
      <c r="B18" t="s">
        <v>5307</v>
      </c>
      <c r="C18">
        <v>0</v>
      </c>
      <c r="D18" t="s">
        <v>13</v>
      </c>
      <c r="E18" s="41" t="s">
        <v>714</v>
      </c>
      <c r="F18" t="s">
        <v>3369</v>
      </c>
      <c r="G18" s="41" t="s">
        <v>5279</v>
      </c>
      <c r="H18" t="s">
        <v>5314</v>
      </c>
      <c r="I18" t="s">
        <v>40</v>
      </c>
      <c r="J18" t="s">
        <v>5315</v>
      </c>
      <c r="K18" s="23" t="str">
        <f>HYPERLINK(PalacioHierro___IMG[[#This Row],[Full_Path]],PalacioHierro___IMG[[#This Row],[MATERIAL]]&amp;" -&gt; "&amp;PalacioHierro___IMG[[#This Row],[Descripcion]])</f>
        <v>GW931829-SHE -&gt; Angulo 3-4</v>
      </c>
    </row>
    <row r="19" spans="1:11" x14ac:dyDescent="0.3">
      <c r="A19" t="s">
        <v>5275</v>
      </c>
      <c r="B19" t="s">
        <v>5307</v>
      </c>
      <c r="C19">
        <v>0</v>
      </c>
      <c r="D19" t="s">
        <v>78</v>
      </c>
      <c r="E19" s="41" t="s">
        <v>714</v>
      </c>
      <c r="F19" t="s">
        <v>2279</v>
      </c>
      <c r="G19" s="41" t="s">
        <v>5279</v>
      </c>
      <c r="H19" t="s">
        <v>5316</v>
      </c>
      <c r="I19" t="s">
        <v>2752</v>
      </c>
      <c r="J19" t="s">
        <v>5317</v>
      </c>
      <c r="K19" s="23" t="str">
        <f>HYPERLINK(PalacioHierro___IMG[[#This Row],[Full_Path]],PalacioHierro___IMG[[#This Row],[MATERIAL]]&amp;" -&gt; "&amp;PalacioHierro___IMG[[#This Row],[Descripcion]])</f>
        <v>GW931829-SHE -&gt; Frontal Alt 2</v>
      </c>
    </row>
    <row r="20" spans="1:11" x14ac:dyDescent="0.3">
      <c r="A20" t="s">
        <v>5275</v>
      </c>
      <c r="B20" t="s">
        <v>5307</v>
      </c>
      <c r="C20">
        <v>0</v>
      </c>
      <c r="D20" t="s">
        <v>77</v>
      </c>
      <c r="E20" s="41" t="s">
        <v>714</v>
      </c>
      <c r="F20" t="s">
        <v>2278</v>
      </c>
      <c r="G20" s="41" t="s">
        <v>5279</v>
      </c>
      <c r="H20" t="s">
        <v>5318</v>
      </c>
      <c r="I20" t="s">
        <v>2751</v>
      </c>
      <c r="J20" t="s">
        <v>5319</v>
      </c>
      <c r="K20" s="23" t="str">
        <f>HYPERLINK(PalacioHierro___IMG[[#This Row],[Full_Path]],PalacioHierro___IMG[[#This Row],[MATERIAL]]&amp;" -&gt; "&amp;PalacioHierro___IMG[[#This Row],[Descripcion]])</f>
        <v>GW931829-SHE -&gt; Frontal Alt 1</v>
      </c>
    </row>
    <row r="21" spans="1:11" x14ac:dyDescent="0.3">
      <c r="A21" t="s">
        <v>5234</v>
      </c>
      <c r="B21" t="s">
        <v>5235</v>
      </c>
      <c r="C21">
        <v>4</v>
      </c>
      <c r="D21" t="s">
        <v>17</v>
      </c>
      <c r="E21" s="41" t="s">
        <v>714</v>
      </c>
      <c r="F21" t="s">
        <v>718</v>
      </c>
      <c r="G21" s="41" t="s">
        <v>5236</v>
      </c>
      <c r="H21" t="s">
        <v>5237</v>
      </c>
      <c r="I21" t="s">
        <v>44</v>
      </c>
      <c r="J21" t="s">
        <v>5238</v>
      </c>
      <c r="K21" s="23" t="str">
        <f>HYPERLINK(PalacioHierro___IMG[[#This Row],[Full_Path]],PalacioHierro___IMG[[#This Row],[MATERIAL]]&amp;" -&gt; "&amp;PalacioHierro___IMG[[#This Row],[Descripcion]])</f>
        <v>EZG952306-BLA -&gt; Posterior</v>
      </c>
    </row>
    <row r="22" spans="1:11" x14ac:dyDescent="0.3">
      <c r="A22" t="s">
        <v>5234</v>
      </c>
      <c r="B22" t="s">
        <v>5235</v>
      </c>
      <c r="C22">
        <v>4</v>
      </c>
      <c r="D22" t="s">
        <v>13</v>
      </c>
      <c r="E22" s="41" t="s">
        <v>714</v>
      </c>
      <c r="F22" t="s">
        <v>3369</v>
      </c>
      <c r="G22" s="41" t="s">
        <v>5236</v>
      </c>
      <c r="H22" t="s">
        <v>5239</v>
      </c>
      <c r="I22" t="s">
        <v>40</v>
      </c>
      <c r="J22" t="s">
        <v>5240</v>
      </c>
      <c r="K22" s="23" t="str">
        <f>HYPERLINK(PalacioHierro___IMG[[#This Row],[Full_Path]],PalacioHierro___IMG[[#This Row],[MATERIAL]]&amp;" -&gt; "&amp;PalacioHierro___IMG[[#This Row],[Descripcion]])</f>
        <v>EZG952306-BLA -&gt; Angulo 3-4</v>
      </c>
    </row>
    <row r="23" spans="1:11" x14ac:dyDescent="0.3">
      <c r="A23" t="s">
        <v>5234</v>
      </c>
      <c r="B23" t="s">
        <v>5235</v>
      </c>
      <c r="C23">
        <v>4</v>
      </c>
      <c r="D23" t="s">
        <v>19</v>
      </c>
      <c r="E23" s="41" t="s">
        <v>714</v>
      </c>
      <c r="F23" t="s">
        <v>3370</v>
      </c>
      <c r="G23" s="41" t="s">
        <v>5236</v>
      </c>
      <c r="H23" t="s">
        <v>5243</v>
      </c>
      <c r="I23" t="s">
        <v>49</v>
      </c>
      <c r="J23" t="s">
        <v>5244</v>
      </c>
      <c r="K23" s="23" t="str">
        <f>HYPERLINK(PalacioHierro___IMG[[#This Row],[Full_Path]],PalacioHierro___IMG[[#This Row],[MATERIAL]]&amp;" -&gt; "&amp;PalacioHierro___IMG[[#This Row],[Descripcion]])</f>
        <v>EZG952306-BLA -&gt; Superior-Interior</v>
      </c>
    </row>
    <row r="24" spans="1:11" x14ac:dyDescent="0.3">
      <c r="A24" t="s">
        <v>5234</v>
      </c>
      <c r="B24" t="s">
        <v>5235</v>
      </c>
      <c r="C24">
        <v>4</v>
      </c>
      <c r="D24" t="s">
        <v>15</v>
      </c>
      <c r="E24" s="41" t="s">
        <v>714</v>
      </c>
      <c r="F24" t="s">
        <v>717</v>
      </c>
      <c r="G24" s="41" t="s">
        <v>5236</v>
      </c>
      <c r="H24" t="s">
        <v>5241</v>
      </c>
      <c r="I24" t="s">
        <v>2749</v>
      </c>
      <c r="J24" t="s">
        <v>5242</v>
      </c>
      <c r="K24" s="23" t="str">
        <f>HYPERLINK(PalacioHierro___IMG[[#This Row],[Full_Path]],PalacioHierro___IMG[[#This Row],[MATERIAL]]&amp;" -&gt; "&amp;PalacioHierro___IMG[[#This Row],[Descripcion]])</f>
        <v>EZG952306-BLA -&gt; Frontal</v>
      </c>
    </row>
    <row r="25" spans="1:11" x14ac:dyDescent="0.3">
      <c r="A25" t="s">
        <v>5233</v>
      </c>
      <c r="B25" t="s">
        <v>5245</v>
      </c>
      <c r="C25">
        <v>4</v>
      </c>
      <c r="D25" t="s">
        <v>15</v>
      </c>
      <c r="E25" s="41" t="s">
        <v>714</v>
      </c>
      <c r="F25" t="s">
        <v>717</v>
      </c>
      <c r="G25" s="41" t="s">
        <v>5236</v>
      </c>
      <c r="H25" t="s">
        <v>5250</v>
      </c>
      <c r="I25" t="s">
        <v>2749</v>
      </c>
      <c r="J25" t="s">
        <v>5251</v>
      </c>
      <c r="K25" s="23" t="str">
        <f>HYPERLINK(PalacioHierro___IMG[[#This Row],[Full_Path]],PalacioHierro___IMG[[#This Row],[MATERIAL]]&amp;" -&gt; "&amp;PalacioHierro___IMG[[#This Row],[Descripcion]])</f>
        <v>EZG952306-WHI -&gt; Frontal</v>
      </c>
    </row>
    <row r="26" spans="1:11" x14ac:dyDescent="0.3">
      <c r="A26" t="s">
        <v>5233</v>
      </c>
      <c r="B26" t="s">
        <v>5245</v>
      </c>
      <c r="C26">
        <v>4</v>
      </c>
      <c r="D26" t="s">
        <v>13</v>
      </c>
      <c r="E26" s="41" t="s">
        <v>714</v>
      </c>
      <c r="F26" t="s">
        <v>3369</v>
      </c>
      <c r="G26" s="41" t="s">
        <v>5236</v>
      </c>
      <c r="H26" t="s">
        <v>5248</v>
      </c>
      <c r="I26" t="s">
        <v>40</v>
      </c>
      <c r="J26" t="s">
        <v>5249</v>
      </c>
      <c r="K26" s="23" t="str">
        <f>HYPERLINK(PalacioHierro___IMG[[#This Row],[Full_Path]],PalacioHierro___IMG[[#This Row],[MATERIAL]]&amp;" -&gt; "&amp;PalacioHierro___IMG[[#This Row],[Descripcion]])</f>
        <v>EZG952306-WHI -&gt; Angulo 3-4</v>
      </c>
    </row>
    <row r="27" spans="1:11" x14ac:dyDescent="0.3">
      <c r="A27" t="s">
        <v>5233</v>
      </c>
      <c r="B27" t="s">
        <v>5245</v>
      </c>
      <c r="C27">
        <v>4</v>
      </c>
      <c r="D27" t="s">
        <v>19</v>
      </c>
      <c r="E27" s="41" t="s">
        <v>714</v>
      </c>
      <c r="F27" t="s">
        <v>3370</v>
      </c>
      <c r="G27" s="41" t="s">
        <v>5236</v>
      </c>
      <c r="H27" t="s">
        <v>5252</v>
      </c>
      <c r="I27" t="s">
        <v>49</v>
      </c>
      <c r="J27" t="s">
        <v>5253</v>
      </c>
      <c r="K27" s="23" t="str">
        <f>HYPERLINK(PalacioHierro___IMG[[#This Row],[Full_Path]],PalacioHierro___IMG[[#This Row],[MATERIAL]]&amp;" -&gt; "&amp;PalacioHierro___IMG[[#This Row],[Descripcion]])</f>
        <v>EZG952306-WHI -&gt; Superior-Interior</v>
      </c>
    </row>
    <row r="28" spans="1:11" x14ac:dyDescent="0.3">
      <c r="A28" t="s">
        <v>5233</v>
      </c>
      <c r="B28" t="s">
        <v>5245</v>
      </c>
      <c r="C28">
        <v>4</v>
      </c>
      <c r="D28" t="s">
        <v>17</v>
      </c>
      <c r="E28" s="41" t="s">
        <v>714</v>
      </c>
      <c r="F28" t="s">
        <v>718</v>
      </c>
      <c r="G28" s="41" t="s">
        <v>5236</v>
      </c>
      <c r="H28" t="s">
        <v>5246</v>
      </c>
      <c r="I28" t="s">
        <v>44</v>
      </c>
      <c r="J28" t="s">
        <v>5247</v>
      </c>
      <c r="K28" s="23" t="str">
        <f>HYPERLINK(PalacioHierro___IMG[[#This Row],[Full_Path]],PalacioHierro___IMG[[#This Row],[MATERIAL]]&amp;" -&gt; "&amp;PalacioHierro___IMG[[#This Row],[Descripcion]])</f>
        <v>EZG952306-WHI -&gt; Posterior</v>
      </c>
    </row>
    <row r="29" spans="1:11" x14ac:dyDescent="0.3">
      <c r="A29" t="s">
        <v>5173</v>
      </c>
      <c r="B29" t="s">
        <v>5174</v>
      </c>
      <c r="C29">
        <v>4</v>
      </c>
      <c r="D29" t="s">
        <v>19</v>
      </c>
      <c r="E29" s="41" t="s">
        <v>714</v>
      </c>
      <c r="F29" t="s">
        <v>3370</v>
      </c>
      <c r="G29" s="41" t="s">
        <v>5175</v>
      </c>
      <c r="H29" t="s">
        <v>5182</v>
      </c>
      <c r="I29" t="s">
        <v>49</v>
      </c>
      <c r="J29" t="s">
        <v>5183</v>
      </c>
      <c r="K29" s="23" t="str">
        <f>HYPERLINK(PalacioHierro___IMG[[#This Row],[Full_Path]],PalacioHierro___IMG[[#This Row],[MATERIAL]]&amp;" -&gt; "&amp;PalacioHierro___IMG[[#This Row],[Descripcion]])</f>
        <v>EQG954121-BLA -&gt; Superior-Interior</v>
      </c>
    </row>
    <row r="30" spans="1:11" x14ac:dyDescent="0.3">
      <c r="A30" t="s">
        <v>5173</v>
      </c>
      <c r="B30" t="s">
        <v>5174</v>
      </c>
      <c r="C30">
        <v>4</v>
      </c>
      <c r="D30" t="s">
        <v>15</v>
      </c>
      <c r="E30" s="41" t="s">
        <v>714</v>
      </c>
      <c r="F30" t="s">
        <v>717</v>
      </c>
      <c r="G30" s="41" t="s">
        <v>5175</v>
      </c>
      <c r="H30" t="s">
        <v>5180</v>
      </c>
      <c r="I30" t="s">
        <v>2749</v>
      </c>
      <c r="J30" t="s">
        <v>5181</v>
      </c>
      <c r="K30" s="23" t="str">
        <f>HYPERLINK(PalacioHierro___IMG[[#This Row],[Full_Path]],PalacioHierro___IMG[[#This Row],[MATERIAL]]&amp;" -&gt; "&amp;PalacioHierro___IMG[[#This Row],[Descripcion]])</f>
        <v>EQG954121-BLA -&gt; Frontal</v>
      </c>
    </row>
    <row r="31" spans="1:11" x14ac:dyDescent="0.3">
      <c r="A31" t="s">
        <v>5173</v>
      </c>
      <c r="B31" t="s">
        <v>5174</v>
      </c>
      <c r="C31">
        <v>4</v>
      </c>
      <c r="D31" t="s">
        <v>13</v>
      </c>
      <c r="E31" s="41" t="s">
        <v>714</v>
      </c>
      <c r="F31" t="s">
        <v>3369</v>
      </c>
      <c r="G31" s="41" t="s">
        <v>5175</v>
      </c>
      <c r="H31" t="s">
        <v>5178</v>
      </c>
      <c r="I31" t="s">
        <v>40</v>
      </c>
      <c r="J31" t="s">
        <v>5179</v>
      </c>
      <c r="K31" s="23" t="str">
        <f>HYPERLINK(PalacioHierro___IMG[[#This Row],[Full_Path]],PalacioHierro___IMG[[#This Row],[MATERIAL]]&amp;" -&gt; "&amp;PalacioHierro___IMG[[#This Row],[Descripcion]])</f>
        <v>EQG954121-BLA -&gt; Angulo 3-4</v>
      </c>
    </row>
    <row r="32" spans="1:11" x14ac:dyDescent="0.3">
      <c r="A32" t="s">
        <v>5173</v>
      </c>
      <c r="B32" t="s">
        <v>5174</v>
      </c>
      <c r="C32">
        <v>4</v>
      </c>
      <c r="D32" t="s">
        <v>17</v>
      </c>
      <c r="E32" s="41" t="s">
        <v>714</v>
      </c>
      <c r="F32" t="s">
        <v>718</v>
      </c>
      <c r="G32" s="41" t="s">
        <v>5175</v>
      </c>
      <c r="H32" t="s">
        <v>5176</v>
      </c>
      <c r="I32" t="s">
        <v>44</v>
      </c>
      <c r="J32" t="s">
        <v>5177</v>
      </c>
      <c r="K32" s="23" t="str">
        <f>HYPERLINK(PalacioHierro___IMG[[#This Row],[Full_Path]],PalacioHierro___IMG[[#This Row],[MATERIAL]]&amp;" -&gt; "&amp;PalacioHierro___IMG[[#This Row],[Descripcion]])</f>
        <v>EQG954121-BLA -&gt; Posterior</v>
      </c>
    </row>
    <row r="33" spans="1:11" x14ac:dyDescent="0.3">
      <c r="A33" t="s">
        <v>5172</v>
      </c>
      <c r="B33" t="s">
        <v>5184</v>
      </c>
      <c r="C33">
        <v>4</v>
      </c>
      <c r="D33" t="s">
        <v>17</v>
      </c>
      <c r="E33" s="41" t="s">
        <v>714</v>
      </c>
      <c r="F33" t="s">
        <v>718</v>
      </c>
      <c r="G33" s="41" t="s">
        <v>5175</v>
      </c>
      <c r="H33" t="s">
        <v>5189</v>
      </c>
      <c r="I33" t="s">
        <v>44</v>
      </c>
      <c r="J33" t="s">
        <v>5190</v>
      </c>
      <c r="K33" s="23" t="str">
        <f>HYPERLINK(PalacioHierro___IMG[[#This Row],[Full_Path]],PalacioHierro___IMG[[#This Row],[MATERIAL]]&amp;" -&gt; "&amp;PalacioHierro___IMG[[#This Row],[Descripcion]])</f>
        <v>EQG954121-CLA -&gt; Posterior</v>
      </c>
    </row>
    <row r="34" spans="1:11" x14ac:dyDescent="0.3">
      <c r="A34" t="s">
        <v>5172</v>
      </c>
      <c r="B34" t="s">
        <v>5184</v>
      </c>
      <c r="C34">
        <v>4</v>
      </c>
      <c r="D34" t="s">
        <v>13</v>
      </c>
      <c r="E34" s="41" t="s">
        <v>714</v>
      </c>
      <c r="F34" t="s">
        <v>3369</v>
      </c>
      <c r="G34" s="41" t="s">
        <v>5175</v>
      </c>
      <c r="H34" t="s">
        <v>5191</v>
      </c>
      <c r="I34" t="s">
        <v>40</v>
      </c>
      <c r="J34" t="s">
        <v>5192</v>
      </c>
      <c r="K34" s="23" t="str">
        <f>HYPERLINK(PalacioHierro___IMG[[#This Row],[Full_Path]],PalacioHierro___IMG[[#This Row],[MATERIAL]]&amp;" -&gt; "&amp;PalacioHierro___IMG[[#This Row],[Descripcion]])</f>
        <v>EQG954121-CLA -&gt; Angulo 3-4</v>
      </c>
    </row>
    <row r="35" spans="1:11" x14ac:dyDescent="0.3">
      <c r="A35" t="s">
        <v>5172</v>
      </c>
      <c r="B35" t="s">
        <v>5184</v>
      </c>
      <c r="C35">
        <v>4</v>
      </c>
      <c r="D35" t="s">
        <v>19</v>
      </c>
      <c r="E35" s="41" t="s">
        <v>714</v>
      </c>
      <c r="F35" t="s">
        <v>3370</v>
      </c>
      <c r="G35" s="41" t="s">
        <v>5175</v>
      </c>
      <c r="H35" t="s">
        <v>5187</v>
      </c>
      <c r="I35" t="s">
        <v>49</v>
      </c>
      <c r="J35" t="s">
        <v>5188</v>
      </c>
      <c r="K35" s="23" t="str">
        <f>HYPERLINK(PalacioHierro___IMG[[#This Row],[Full_Path]],PalacioHierro___IMG[[#This Row],[MATERIAL]]&amp;" -&gt; "&amp;PalacioHierro___IMG[[#This Row],[Descripcion]])</f>
        <v>EQG954121-CLA -&gt; Superior-Interior</v>
      </c>
    </row>
    <row r="36" spans="1:11" x14ac:dyDescent="0.3">
      <c r="A36" t="s">
        <v>5172</v>
      </c>
      <c r="B36" t="s">
        <v>5184</v>
      </c>
      <c r="C36">
        <v>4</v>
      </c>
      <c r="D36" t="s">
        <v>15</v>
      </c>
      <c r="E36" s="41" t="s">
        <v>714</v>
      </c>
      <c r="F36" t="s">
        <v>717</v>
      </c>
      <c r="G36" s="41" t="s">
        <v>5175</v>
      </c>
      <c r="H36" t="s">
        <v>5185</v>
      </c>
      <c r="I36" t="s">
        <v>2749</v>
      </c>
      <c r="J36" t="s">
        <v>5186</v>
      </c>
      <c r="K36" s="23" t="str">
        <f>HYPERLINK(PalacioHierro___IMG[[#This Row],[Full_Path]],PalacioHierro___IMG[[#This Row],[MATERIAL]]&amp;" -&gt; "&amp;PalacioHierro___IMG[[#This Row],[Descripcion]])</f>
        <v>EQG954121-CLA -&gt; Frontal</v>
      </c>
    </row>
    <row r="37" spans="1:11" x14ac:dyDescent="0.3">
      <c r="A37" t="s">
        <v>5171</v>
      </c>
      <c r="B37" t="s">
        <v>5193</v>
      </c>
      <c r="C37">
        <v>4</v>
      </c>
      <c r="D37" t="s">
        <v>13</v>
      </c>
      <c r="E37" s="41" t="s">
        <v>714</v>
      </c>
      <c r="F37" t="s">
        <v>3369</v>
      </c>
      <c r="G37" s="41" t="s">
        <v>5175</v>
      </c>
      <c r="H37" t="s">
        <v>5200</v>
      </c>
      <c r="I37" t="s">
        <v>40</v>
      </c>
      <c r="J37" t="s">
        <v>5201</v>
      </c>
      <c r="K37" s="23" t="str">
        <f>HYPERLINK(PalacioHierro___IMG[[#This Row],[Full_Path]],PalacioHierro___IMG[[#This Row],[MATERIAL]]&amp;" -&gt; "&amp;PalacioHierro___IMG[[#This Row],[Descripcion]])</f>
        <v>EQG954121-STO -&gt; Angulo 3-4</v>
      </c>
    </row>
    <row r="38" spans="1:11" x14ac:dyDescent="0.3">
      <c r="A38" t="s">
        <v>5171</v>
      </c>
      <c r="B38" t="s">
        <v>5193</v>
      </c>
      <c r="C38">
        <v>4</v>
      </c>
      <c r="D38" t="s">
        <v>19</v>
      </c>
      <c r="E38" s="41" t="s">
        <v>714</v>
      </c>
      <c r="F38" t="s">
        <v>3370</v>
      </c>
      <c r="G38" s="41" t="s">
        <v>5175</v>
      </c>
      <c r="H38" t="s">
        <v>5198</v>
      </c>
      <c r="I38" t="s">
        <v>49</v>
      </c>
      <c r="J38" t="s">
        <v>5199</v>
      </c>
      <c r="K38" s="23" t="str">
        <f>HYPERLINK(PalacioHierro___IMG[[#This Row],[Full_Path]],PalacioHierro___IMG[[#This Row],[MATERIAL]]&amp;" -&gt; "&amp;PalacioHierro___IMG[[#This Row],[Descripcion]])</f>
        <v>EQG954121-STO -&gt; Superior-Interior</v>
      </c>
    </row>
    <row r="39" spans="1:11" x14ac:dyDescent="0.3">
      <c r="A39" t="s">
        <v>5171</v>
      </c>
      <c r="B39" t="s">
        <v>5193</v>
      </c>
      <c r="C39">
        <v>4</v>
      </c>
      <c r="D39" t="s">
        <v>15</v>
      </c>
      <c r="E39" s="41" t="s">
        <v>714</v>
      </c>
      <c r="F39" t="s">
        <v>717</v>
      </c>
      <c r="G39" s="41" t="s">
        <v>5175</v>
      </c>
      <c r="H39" t="s">
        <v>5196</v>
      </c>
      <c r="I39" t="s">
        <v>2749</v>
      </c>
      <c r="J39" t="s">
        <v>5197</v>
      </c>
      <c r="K39" s="23" t="str">
        <f>HYPERLINK(PalacioHierro___IMG[[#This Row],[Full_Path]],PalacioHierro___IMG[[#This Row],[MATERIAL]]&amp;" -&gt; "&amp;PalacioHierro___IMG[[#This Row],[Descripcion]])</f>
        <v>EQG954121-STO -&gt; Frontal</v>
      </c>
    </row>
    <row r="40" spans="1:11" x14ac:dyDescent="0.3">
      <c r="A40" t="s">
        <v>5171</v>
      </c>
      <c r="B40" t="s">
        <v>5193</v>
      </c>
      <c r="C40">
        <v>4</v>
      </c>
      <c r="D40" t="s">
        <v>17</v>
      </c>
      <c r="E40" s="41" t="s">
        <v>714</v>
      </c>
      <c r="F40" t="s">
        <v>718</v>
      </c>
      <c r="G40" s="41" t="s">
        <v>5175</v>
      </c>
      <c r="H40" t="s">
        <v>5194</v>
      </c>
      <c r="I40" t="s">
        <v>44</v>
      </c>
      <c r="J40" t="s">
        <v>5195</v>
      </c>
      <c r="K40" s="23" t="str">
        <f>HYPERLINK(PalacioHierro___IMG[[#This Row],[Full_Path]],PalacioHierro___IMG[[#This Row],[MATERIAL]]&amp;" -&gt; "&amp;PalacioHierro___IMG[[#This Row],[Descripcion]])</f>
        <v>EQG954121-STO -&gt; Posterior</v>
      </c>
    </row>
    <row r="41" spans="1:11" x14ac:dyDescent="0.3">
      <c r="A41" t="s">
        <v>5255</v>
      </c>
      <c r="B41" t="s">
        <v>5256</v>
      </c>
      <c r="C41">
        <v>4</v>
      </c>
      <c r="D41" t="s">
        <v>17</v>
      </c>
      <c r="E41" s="41" t="s">
        <v>714</v>
      </c>
      <c r="F41" t="s">
        <v>718</v>
      </c>
      <c r="G41" s="41" t="s">
        <v>5257</v>
      </c>
      <c r="H41" t="s">
        <v>5264</v>
      </c>
      <c r="I41" t="s">
        <v>44</v>
      </c>
      <c r="J41" t="s">
        <v>5265</v>
      </c>
      <c r="K41" s="23" t="str">
        <f>HYPERLINK(PalacioHierro___IMG[[#This Row],[Full_Path]],PalacioHierro___IMG[[#This Row],[MATERIAL]]&amp;" -&gt; "&amp;PalacioHierro___IMG[[#This Row],[Descripcion]])</f>
        <v>EZG952320-BLA -&gt; Posterior</v>
      </c>
    </row>
    <row r="42" spans="1:11" x14ac:dyDescent="0.3">
      <c r="A42" t="s">
        <v>5255</v>
      </c>
      <c r="B42" t="s">
        <v>5256</v>
      </c>
      <c r="C42">
        <v>4</v>
      </c>
      <c r="D42" t="s">
        <v>15</v>
      </c>
      <c r="E42" s="41" t="s">
        <v>714</v>
      </c>
      <c r="F42" t="s">
        <v>717</v>
      </c>
      <c r="G42" s="41" t="s">
        <v>5257</v>
      </c>
      <c r="H42" t="s">
        <v>5262</v>
      </c>
      <c r="I42" t="s">
        <v>2749</v>
      </c>
      <c r="J42" t="s">
        <v>5263</v>
      </c>
      <c r="K42" s="23" t="str">
        <f>HYPERLINK(PalacioHierro___IMG[[#This Row],[Full_Path]],PalacioHierro___IMG[[#This Row],[MATERIAL]]&amp;" -&gt; "&amp;PalacioHierro___IMG[[#This Row],[Descripcion]])</f>
        <v>EZG952320-BLA -&gt; Frontal</v>
      </c>
    </row>
    <row r="43" spans="1:11" x14ac:dyDescent="0.3">
      <c r="A43" t="s">
        <v>5255</v>
      </c>
      <c r="B43" t="s">
        <v>5256</v>
      </c>
      <c r="C43">
        <v>4</v>
      </c>
      <c r="D43" t="s">
        <v>19</v>
      </c>
      <c r="E43" s="41" t="s">
        <v>714</v>
      </c>
      <c r="F43" t="s">
        <v>3370</v>
      </c>
      <c r="G43" s="41" t="s">
        <v>5257</v>
      </c>
      <c r="H43" t="s">
        <v>5260</v>
      </c>
      <c r="I43" t="s">
        <v>49</v>
      </c>
      <c r="J43" t="s">
        <v>5261</v>
      </c>
      <c r="K43" s="23" t="str">
        <f>HYPERLINK(PalacioHierro___IMG[[#This Row],[Full_Path]],PalacioHierro___IMG[[#This Row],[MATERIAL]]&amp;" -&gt; "&amp;PalacioHierro___IMG[[#This Row],[Descripcion]])</f>
        <v>EZG952320-BLA -&gt; Superior-Interior</v>
      </c>
    </row>
    <row r="44" spans="1:11" x14ac:dyDescent="0.3">
      <c r="A44" t="s">
        <v>5255</v>
      </c>
      <c r="B44" t="s">
        <v>5256</v>
      </c>
      <c r="C44">
        <v>4</v>
      </c>
      <c r="D44" t="s">
        <v>13</v>
      </c>
      <c r="E44" s="41" t="s">
        <v>714</v>
      </c>
      <c r="F44" t="s">
        <v>3369</v>
      </c>
      <c r="G44" s="41" t="s">
        <v>5257</v>
      </c>
      <c r="H44" t="s">
        <v>5258</v>
      </c>
      <c r="I44" t="s">
        <v>40</v>
      </c>
      <c r="J44" t="s">
        <v>5259</v>
      </c>
      <c r="K44" s="23" t="str">
        <f>HYPERLINK(PalacioHierro___IMG[[#This Row],[Full_Path]],PalacioHierro___IMG[[#This Row],[MATERIAL]]&amp;" -&gt; "&amp;PalacioHierro___IMG[[#This Row],[Descripcion]])</f>
        <v>EZG952320-BLA -&gt; Angulo 3-4</v>
      </c>
    </row>
    <row r="45" spans="1:11" x14ac:dyDescent="0.3">
      <c r="A45" t="s">
        <v>5254</v>
      </c>
      <c r="B45" t="s">
        <v>5266</v>
      </c>
      <c r="C45">
        <v>4</v>
      </c>
      <c r="D45" t="s">
        <v>13</v>
      </c>
      <c r="E45" s="41" t="s">
        <v>714</v>
      </c>
      <c r="F45" t="s">
        <v>3369</v>
      </c>
      <c r="G45" s="41" t="s">
        <v>5257</v>
      </c>
      <c r="H45" t="s">
        <v>5273</v>
      </c>
      <c r="I45" t="s">
        <v>40</v>
      </c>
      <c r="J45" t="s">
        <v>5274</v>
      </c>
      <c r="K45" s="23" t="str">
        <f>HYPERLINK(PalacioHierro___IMG[[#This Row],[Full_Path]],PalacioHierro___IMG[[#This Row],[MATERIAL]]&amp;" -&gt; "&amp;PalacioHierro___IMG[[#This Row],[Descripcion]])</f>
        <v>EZG952320-ROS -&gt; Angulo 3-4</v>
      </c>
    </row>
    <row r="46" spans="1:11" x14ac:dyDescent="0.3">
      <c r="A46" t="s">
        <v>5254</v>
      </c>
      <c r="B46" t="s">
        <v>5266</v>
      </c>
      <c r="C46">
        <v>4</v>
      </c>
      <c r="D46" t="s">
        <v>15</v>
      </c>
      <c r="E46" s="41" t="s">
        <v>714</v>
      </c>
      <c r="F46" t="s">
        <v>717</v>
      </c>
      <c r="G46" s="41" t="s">
        <v>5257</v>
      </c>
      <c r="H46" t="s">
        <v>5269</v>
      </c>
      <c r="I46" t="s">
        <v>2749</v>
      </c>
      <c r="J46" t="s">
        <v>5270</v>
      </c>
      <c r="K46" s="23" t="str">
        <f>HYPERLINK(PalacioHierro___IMG[[#This Row],[Full_Path]],PalacioHierro___IMG[[#This Row],[MATERIAL]]&amp;" -&gt; "&amp;PalacioHierro___IMG[[#This Row],[Descripcion]])</f>
        <v>EZG952320-ROS -&gt; Frontal</v>
      </c>
    </row>
    <row r="47" spans="1:11" x14ac:dyDescent="0.3">
      <c r="A47" t="s">
        <v>5254</v>
      </c>
      <c r="B47" t="s">
        <v>5266</v>
      </c>
      <c r="C47">
        <v>4</v>
      </c>
      <c r="D47" t="s">
        <v>19</v>
      </c>
      <c r="E47" s="41" t="s">
        <v>714</v>
      </c>
      <c r="F47" t="s">
        <v>3370</v>
      </c>
      <c r="G47" s="41" t="s">
        <v>5257</v>
      </c>
      <c r="H47" t="s">
        <v>5267</v>
      </c>
      <c r="I47" t="s">
        <v>49</v>
      </c>
      <c r="J47" t="s">
        <v>5268</v>
      </c>
      <c r="K47" s="23" t="str">
        <f>HYPERLINK(PalacioHierro___IMG[[#This Row],[Full_Path]],PalacioHierro___IMG[[#This Row],[MATERIAL]]&amp;" -&gt; "&amp;PalacioHierro___IMG[[#This Row],[Descripcion]])</f>
        <v>EZG952320-ROS -&gt; Superior-Interior</v>
      </c>
    </row>
    <row r="48" spans="1:11" x14ac:dyDescent="0.3">
      <c r="A48" t="s">
        <v>5254</v>
      </c>
      <c r="B48" t="s">
        <v>5266</v>
      </c>
      <c r="C48">
        <v>4</v>
      </c>
      <c r="D48" t="s">
        <v>17</v>
      </c>
      <c r="E48" s="41" t="s">
        <v>714</v>
      </c>
      <c r="F48" t="s">
        <v>718</v>
      </c>
      <c r="G48" s="41" t="s">
        <v>5257</v>
      </c>
      <c r="H48" t="s">
        <v>5271</v>
      </c>
      <c r="I48" t="s">
        <v>44</v>
      </c>
      <c r="J48" t="s">
        <v>5272</v>
      </c>
      <c r="K48" s="23" t="str">
        <f>HYPERLINK(PalacioHierro___IMG[[#This Row],[Full_Path]],PalacioHierro___IMG[[#This Row],[MATERIAL]]&amp;" -&gt; "&amp;PalacioHierro___IMG[[#This Row],[Descripcion]])</f>
        <v>EZG952320-ROS -&gt; Posterior</v>
      </c>
    </row>
    <row r="49" spans="1:11" x14ac:dyDescent="0.3">
      <c r="A49" t="s">
        <v>5151</v>
      </c>
      <c r="B49" t="s">
        <v>5152</v>
      </c>
      <c r="C49">
        <v>4</v>
      </c>
      <c r="D49" t="s">
        <v>15</v>
      </c>
      <c r="E49" s="41" t="s">
        <v>714</v>
      </c>
      <c r="F49" t="s">
        <v>717</v>
      </c>
      <c r="G49" s="41" t="s">
        <v>5153</v>
      </c>
      <c r="H49" t="s">
        <v>5160</v>
      </c>
      <c r="I49" t="s">
        <v>2749</v>
      </c>
      <c r="J49" t="s">
        <v>5161</v>
      </c>
      <c r="K49" s="23" t="str">
        <f>HYPERLINK(PalacioHierro___IMG[[#This Row],[Full_Path]],PalacioHierro___IMG[[#This Row],[MATERIAL]]&amp;" -&gt; "&amp;PalacioHierro___IMG[[#This Row],[Descripcion]])</f>
        <v>CG952721-TAU -&gt; Frontal</v>
      </c>
    </row>
    <row r="50" spans="1:11" x14ac:dyDescent="0.3">
      <c r="A50" t="s">
        <v>5151</v>
      </c>
      <c r="B50" t="s">
        <v>5152</v>
      </c>
      <c r="C50">
        <v>4</v>
      </c>
      <c r="D50" t="s">
        <v>19</v>
      </c>
      <c r="E50" s="41" t="s">
        <v>714</v>
      </c>
      <c r="F50" t="s">
        <v>3370</v>
      </c>
      <c r="G50" s="41" t="s">
        <v>5153</v>
      </c>
      <c r="H50" t="s">
        <v>5158</v>
      </c>
      <c r="I50" t="s">
        <v>49</v>
      </c>
      <c r="J50" t="s">
        <v>5159</v>
      </c>
      <c r="K50" s="23" t="str">
        <f>HYPERLINK(PalacioHierro___IMG[[#This Row],[Full_Path]],PalacioHierro___IMG[[#This Row],[MATERIAL]]&amp;" -&gt; "&amp;PalacioHierro___IMG[[#This Row],[Descripcion]])</f>
        <v>CG952721-TAU -&gt; Superior-Interior</v>
      </c>
    </row>
    <row r="51" spans="1:11" x14ac:dyDescent="0.3">
      <c r="A51" t="s">
        <v>5151</v>
      </c>
      <c r="B51" t="s">
        <v>5152</v>
      </c>
      <c r="C51">
        <v>4</v>
      </c>
      <c r="D51" t="s">
        <v>17</v>
      </c>
      <c r="E51" s="41" t="s">
        <v>714</v>
      </c>
      <c r="F51" t="s">
        <v>718</v>
      </c>
      <c r="G51" s="41" t="s">
        <v>5153</v>
      </c>
      <c r="H51" t="s">
        <v>5156</v>
      </c>
      <c r="I51" t="s">
        <v>44</v>
      </c>
      <c r="J51" t="s">
        <v>5157</v>
      </c>
      <c r="K51" s="23" t="str">
        <f>HYPERLINK(PalacioHierro___IMG[[#This Row],[Full_Path]],PalacioHierro___IMG[[#This Row],[MATERIAL]]&amp;" -&gt; "&amp;PalacioHierro___IMG[[#This Row],[Descripcion]])</f>
        <v>CG952721-TAU -&gt; Posterior</v>
      </c>
    </row>
    <row r="52" spans="1:11" x14ac:dyDescent="0.3">
      <c r="A52" t="s">
        <v>5151</v>
      </c>
      <c r="B52" t="s">
        <v>5152</v>
      </c>
      <c r="C52">
        <v>4</v>
      </c>
      <c r="D52" t="s">
        <v>13</v>
      </c>
      <c r="E52" s="41" t="s">
        <v>714</v>
      </c>
      <c r="F52" t="s">
        <v>3369</v>
      </c>
      <c r="G52" s="41" t="s">
        <v>5153</v>
      </c>
      <c r="H52" t="s">
        <v>5154</v>
      </c>
      <c r="I52" t="s">
        <v>40</v>
      </c>
      <c r="J52" t="s">
        <v>5155</v>
      </c>
      <c r="K52" s="23" t="str">
        <f>HYPERLINK(PalacioHierro___IMG[[#This Row],[Full_Path]],PalacioHierro___IMG[[#This Row],[MATERIAL]]&amp;" -&gt; "&amp;PalacioHierro___IMG[[#This Row],[Descripcion]])</f>
        <v>CG952721-TAU -&gt; Angulo 3-4</v>
      </c>
    </row>
    <row r="53" spans="1:11" x14ac:dyDescent="0.3">
      <c r="A53" t="s">
        <v>5150</v>
      </c>
      <c r="B53" t="s">
        <v>5162</v>
      </c>
      <c r="C53">
        <v>4</v>
      </c>
      <c r="D53" t="s">
        <v>17</v>
      </c>
      <c r="E53" s="41" t="s">
        <v>714</v>
      </c>
      <c r="F53" t="s">
        <v>718</v>
      </c>
      <c r="G53" s="41" t="s">
        <v>5153</v>
      </c>
      <c r="H53" t="s">
        <v>5167</v>
      </c>
      <c r="I53" t="s">
        <v>44</v>
      </c>
      <c r="J53" t="s">
        <v>5168</v>
      </c>
      <c r="K53" s="23" t="str">
        <f>HYPERLINK(PalacioHierro___IMG[[#This Row],[Full_Path]],PalacioHierro___IMG[[#This Row],[MATERIAL]]&amp;" -&gt; "&amp;PalacioHierro___IMG[[#This Row],[Descripcion]])</f>
        <v>CG952721-WHI -&gt; Posterior</v>
      </c>
    </row>
    <row r="54" spans="1:11" x14ac:dyDescent="0.3">
      <c r="A54" t="s">
        <v>5150</v>
      </c>
      <c r="B54" t="s">
        <v>5162</v>
      </c>
      <c r="C54">
        <v>4</v>
      </c>
      <c r="D54" t="s">
        <v>15</v>
      </c>
      <c r="E54" s="41" t="s">
        <v>714</v>
      </c>
      <c r="F54" t="s">
        <v>717</v>
      </c>
      <c r="G54" s="41" t="s">
        <v>5153</v>
      </c>
      <c r="H54" t="s">
        <v>5165</v>
      </c>
      <c r="I54" t="s">
        <v>2749</v>
      </c>
      <c r="J54" t="s">
        <v>5166</v>
      </c>
      <c r="K54" s="23" t="str">
        <f>HYPERLINK(PalacioHierro___IMG[[#This Row],[Full_Path]],PalacioHierro___IMG[[#This Row],[MATERIAL]]&amp;" -&gt; "&amp;PalacioHierro___IMG[[#This Row],[Descripcion]])</f>
        <v>CG952721-WHI -&gt; Frontal</v>
      </c>
    </row>
    <row r="55" spans="1:11" x14ac:dyDescent="0.3">
      <c r="A55" t="s">
        <v>5150</v>
      </c>
      <c r="B55" t="s">
        <v>5162</v>
      </c>
      <c r="C55">
        <v>4</v>
      </c>
      <c r="D55" t="s">
        <v>19</v>
      </c>
      <c r="E55" s="41" t="s">
        <v>714</v>
      </c>
      <c r="F55" t="s">
        <v>3370</v>
      </c>
      <c r="G55" s="41" t="s">
        <v>5153</v>
      </c>
      <c r="H55" t="s">
        <v>5169</v>
      </c>
      <c r="I55" t="s">
        <v>49</v>
      </c>
      <c r="J55" t="s">
        <v>5170</v>
      </c>
      <c r="K55" s="23" t="str">
        <f>HYPERLINK(PalacioHierro___IMG[[#This Row],[Full_Path]],PalacioHierro___IMG[[#This Row],[MATERIAL]]&amp;" -&gt; "&amp;PalacioHierro___IMG[[#This Row],[Descripcion]])</f>
        <v>CG952721-WHI -&gt; Superior-Interior</v>
      </c>
    </row>
    <row r="56" spans="1:11" x14ac:dyDescent="0.3">
      <c r="A56" t="s">
        <v>5150</v>
      </c>
      <c r="B56" t="s">
        <v>5162</v>
      </c>
      <c r="C56">
        <v>4</v>
      </c>
      <c r="D56" t="s">
        <v>13</v>
      </c>
      <c r="E56" s="41" t="s">
        <v>714</v>
      </c>
      <c r="F56" t="s">
        <v>3369</v>
      </c>
      <c r="G56" s="41" t="s">
        <v>5153</v>
      </c>
      <c r="H56" t="s">
        <v>5163</v>
      </c>
      <c r="I56" t="s">
        <v>40</v>
      </c>
      <c r="J56" t="s">
        <v>5164</v>
      </c>
      <c r="K56" s="23" t="str">
        <f>HYPERLINK(PalacioHierro___IMG[[#This Row],[Full_Path]],PalacioHierro___IMG[[#This Row],[MATERIAL]]&amp;" -&gt; "&amp;PalacioHierro___IMG[[#This Row],[Descripcion]])</f>
        <v>CG952721-WHI -&gt; Angulo 3-4</v>
      </c>
    </row>
    <row r="57" spans="1:11" x14ac:dyDescent="0.3">
      <c r="A57" t="s">
        <v>5109</v>
      </c>
      <c r="B57" t="s">
        <v>5110</v>
      </c>
      <c r="C57">
        <v>4</v>
      </c>
      <c r="D57" t="s">
        <v>17</v>
      </c>
      <c r="E57" s="41" t="s">
        <v>714</v>
      </c>
      <c r="F57" t="s">
        <v>718</v>
      </c>
      <c r="G57" s="41" t="s">
        <v>5111</v>
      </c>
      <c r="H57" t="s">
        <v>5112</v>
      </c>
      <c r="I57" t="s">
        <v>44</v>
      </c>
      <c r="J57" t="s">
        <v>5113</v>
      </c>
      <c r="K57" s="23" t="str">
        <f>HYPERLINK(PalacioHierro___IMG[[#This Row],[Full_Path]],PalacioHierro___IMG[[#This Row],[MATERIAL]]&amp;" -&gt; "&amp;PalacioHierro___IMG[[#This Row],[Descripcion]])</f>
        <v>BG952706-BLA -&gt; Posterior</v>
      </c>
    </row>
    <row r="58" spans="1:11" x14ac:dyDescent="0.3">
      <c r="A58" t="s">
        <v>5109</v>
      </c>
      <c r="B58" t="s">
        <v>5110</v>
      </c>
      <c r="C58">
        <v>4</v>
      </c>
      <c r="D58" t="s">
        <v>15</v>
      </c>
      <c r="E58" s="41" t="s">
        <v>714</v>
      </c>
      <c r="F58" t="s">
        <v>717</v>
      </c>
      <c r="G58" s="41" t="s">
        <v>5111</v>
      </c>
      <c r="H58" t="s">
        <v>5114</v>
      </c>
      <c r="I58" t="s">
        <v>2749</v>
      </c>
      <c r="J58" t="s">
        <v>5115</v>
      </c>
      <c r="K58" s="23" t="str">
        <f>HYPERLINK(PalacioHierro___IMG[[#This Row],[Full_Path]],PalacioHierro___IMG[[#This Row],[MATERIAL]]&amp;" -&gt; "&amp;PalacioHierro___IMG[[#This Row],[Descripcion]])</f>
        <v>BG952706-BLA -&gt; Frontal</v>
      </c>
    </row>
    <row r="59" spans="1:11" x14ac:dyDescent="0.3">
      <c r="A59" t="s">
        <v>5109</v>
      </c>
      <c r="B59" t="s">
        <v>5110</v>
      </c>
      <c r="C59">
        <v>4</v>
      </c>
      <c r="D59" t="s">
        <v>19</v>
      </c>
      <c r="E59" s="41" t="s">
        <v>714</v>
      </c>
      <c r="F59" t="s">
        <v>3370</v>
      </c>
      <c r="G59" s="41" t="s">
        <v>5111</v>
      </c>
      <c r="H59" t="s">
        <v>5116</v>
      </c>
      <c r="I59" t="s">
        <v>49</v>
      </c>
      <c r="J59" t="s">
        <v>5117</v>
      </c>
      <c r="K59" s="23" t="str">
        <f>HYPERLINK(PalacioHierro___IMG[[#This Row],[Full_Path]],PalacioHierro___IMG[[#This Row],[MATERIAL]]&amp;" -&gt; "&amp;PalacioHierro___IMG[[#This Row],[Descripcion]])</f>
        <v>BG952706-BLA -&gt; Superior-Interior</v>
      </c>
    </row>
    <row r="60" spans="1:11" x14ac:dyDescent="0.3">
      <c r="A60" t="s">
        <v>5109</v>
      </c>
      <c r="B60" t="s">
        <v>5110</v>
      </c>
      <c r="C60">
        <v>4</v>
      </c>
      <c r="D60" t="s">
        <v>13</v>
      </c>
      <c r="E60" s="41" t="s">
        <v>714</v>
      </c>
      <c r="F60" t="s">
        <v>3369</v>
      </c>
      <c r="G60" s="41" t="s">
        <v>5111</v>
      </c>
      <c r="H60" t="s">
        <v>5118</v>
      </c>
      <c r="I60" t="s">
        <v>40</v>
      </c>
      <c r="J60" t="s">
        <v>5119</v>
      </c>
      <c r="K60" s="23" t="str">
        <f>HYPERLINK(PalacioHierro___IMG[[#This Row],[Full_Path]],PalacioHierro___IMG[[#This Row],[MATERIAL]]&amp;" -&gt; "&amp;PalacioHierro___IMG[[#This Row],[Descripcion]])</f>
        <v>BG952706-BLA -&gt; Angulo 3-4</v>
      </c>
    </row>
    <row r="61" spans="1:11" x14ac:dyDescent="0.3">
      <c r="A61" t="s">
        <v>5108</v>
      </c>
      <c r="B61" t="s">
        <v>5120</v>
      </c>
      <c r="C61">
        <v>4</v>
      </c>
      <c r="D61" t="s">
        <v>17</v>
      </c>
      <c r="E61" s="41" t="s">
        <v>714</v>
      </c>
      <c r="F61" t="s">
        <v>718</v>
      </c>
      <c r="G61" s="41" t="s">
        <v>5111</v>
      </c>
      <c r="H61" t="s">
        <v>5121</v>
      </c>
      <c r="I61" t="s">
        <v>44</v>
      </c>
      <c r="J61" t="s">
        <v>5122</v>
      </c>
      <c r="K61" s="23" t="str">
        <f>HYPERLINK(PalacioHierro___IMG[[#This Row],[Full_Path]],PalacioHierro___IMG[[#This Row],[MATERIAL]]&amp;" -&gt; "&amp;PalacioHierro___IMG[[#This Row],[Descripcion]])</f>
        <v>BG952706-COG -&gt; Posterior</v>
      </c>
    </row>
    <row r="62" spans="1:11" x14ac:dyDescent="0.3">
      <c r="A62" t="s">
        <v>5108</v>
      </c>
      <c r="B62" t="s">
        <v>5120</v>
      </c>
      <c r="C62">
        <v>4</v>
      </c>
      <c r="D62" t="s">
        <v>15</v>
      </c>
      <c r="E62" s="41" t="s">
        <v>714</v>
      </c>
      <c r="F62" t="s">
        <v>717</v>
      </c>
      <c r="G62" s="41" t="s">
        <v>5111</v>
      </c>
      <c r="H62" t="s">
        <v>5123</v>
      </c>
      <c r="I62" t="s">
        <v>2749</v>
      </c>
      <c r="J62" t="s">
        <v>5124</v>
      </c>
      <c r="K62" s="23" t="str">
        <f>HYPERLINK(PalacioHierro___IMG[[#This Row],[Full_Path]],PalacioHierro___IMG[[#This Row],[MATERIAL]]&amp;" -&gt; "&amp;PalacioHierro___IMG[[#This Row],[Descripcion]])</f>
        <v>BG952706-COG -&gt; Frontal</v>
      </c>
    </row>
    <row r="63" spans="1:11" x14ac:dyDescent="0.3">
      <c r="A63" t="s">
        <v>5108</v>
      </c>
      <c r="B63" t="s">
        <v>5120</v>
      </c>
      <c r="C63">
        <v>4</v>
      </c>
      <c r="D63" t="s">
        <v>19</v>
      </c>
      <c r="E63" s="41" t="s">
        <v>714</v>
      </c>
      <c r="F63" t="s">
        <v>3370</v>
      </c>
      <c r="G63" s="41" t="s">
        <v>5111</v>
      </c>
      <c r="H63" t="s">
        <v>5125</v>
      </c>
      <c r="I63" t="s">
        <v>49</v>
      </c>
      <c r="J63" t="s">
        <v>5126</v>
      </c>
      <c r="K63" s="23" t="str">
        <f>HYPERLINK(PalacioHierro___IMG[[#This Row],[Full_Path]],PalacioHierro___IMG[[#This Row],[MATERIAL]]&amp;" -&gt; "&amp;PalacioHierro___IMG[[#This Row],[Descripcion]])</f>
        <v>BG952706-COG -&gt; Superior-Interior</v>
      </c>
    </row>
    <row r="64" spans="1:11" x14ac:dyDescent="0.3">
      <c r="A64" t="s">
        <v>5108</v>
      </c>
      <c r="B64" t="s">
        <v>5120</v>
      </c>
      <c r="C64">
        <v>4</v>
      </c>
      <c r="D64" t="s">
        <v>13</v>
      </c>
      <c r="E64" s="41" t="s">
        <v>714</v>
      </c>
      <c r="F64" t="s">
        <v>3369</v>
      </c>
      <c r="G64" s="41" t="s">
        <v>5111</v>
      </c>
      <c r="H64" t="s">
        <v>5127</v>
      </c>
      <c r="I64" t="s">
        <v>40</v>
      </c>
      <c r="J64" t="s">
        <v>5128</v>
      </c>
      <c r="K64" s="23" t="str">
        <f>HYPERLINK(PalacioHierro___IMG[[#This Row],[Full_Path]],PalacioHierro___IMG[[#This Row],[MATERIAL]]&amp;" -&gt; "&amp;PalacioHierro___IMG[[#This Row],[Descripcion]])</f>
        <v>BG952706-COG -&gt; Angulo 3-4</v>
      </c>
    </row>
    <row r="65" spans="1:11" x14ac:dyDescent="0.3">
      <c r="A65" t="s">
        <v>5130</v>
      </c>
      <c r="B65" t="s">
        <v>5131</v>
      </c>
      <c r="C65">
        <v>4</v>
      </c>
      <c r="D65" t="s">
        <v>15</v>
      </c>
      <c r="E65" s="41" t="s">
        <v>714</v>
      </c>
      <c r="F65" t="s">
        <v>717</v>
      </c>
      <c r="G65" s="41" t="s">
        <v>5132</v>
      </c>
      <c r="H65" t="s">
        <v>5135</v>
      </c>
      <c r="I65" t="s">
        <v>2749</v>
      </c>
      <c r="J65" t="s">
        <v>5136</v>
      </c>
      <c r="K65" s="23" t="str">
        <f>HYPERLINK(PalacioHierro___IMG[[#This Row],[Full_Path]],PalacioHierro___IMG[[#This Row],[MATERIAL]]&amp;" -&gt; "&amp;PalacioHierro___IMG[[#This Row],[Descripcion]])</f>
        <v>BG952719-BLA -&gt; Frontal</v>
      </c>
    </row>
    <row r="66" spans="1:11" x14ac:dyDescent="0.3">
      <c r="A66" t="s">
        <v>5130</v>
      </c>
      <c r="B66" t="s">
        <v>5131</v>
      </c>
      <c r="C66">
        <v>4</v>
      </c>
      <c r="D66" t="s">
        <v>13</v>
      </c>
      <c r="E66" s="41" t="s">
        <v>714</v>
      </c>
      <c r="F66" t="s">
        <v>3369</v>
      </c>
      <c r="G66" s="41" t="s">
        <v>5132</v>
      </c>
      <c r="H66" t="s">
        <v>5139</v>
      </c>
      <c r="I66" t="s">
        <v>40</v>
      </c>
      <c r="J66" t="s">
        <v>5140</v>
      </c>
      <c r="K66" s="23" t="str">
        <f>HYPERLINK(PalacioHierro___IMG[[#This Row],[Full_Path]],PalacioHierro___IMG[[#This Row],[MATERIAL]]&amp;" -&gt; "&amp;PalacioHierro___IMG[[#This Row],[Descripcion]])</f>
        <v>BG952719-BLA -&gt; Angulo 3-4</v>
      </c>
    </row>
    <row r="67" spans="1:11" x14ac:dyDescent="0.3">
      <c r="A67" t="s">
        <v>5130</v>
      </c>
      <c r="B67" t="s">
        <v>5131</v>
      </c>
      <c r="C67">
        <v>4</v>
      </c>
      <c r="D67" t="s">
        <v>17</v>
      </c>
      <c r="E67" s="41" t="s">
        <v>714</v>
      </c>
      <c r="F67" t="s">
        <v>718</v>
      </c>
      <c r="G67" s="41" t="s">
        <v>5132</v>
      </c>
      <c r="H67" t="s">
        <v>5133</v>
      </c>
      <c r="I67" t="s">
        <v>44</v>
      </c>
      <c r="J67" t="s">
        <v>5134</v>
      </c>
      <c r="K67" s="23" t="str">
        <f>HYPERLINK(PalacioHierro___IMG[[#This Row],[Full_Path]],PalacioHierro___IMG[[#This Row],[MATERIAL]]&amp;" -&gt; "&amp;PalacioHierro___IMG[[#This Row],[Descripcion]])</f>
        <v>BG952719-BLA -&gt; Posterior</v>
      </c>
    </row>
    <row r="68" spans="1:11" x14ac:dyDescent="0.3">
      <c r="A68" t="s">
        <v>5130</v>
      </c>
      <c r="B68" t="s">
        <v>5131</v>
      </c>
      <c r="C68">
        <v>4</v>
      </c>
      <c r="D68" t="s">
        <v>19</v>
      </c>
      <c r="E68" s="41" t="s">
        <v>714</v>
      </c>
      <c r="F68" t="s">
        <v>3370</v>
      </c>
      <c r="G68" s="41" t="s">
        <v>5132</v>
      </c>
      <c r="H68" t="s">
        <v>5137</v>
      </c>
      <c r="I68" t="s">
        <v>49</v>
      </c>
      <c r="J68" t="s">
        <v>5138</v>
      </c>
      <c r="K68" s="23" t="str">
        <f>HYPERLINK(PalacioHierro___IMG[[#This Row],[Full_Path]],PalacioHierro___IMG[[#This Row],[MATERIAL]]&amp;" -&gt; "&amp;PalacioHierro___IMG[[#This Row],[Descripcion]])</f>
        <v>BG952719-BLA -&gt; Superior-Interior</v>
      </c>
    </row>
    <row r="69" spans="1:11" x14ac:dyDescent="0.3">
      <c r="A69" t="s">
        <v>5129</v>
      </c>
      <c r="B69" t="s">
        <v>5141</v>
      </c>
      <c r="C69">
        <v>4</v>
      </c>
      <c r="D69" t="s">
        <v>17</v>
      </c>
      <c r="E69" s="41" t="s">
        <v>714</v>
      </c>
      <c r="F69" t="s">
        <v>718</v>
      </c>
      <c r="G69" s="41" t="s">
        <v>5132</v>
      </c>
      <c r="H69" t="s">
        <v>5142</v>
      </c>
      <c r="I69" t="s">
        <v>44</v>
      </c>
      <c r="J69" t="s">
        <v>5143</v>
      </c>
      <c r="K69" s="23" t="str">
        <f>HYPERLINK(PalacioHierro___IMG[[#This Row],[Full_Path]],PalacioHierro___IMG[[#This Row],[MATERIAL]]&amp;" -&gt; "&amp;PalacioHierro___IMG[[#This Row],[Descripcion]])</f>
        <v>BG952719-COG -&gt; Posterior</v>
      </c>
    </row>
    <row r="70" spans="1:11" x14ac:dyDescent="0.3">
      <c r="A70" t="s">
        <v>5129</v>
      </c>
      <c r="B70" t="s">
        <v>5141</v>
      </c>
      <c r="C70">
        <v>4</v>
      </c>
      <c r="D70" t="s">
        <v>15</v>
      </c>
      <c r="E70" s="41" t="s">
        <v>714</v>
      </c>
      <c r="F70" t="s">
        <v>717</v>
      </c>
      <c r="G70" s="41" t="s">
        <v>5132</v>
      </c>
      <c r="H70" t="s">
        <v>5144</v>
      </c>
      <c r="I70" t="s">
        <v>2749</v>
      </c>
      <c r="J70" t="s">
        <v>5145</v>
      </c>
      <c r="K70" s="23" t="str">
        <f>HYPERLINK(PalacioHierro___IMG[[#This Row],[Full_Path]],PalacioHierro___IMG[[#This Row],[MATERIAL]]&amp;" -&gt; "&amp;PalacioHierro___IMG[[#This Row],[Descripcion]])</f>
        <v>BG952719-COG -&gt; Frontal</v>
      </c>
    </row>
    <row r="71" spans="1:11" x14ac:dyDescent="0.3">
      <c r="A71" t="s">
        <v>5129</v>
      </c>
      <c r="B71" t="s">
        <v>5141</v>
      </c>
      <c r="C71">
        <v>4</v>
      </c>
      <c r="D71" t="s">
        <v>19</v>
      </c>
      <c r="E71" s="41" t="s">
        <v>714</v>
      </c>
      <c r="F71" t="s">
        <v>3370</v>
      </c>
      <c r="G71" s="41" t="s">
        <v>5132</v>
      </c>
      <c r="H71" t="s">
        <v>5146</v>
      </c>
      <c r="I71" t="s">
        <v>49</v>
      </c>
      <c r="J71" t="s">
        <v>5147</v>
      </c>
      <c r="K71" s="23" t="str">
        <f>HYPERLINK(PalacioHierro___IMG[[#This Row],[Full_Path]],PalacioHierro___IMG[[#This Row],[MATERIAL]]&amp;" -&gt; "&amp;PalacioHierro___IMG[[#This Row],[Descripcion]])</f>
        <v>BG952719-COG -&gt; Superior-Interior</v>
      </c>
    </row>
    <row r="72" spans="1:11" x14ac:dyDescent="0.3">
      <c r="A72" t="s">
        <v>5129</v>
      </c>
      <c r="B72" t="s">
        <v>5141</v>
      </c>
      <c r="C72">
        <v>4</v>
      </c>
      <c r="D72" t="s">
        <v>13</v>
      </c>
      <c r="E72" s="41" t="s">
        <v>714</v>
      </c>
      <c r="F72" t="s">
        <v>3369</v>
      </c>
      <c r="G72" s="41" t="s">
        <v>5132</v>
      </c>
      <c r="H72" t="s">
        <v>5148</v>
      </c>
      <c r="I72" t="s">
        <v>40</v>
      </c>
      <c r="J72" t="s">
        <v>5149</v>
      </c>
      <c r="K72" s="23" t="str">
        <f>HYPERLINK(PalacioHierro___IMG[[#This Row],[Full_Path]],PalacioHierro___IMG[[#This Row],[MATERIAL]]&amp;" -&gt; "&amp;PalacioHierro___IMG[[#This Row],[Descripcion]])</f>
        <v>BG952719-COG -&gt; Angulo 3-4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7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4.4" x14ac:dyDescent="0.3"/>
  <cols>
    <col min="1" max="1" width="14.88671875" bestFit="1" customWidth="1"/>
    <col min="2" max="2" width="13" bestFit="1" customWidth="1"/>
    <col min="3" max="3" width="11.88671875" bestFit="1" customWidth="1"/>
    <col min="4" max="4" width="17.109375" customWidth="1"/>
  </cols>
  <sheetData>
    <row r="1" spans="1:4" ht="30.75" customHeight="1" thickBot="1" x14ac:dyDescent="0.35">
      <c r="A1" s="16" t="s">
        <v>68</v>
      </c>
      <c r="B1" s="16" t="s">
        <v>73</v>
      </c>
      <c r="C1" s="16" t="s">
        <v>710</v>
      </c>
      <c r="D1" s="17" t="str">
        <f>"Total imágenes: "&amp;SUM(PalacioHierro[Imágenes])</f>
        <v>Total imágenes: 71</v>
      </c>
    </row>
    <row r="2" spans="1:4" x14ac:dyDescent="0.3">
      <c r="A2" t="s">
        <v>5108</v>
      </c>
      <c r="B2" s="41">
        <v>44363543</v>
      </c>
      <c r="C2" s="42">
        <f>COUNTIF(PalacioHierro___IMG[MATERIAL],PalacioHierro[[#This Row],[MATERIAL]])</f>
        <v>4</v>
      </c>
    </row>
    <row r="3" spans="1:4" x14ac:dyDescent="0.3">
      <c r="A3" t="s">
        <v>5109</v>
      </c>
      <c r="B3" s="41">
        <v>44363542</v>
      </c>
      <c r="C3" s="42">
        <f>COUNTIF(PalacioHierro___IMG[MATERIAL],PalacioHierro[[#This Row],[MATERIAL]])</f>
        <v>4</v>
      </c>
    </row>
    <row r="4" spans="1:4" x14ac:dyDescent="0.3">
      <c r="A4" t="s">
        <v>5129</v>
      </c>
      <c r="B4" s="41">
        <v>44363546</v>
      </c>
      <c r="C4" s="42">
        <f>COUNTIF(PalacioHierro___IMG[MATERIAL],PalacioHierro[[#This Row],[MATERIAL]])</f>
        <v>4</v>
      </c>
    </row>
    <row r="5" spans="1:4" x14ac:dyDescent="0.3">
      <c r="A5" t="s">
        <v>5130</v>
      </c>
      <c r="B5" s="41">
        <v>44363545</v>
      </c>
      <c r="C5" s="42">
        <f>COUNTIF(PalacioHierro___IMG[MATERIAL],PalacioHierro[[#This Row],[MATERIAL]])</f>
        <v>4</v>
      </c>
    </row>
    <row r="6" spans="1:4" x14ac:dyDescent="0.3">
      <c r="A6" t="s">
        <v>5150</v>
      </c>
      <c r="B6" s="41">
        <v>44363540</v>
      </c>
      <c r="C6" s="42">
        <f>COUNTIF(PalacioHierro___IMG[MATERIAL],PalacioHierro[[#This Row],[MATERIAL]])</f>
        <v>4</v>
      </c>
    </row>
    <row r="7" spans="1:4" x14ac:dyDescent="0.3">
      <c r="A7" t="s">
        <v>5151</v>
      </c>
      <c r="B7" s="41">
        <v>44363539</v>
      </c>
      <c r="C7" s="42">
        <f>COUNTIF(PalacioHierro___IMG[MATERIAL],PalacioHierro[[#This Row],[MATERIAL]])</f>
        <v>4</v>
      </c>
    </row>
    <row r="8" spans="1:4" x14ac:dyDescent="0.3">
      <c r="A8" t="s">
        <v>5171</v>
      </c>
      <c r="B8" s="41">
        <v>44363526</v>
      </c>
      <c r="C8" s="42">
        <f>COUNTIF(PalacioHierro___IMG[MATERIAL],PalacioHierro[[#This Row],[MATERIAL]])</f>
        <v>4</v>
      </c>
    </row>
    <row r="9" spans="1:4" x14ac:dyDescent="0.3">
      <c r="A9" t="s">
        <v>5172</v>
      </c>
      <c r="B9" s="41">
        <v>44363525</v>
      </c>
      <c r="C9" s="42">
        <f>COUNTIF(PalacioHierro___IMG[MATERIAL],PalacioHierro[[#This Row],[MATERIAL]])</f>
        <v>4</v>
      </c>
    </row>
    <row r="10" spans="1:4" x14ac:dyDescent="0.3">
      <c r="A10" t="s">
        <v>5173</v>
      </c>
      <c r="B10" s="41">
        <v>44363524</v>
      </c>
      <c r="C10" s="42">
        <f>COUNTIF(PalacioHierro___IMG[MATERIAL],PalacioHierro[[#This Row],[MATERIAL]])</f>
        <v>4</v>
      </c>
    </row>
    <row r="11" spans="1:4" x14ac:dyDescent="0.3">
      <c r="A11" t="s">
        <v>5233</v>
      </c>
      <c r="B11" s="41">
        <v>44363522</v>
      </c>
      <c r="C11" s="42">
        <f>COUNTIF(PalacioHierro___IMG[MATERIAL],PalacioHierro[[#This Row],[MATERIAL]])</f>
        <v>4</v>
      </c>
    </row>
    <row r="12" spans="1:4" x14ac:dyDescent="0.3">
      <c r="A12" t="s">
        <v>5234</v>
      </c>
      <c r="B12" s="41">
        <v>44363521</v>
      </c>
      <c r="C12" s="42">
        <f>COUNTIF(PalacioHierro___IMG[MATERIAL],PalacioHierro[[#This Row],[MATERIAL]])</f>
        <v>4</v>
      </c>
    </row>
    <row r="13" spans="1:4" x14ac:dyDescent="0.3">
      <c r="A13" t="s">
        <v>5254</v>
      </c>
      <c r="B13" s="41">
        <v>44363529</v>
      </c>
      <c r="C13" s="42">
        <f>COUNTIF(PalacioHierro___IMG[MATERIAL],PalacioHierro[[#This Row],[MATERIAL]])</f>
        <v>4</v>
      </c>
    </row>
    <row r="14" spans="1:4" x14ac:dyDescent="0.3">
      <c r="A14" t="s">
        <v>5255</v>
      </c>
      <c r="B14" s="41">
        <v>44363528</v>
      </c>
      <c r="C14" s="42">
        <f>COUNTIF(PalacioHierro___IMG[MATERIAL],PalacioHierro[[#This Row],[MATERIAL]])</f>
        <v>4</v>
      </c>
    </row>
    <row r="15" spans="1:4" x14ac:dyDescent="0.3">
      <c r="A15" t="s">
        <v>5275</v>
      </c>
      <c r="B15" s="41">
        <v>44363519</v>
      </c>
      <c r="C15" s="42">
        <f>COUNTIF(PalacioHierro___IMG[MATERIAL],PalacioHierro[[#This Row],[MATERIAL]])</f>
        <v>6</v>
      </c>
    </row>
    <row r="16" spans="1:4" x14ac:dyDescent="0.3">
      <c r="A16" t="s">
        <v>5276</v>
      </c>
      <c r="B16" s="41">
        <v>44363518</v>
      </c>
      <c r="C16" s="42">
        <f>COUNTIF(PalacioHierro___IMG[MATERIAL],PalacioHierro[[#This Row],[MATERIAL]])</f>
        <v>6</v>
      </c>
    </row>
    <row r="17" spans="1:3" x14ac:dyDescent="0.3">
      <c r="A17" t="s">
        <v>5277</v>
      </c>
      <c r="B17" s="41">
        <v>44363517</v>
      </c>
      <c r="C17" s="42">
        <f>COUNTIF(PalacioHierro___IMG[MATERIAL],PalacioHierro[[#This Row],[MATERIAL]])</f>
        <v>7</v>
      </c>
    </row>
  </sheetData>
  <conditionalFormatting sqref="C2:C17">
    <cfRule type="cellIs" dxfId="11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N43"/>
  <sheetViews>
    <sheetView workbookViewId="0">
      <pane ySplit="1" topLeftCell="A2" activePane="bottomLeft" state="frozen"/>
      <selection pane="bottomLeft" activeCell="M34" sqref="M34"/>
    </sheetView>
  </sheetViews>
  <sheetFormatPr baseColWidth="10" defaultRowHeight="14.4" outlineLevelCol="1" x14ac:dyDescent="0.3"/>
  <cols>
    <col min="1" max="1" width="14.109375" bestFit="1" customWidth="1"/>
    <col min="2" max="2" width="13" bestFit="1" customWidth="1"/>
    <col min="3" max="3" width="13.5546875" hidden="1" customWidth="1" outlineLevel="1"/>
    <col min="4" max="4" width="9.21875" hidden="1" customWidth="1" outlineLevel="1"/>
    <col min="5" max="5" width="11.33203125" bestFit="1" customWidth="1" collapsed="1"/>
    <col min="6" max="6" width="80.88671875" hidden="1" customWidth="1" outlineLevel="1"/>
    <col min="7" max="7" width="14.88671875" hidden="1" customWidth="1" outlineLevel="1"/>
    <col min="8" max="8" width="15.109375" bestFit="1" customWidth="1" collapsed="1"/>
    <col min="9" max="9" width="9.88671875" hidden="1" customWidth="1" outlineLevel="1"/>
    <col min="10" max="10" width="15" bestFit="1" customWidth="1" collapsed="1"/>
    <col min="11" max="11" width="25.77734375" bestFit="1" customWidth="1"/>
    <col min="12" max="12" width="12.33203125" bestFit="1" customWidth="1"/>
    <col min="13" max="13" width="13.77734375" customWidth="1"/>
    <col min="14" max="14" width="13.88671875" customWidth="1"/>
  </cols>
  <sheetData>
    <row r="1" spans="1:14" ht="43.8" thickBot="1" x14ac:dyDescent="0.35">
      <c r="A1" s="8" t="s">
        <v>0</v>
      </c>
      <c r="B1" s="8" t="s">
        <v>11</v>
      </c>
      <c r="C1" s="8" t="s">
        <v>710</v>
      </c>
      <c r="D1" s="8" t="s">
        <v>6</v>
      </c>
      <c r="E1" t="s">
        <v>1372</v>
      </c>
      <c r="F1" s="8" t="s">
        <v>711</v>
      </c>
      <c r="G1" s="8" t="s">
        <v>745</v>
      </c>
      <c r="H1" s="8" t="s">
        <v>25</v>
      </c>
      <c r="I1" s="8" t="s">
        <v>23</v>
      </c>
      <c r="J1" s="8" t="s">
        <v>67</v>
      </c>
      <c r="K1" s="8" t="s">
        <v>747</v>
      </c>
      <c r="L1" s="18" t="str">
        <f>"Materiales encontrados: "&amp;COUNTA(_xlfn.UNIQUE(Sears___IMG[Material]))</f>
        <v>Materiales encontrados: 14</v>
      </c>
      <c r="M1" s="19" t="str">
        <f>"Materiales buscados: "&amp;COUNTA(_xlfn.UNIQUE(Sears[Material]))</f>
        <v>Materiales buscados: 17</v>
      </c>
      <c r="N1" s="20" t="str">
        <f>"Diferencia: "&amp;COUNTA(_xlfn.UNIQUE(Sears___IMG[Material]))-COUNTA(_xlfn.UNIQUE(Sears[Material]))</f>
        <v>Diferencia: -3</v>
      </c>
    </row>
    <row r="2" spans="1:14" x14ac:dyDescent="0.3">
      <c r="A2" t="s">
        <v>1368</v>
      </c>
      <c r="B2" t="s">
        <v>1369</v>
      </c>
      <c r="C2">
        <v>3</v>
      </c>
      <c r="D2" t="s">
        <v>1250</v>
      </c>
      <c r="E2" t="s">
        <v>1373</v>
      </c>
      <c r="F2" t="s">
        <v>1376</v>
      </c>
      <c r="G2" t="s">
        <v>1377</v>
      </c>
      <c r="H2" t="s">
        <v>2275</v>
      </c>
      <c r="I2" t="s">
        <v>51</v>
      </c>
      <c r="J2" t="s">
        <v>1370</v>
      </c>
      <c r="K2" s="23" t="str">
        <f>HYPERLINK(Sears___IMG[[#This Row],[Full_Path]],Sears___IMG[[#This Row],[Material]]&amp;" -&gt; "&amp;Sears___IMG[[#This Row],[Descripcion]])</f>
        <v>BG947930-NAT -&gt; Adicional 2</v>
      </c>
    </row>
    <row r="3" spans="1:14" x14ac:dyDescent="0.3">
      <c r="A3" t="s">
        <v>1368</v>
      </c>
      <c r="B3" t="s">
        <v>1369</v>
      </c>
      <c r="C3">
        <v>3</v>
      </c>
      <c r="D3" t="s">
        <v>15</v>
      </c>
      <c r="E3" t="s">
        <v>1373</v>
      </c>
      <c r="F3" t="s">
        <v>1379</v>
      </c>
      <c r="G3" t="s">
        <v>1377</v>
      </c>
      <c r="H3" t="s">
        <v>717</v>
      </c>
      <c r="I3" t="s">
        <v>42</v>
      </c>
      <c r="J3" t="s">
        <v>3387</v>
      </c>
      <c r="K3" s="23" t="str">
        <f>HYPERLINK(Sears___IMG[[#This Row],[Full_Path]],Sears___IMG[[#This Row],[Material]]&amp;" -&gt; "&amp;Sears___IMG[[#This Row],[Descripcion]])</f>
        <v>BG947930-NAT -&gt; Frontal</v>
      </c>
    </row>
    <row r="4" spans="1:14" x14ac:dyDescent="0.3">
      <c r="A4" t="s">
        <v>1368</v>
      </c>
      <c r="B4" t="s">
        <v>1369</v>
      </c>
      <c r="C4">
        <v>3</v>
      </c>
      <c r="D4" t="s">
        <v>1251</v>
      </c>
      <c r="E4" t="s">
        <v>1373</v>
      </c>
      <c r="F4" t="s">
        <v>1378</v>
      </c>
      <c r="G4" t="s">
        <v>1377</v>
      </c>
      <c r="H4" t="s">
        <v>2276</v>
      </c>
      <c r="I4" t="s">
        <v>55</v>
      </c>
      <c r="J4" t="s">
        <v>1371</v>
      </c>
      <c r="K4" s="23" t="str">
        <f>HYPERLINK(Sears___IMG[[#This Row],[Full_Path]],Sears___IMG[[#This Row],[Material]]&amp;" -&gt; "&amp;Sears___IMG[[#This Row],[Descripcion]])</f>
        <v>BG947930-NAT -&gt; Adicional 3</v>
      </c>
    </row>
    <row r="5" spans="1:14" x14ac:dyDescent="0.3">
      <c r="A5" t="s">
        <v>1389</v>
      </c>
      <c r="B5" t="s">
        <v>1391</v>
      </c>
      <c r="C5">
        <v>3</v>
      </c>
      <c r="D5" t="s">
        <v>1251</v>
      </c>
      <c r="E5" t="s">
        <v>1373</v>
      </c>
      <c r="F5" t="s">
        <v>1393</v>
      </c>
      <c r="G5" t="s">
        <v>1381</v>
      </c>
      <c r="H5" t="s">
        <v>2276</v>
      </c>
      <c r="I5" t="s">
        <v>55</v>
      </c>
      <c r="J5" t="s">
        <v>3455</v>
      </c>
      <c r="K5" s="23" t="str">
        <f>HYPERLINK(Sears___IMG[[#This Row],[Full_Path]],Sears___IMG[[#This Row],[Material]]&amp;" -&gt; "&amp;Sears___IMG[[#This Row],[Descripcion]])</f>
        <v>CG947930-WHI -&gt; Adicional 3</v>
      </c>
    </row>
    <row r="6" spans="1:14" x14ac:dyDescent="0.3">
      <c r="A6" t="s">
        <v>1389</v>
      </c>
      <c r="B6" t="s">
        <v>1391</v>
      </c>
      <c r="C6">
        <v>3</v>
      </c>
      <c r="D6" t="s">
        <v>1250</v>
      </c>
      <c r="E6" t="s">
        <v>1373</v>
      </c>
      <c r="F6" t="s">
        <v>1394</v>
      </c>
      <c r="G6" t="s">
        <v>1381</v>
      </c>
      <c r="H6" t="s">
        <v>2275</v>
      </c>
      <c r="I6" t="s">
        <v>51</v>
      </c>
      <c r="J6" t="s">
        <v>3426</v>
      </c>
      <c r="K6" s="23" t="str">
        <f>HYPERLINK(Sears___IMG[[#This Row],[Full_Path]],Sears___IMG[[#This Row],[Material]]&amp;" -&gt; "&amp;Sears___IMG[[#This Row],[Descripcion]])</f>
        <v>CG947930-WHI -&gt; Adicional 2</v>
      </c>
    </row>
    <row r="7" spans="1:14" x14ac:dyDescent="0.3">
      <c r="A7" t="s">
        <v>1389</v>
      </c>
      <c r="B7" t="s">
        <v>1391</v>
      </c>
      <c r="C7">
        <v>3</v>
      </c>
      <c r="D7" t="s">
        <v>15</v>
      </c>
      <c r="E7" t="s">
        <v>1373</v>
      </c>
      <c r="F7" t="s">
        <v>1392</v>
      </c>
      <c r="G7" t="s">
        <v>1381</v>
      </c>
      <c r="H7" t="s">
        <v>717</v>
      </c>
      <c r="I7" t="s">
        <v>42</v>
      </c>
      <c r="J7" t="s">
        <v>3388</v>
      </c>
      <c r="K7" s="23" t="str">
        <f>HYPERLINK(Sears___IMG[[#This Row],[Full_Path]],Sears___IMG[[#This Row],[Material]]&amp;" -&gt; "&amp;Sears___IMG[[#This Row],[Descripcion]])</f>
        <v>CG947930-WHI -&gt; Frontal</v>
      </c>
    </row>
    <row r="8" spans="1:14" x14ac:dyDescent="0.3">
      <c r="A8" t="s">
        <v>3381</v>
      </c>
      <c r="B8" t="s">
        <v>3389</v>
      </c>
      <c r="C8">
        <v>2</v>
      </c>
      <c r="D8" t="s">
        <v>1249</v>
      </c>
      <c r="E8" t="s">
        <v>1373</v>
      </c>
      <c r="F8" t="s">
        <v>3424</v>
      </c>
      <c r="G8" t="s">
        <v>3391</v>
      </c>
      <c r="H8" t="s">
        <v>2274</v>
      </c>
      <c r="I8" t="s">
        <v>46</v>
      </c>
      <c r="J8" t="s">
        <v>3428</v>
      </c>
      <c r="K8" s="23" t="str">
        <f>HYPERLINK(Sears___IMG[[#This Row],[Full_Path]],Sears___IMG[[#This Row],[Material]]&amp;" -&gt; "&amp;Sears___IMG[[#This Row],[Descripcion]])</f>
        <v>JG980071-COA -&gt; Adicional 1</v>
      </c>
    </row>
    <row r="9" spans="1:14" x14ac:dyDescent="0.3">
      <c r="A9" t="s">
        <v>3381</v>
      </c>
      <c r="B9" t="s">
        <v>3389</v>
      </c>
      <c r="C9">
        <v>2</v>
      </c>
      <c r="D9" t="s">
        <v>15</v>
      </c>
      <c r="E9" t="s">
        <v>1373</v>
      </c>
      <c r="F9" t="s">
        <v>3390</v>
      </c>
      <c r="G9" t="s">
        <v>3391</v>
      </c>
      <c r="H9" t="s">
        <v>717</v>
      </c>
      <c r="I9" t="s">
        <v>42</v>
      </c>
      <c r="J9" t="s">
        <v>3392</v>
      </c>
      <c r="K9" s="23" t="str">
        <f>HYPERLINK(Sears___IMG[[#This Row],[Full_Path]],Sears___IMG[[#This Row],[Material]]&amp;" -&gt; "&amp;Sears___IMG[[#This Row],[Descripcion]])</f>
        <v>JG980071-COA -&gt; Frontal</v>
      </c>
    </row>
    <row r="10" spans="1:14" x14ac:dyDescent="0.3">
      <c r="A10" t="s">
        <v>3381</v>
      </c>
      <c r="B10" t="s">
        <v>3389</v>
      </c>
      <c r="C10">
        <v>2</v>
      </c>
      <c r="D10" t="s">
        <v>1250</v>
      </c>
      <c r="E10" t="s">
        <v>1373</v>
      </c>
      <c r="F10" t="s">
        <v>3427</v>
      </c>
      <c r="G10" t="s">
        <v>3391</v>
      </c>
      <c r="H10" t="s">
        <v>2275</v>
      </c>
      <c r="I10" t="s">
        <v>51</v>
      </c>
      <c r="J10" t="s">
        <v>3456</v>
      </c>
      <c r="K10" s="23" t="str">
        <f>HYPERLINK(Sears___IMG[[#This Row],[Full_Path]],Sears___IMG[[#This Row],[Material]]&amp;" -&gt; "&amp;Sears___IMG[[#This Row],[Descripcion]])</f>
        <v>JG980071-COA -&gt; Adicional 2</v>
      </c>
    </row>
    <row r="11" spans="1:14" x14ac:dyDescent="0.3">
      <c r="A11" t="s">
        <v>3382</v>
      </c>
      <c r="B11" t="s">
        <v>3393</v>
      </c>
      <c r="C11">
        <v>2</v>
      </c>
      <c r="D11" t="s">
        <v>1250</v>
      </c>
      <c r="E11" t="s">
        <v>1373</v>
      </c>
      <c r="F11" t="s">
        <v>3429</v>
      </c>
      <c r="G11" t="s">
        <v>3391</v>
      </c>
      <c r="H11" t="s">
        <v>2275</v>
      </c>
      <c r="I11" t="s">
        <v>51</v>
      </c>
      <c r="J11" t="s">
        <v>3457</v>
      </c>
      <c r="K11" s="23" t="str">
        <f>HYPERLINK(Sears___IMG[[#This Row],[Full_Path]],Sears___IMG[[#This Row],[Material]]&amp;" -&gt; "&amp;Sears___IMG[[#This Row],[Descripcion]])</f>
        <v>JG980071-RAS -&gt; Adicional 2</v>
      </c>
    </row>
    <row r="12" spans="1:14" x14ac:dyDescent="0.3">
      <c r="A12" t="s">
        <v>3382</v>
      </c>
      <c r="B12" t="s">
        <v>3393</v>
      </c>
      <c r="C12">
        <v>2</v>
      </c>
      <c r="D12" t="s">
        <v>1249</v>
      </c>
      <c r="E12" t="s">
        <v>1373</v>
      </c>
      <c r="F12" t="s">
        <v>3458</v>
      </c>
      <c r="G12" t="s">
        <v>3391</v>
      </c>
      <c r="H12" t="s">
        <v>2274</v>
      </c>
      <c r="I12" t="s">
        <v>46</v>
      </c>
      <c r="J12" t="s">
        <v>3430</v>
      </c>
      <c r="K12" s="23" t="str">
        <f>HYPERLINK(Sears___IMG[[#This Row],[Full_Path]],Sears___IMG[[#This Row],[Material]]&amp;" -&gt; "&amp;Sears___IMG[[#This Row],[Descripcion]])</f>
        <v>JG980071-RAS -&gt; Adicional 1</v>
      </c>
    </row>
    <row r="13" spans="1:14" x14ac:dyDescent="0.3">
      <c r="A13" t="s">
        <v>3382</v>
      </c>
      <c r="B13" t="s">
        <v>3393</v>
      </c>
      <c r="C13">
        <v>2</v>
      </c>
      <c r="D13" t="s">
        <v>15</v>
      </c>
      <c r="E13" t="s">
        <v>1373</v>
      </c>
      <c r="F13" t="s">
        <v>3394</v>
      </c>
      <c r="G13" t="s">
        <v>3391</v>
      </c>
      <c r="H13" t="s">
        <v>717</v>
      </c>
      <c r="I13" t="s">
        <v>42</v>
      </c>
      <c r="J13" t="s">
        <v>3395</v>
      </c>
      <c r="K13" s="23" t="str">
        <f>HYPERLINK(Sears___IMG[[#This Row],[Full_Path]],Sears___IMG[[#This Row],[Material]]&amp;" -&gt; "&amp;Sears___IMG[[#This Row],[Descripcion]])</f>
        <v>JG980071-RAS -&gt; Frontal</v>
      </c>
    </row>
    <row r="14" spans="1:14" x14ac:dyDescent="0.3">
      <c r="A14" t="s">
        <v>3378</v>
      </c>
      <c r="B14" t="s">
        <v>3396</v>
      </c>
      <c r="C14">
        <v>3</v>
      </c>
      <c r="D14" t="s">
        <v>1250</v>
      </c>
      <c r="E14" t="s">
        <v>1373</v>
      </c>
      <c r="F14" t="s">
        <v>3433</v>
      </c>
      <c r="G14" t="s">
        <v>3398</v>
      </c>
      <c r="H14" t="s">
        <v>2275</v>
      </c>
      <c r="I14" t="s">
        <v>51</v>
      </c>
      <c r="J14" t="s">
        <v>3432</v>
      </c>
      <c r="K14" s="23" t="str">
        <f>HYPERLINK(Sears___IMG[[#This Row],[Full_Path]],Sears___IMG[[#This Row],[Material]]&amp;" -&gt; "&amp;Sears___IMG[[#This Row],[Descripcion]])</f>
        <v>LG946620-BLA -&gt; Adicional 2</v>
      </c>
    </row>
    <row r="15" spans="1:14" x14ac:dyDescent="0.3">
      <c r="A15" t="s">
        <v>3378</v>
      </c>
      <c r="B15" t="s">
        <v>3396</v>
      </c>
      <c r="C15">
        <v>3</v>
      </c>
      <c r="D15" t="s">
        <v>1251</v>
      </c>
      <c r="E15" t="s">
        <v>1373</v>
      </c>
      <c r="F15" t="s">
        <v>3431</v>
      </c>
      <c r="G15" t="s">
        <v>3398</v>
      </c>
      <c r="H15" t="s">
        <v>2276</v>
      </c>
      <c r="I15" t="s">
        <v>55</v>
      </c>
      <c r="J15" t="s">
        <v>3459</v>
      </c>
      <c r="K15" s="23" t="str">
        <f>HYPERLINK(Sears___IMG[[#This Row],[Full_Path]],Sears___IMG[[#This Row],[Material]]&amp;" -&gt; "&amp;Sears___IMG[[#This Row],[Descripcion]])</f>
        <v>LG946620-BLA -&gt; Adicional 3</v>
      </c>
    </row>
    <row r="16" spans="1:14" x14ac:dyDescent="0.3">
      <c r="A16" t="s">
        <v>3378</v>
      </c>
      <c r="B16" t="s">
        <v>3396</v>
      </c>
      <c r="C16">
        <v>3</v>
      </c>
      <c r="D16" t="s">
        <v>15</v>
      </c>
      <c r="E16" t="s">
        <v>1373</v>
      </c>
      <c r="F16" t="s">
        <v>3397</v>
      </c>
      <c r="G16" t="s">
        <v>3398</v>
      </c>
      <c r="H16" t="s">
        <v>717</v>
      </c>
      <c r="I16" t="s">
        <v>42</v>
      </c>
      <c r="J16" t="s">
        <v>3399</v>
      </c>
      <c r="K16" s="23" t="str">
        <f>HYPERLINK(Sears___IMG[[#This Row],[Full_Path]],Sears___IMG[[#This Row],[Material]]&amp;" -&gt; "&amp;Sears___IMG[[#This Row],[Descripcion]])</f>
        <v>LG946620-BLA -&gt; Frontal</v>
      </c>
    </row>
    <row r="17" spans="1:11" x14ac:dyDescent="0.3">
      <c r="A17" t="s">
        <v>3379</v>
      </c>
      <c r="B17" t="s">
        <v>3400</v>
      </c>
      <c r="C17">
        <v>3</v>
      </c>
      <c r="D17" t="s">
        <v>1250</v>
      </c>
      <c r="E17" t="s">
        <v>1373</v>
      </c>
      <c r="F17" t="s">
        <v>3436</v>
      </c>
      <c r="G17" t="s">
        <v>3398</v>
      </c>
      <c r="H17" t="s">
        <v>2275</v>
      </c>
      <c r="I17" t="s">
        <v>51</v>
      </c>
      <c r="J17" t="s">
        <v>3435</v>
      </c>
      <c r="K17" s="23" t="str">
        <f>HYPERLINK(Sears___IMG[[#This Row],[Full_Path]],Sears___IMG[[#This Row],[Material]]&amp;" -&gt; "&amp;Sears___IMG[[#This Row],[Descripcion]])</f>
        <v>LG946620-CKP -&gt; Adicional 2</v>
      </c>
    </row>
    <row r="18" spans="1:11" x14ac:dyDescent="0.3">
      <c r="A18" t="s">
        <v>3379</v>
      </c>
      <c r="B18" t="s">
        <v>3400</v>
      </c>
      <c r="C18">
        <v>3</v>
      </c>
      <c r="D18" t="s">
        <v>1251</v>
      </c>
      <c r="E18" t="s">
        <v>1373</v>
      </c>
      <c r="F18" t="s">
        <v>3434</v>
      </c>
      <c r="G18" t="s">
        <v>3398</v>
      </c>
      <c r="H18" t="s">
        <v>2276</v>
      </c>
      <c r="I18" t="s">
        <v>55</v>
      </c>
      <c r="J18" t="s">
        <v>3460</v>
      </c>
      <c r="K18" s="23" t="str">
        <f>HYPERLINK(Sears___IMG[[#This Row],[Full_Path]],Sears___IMG[[#This Row],[Material]]&amp;" -&gt; "&amp;Sears___IMG[[#This Row],[Descripcion]])</f>
        <v>LG946620-CKP -&gt; Adicional 3</v>
      </c>
    </row>
    <row r="19" spans="1:11" x14ac:dyDescent="0.3">
      <c r="A19" t="s">
        <v>3379</v>
      </c>
      <c r="B19" t="s">
        <v>3400</v>
      </c>
      <c r="C19">
        <v>3</v>
      </c>
      <c r="D19" t="s">
        <v>15</v>
      </c>
      <c r="E19" t="s">
        <v>1373</v>
      </c>
      <c r="F19" t="s">
        <v>3401</v>
      </c>
      <c r="G19" t="s">
        <v>3398</v>
      </c>
      <c r="H19" t="s">
        <v>717</v>
      </c>
      <c r="I19" t="s">
        <v>42</v>
      </c>
      <c r="J19" t="s">
        <v>3402</v>
      </c>
      <c r="K19" s="23" t="str">
        <f>HYPERLINK(Sears___IMG[[#This Row],[Full_Path]],Sears___IMG[[#This Row],[Material]]&amp;" -&gt; "&amp;Sears___IMG[[#This Row],[Descripcion]])</f>
        <v>LG946620-CKP -&gt; Frontal</v>
      </c>
    </row>
    <row r="20" spans="1:11" x14ac:dyDescent="0.3">
      <c r="A20" t="s">
        <v>3380</v>
      </c>
      <c r="B20" t="s">
        <v>3403</v>
      </c>
      <c r="C20">
        <v>3</v>
      </c>
      <c r="D20" t="s">
        <v>15</v>
      </c>
      <c r="E20" t="s">
        <v>1373</v>
      </c>
      <c r="F20" t="s">
        <v>3404</v>
      </c>
      <c r="G20" t="s">
        <v>3398</v>
      </c>
      <c r="H20" t="s">
        <v>717</v>
      </c>
      <c r="I20" t="s">
        <v>42</v>
      </c>
      <c r="J20" t="s">
        <v>3405</v>
      </c>
      <c r="K20" s="23" t="str">
        <f>HYPERLINK(Sears___IMG[[#This Row],[Full_Path]],Sears___IMG[[#This Row],[Material]]&amp;" -&gt; "&amp;Sears___IMG[[#This Row],[Descripcion]])</f>
        <v>LG946620-LIL -&gt; Frontal</v>
      </c>
    </row>
    <row r="21" spans="1:11" x14ac:dyDescent="0.3">
      <c r="A21" t="s">
        <v>3380</v>
      </c>
      <c r="B21" t="s">
        <v>3403</v>
      </c>
      <c r="C21">
        <v>3</v>
      </c>
      <c r="D21" t="s">
        <v>1251</v>
      </c>
      <c r="E21" t="s">
        <v>1373</v>
      </c>
      <c r="F21" t="s">
        <v>3437</v>
      </c>
      <c r="G21" t="s">
        <v>3398</v>
      </c>
      <c r="H21" t="s">
        <v>2276</v>
      </c>
      <c r="I21" t="s">
        <v>55</v>
      </c>
      <c r="J21" t="s">
        <v>3461</v>
      </c>
      <c r="K21" s="23" t="str">
        <f>HYPERLINK(Sears___IMG[[#This Row],[Full_Path]],Sears___IMG[[#This Row],[Material]]&amp;" -&gt; "&amp;Sears___IMG[[#This Row],[Descripcion]])</f>
        <v>LG946620-LIL -&gt; Adicional 3</v>
      </c>
    </row>
    <row r="22" spans="1:11" x14ac:dyDescent="0.3">
      <c r="A22" t="s">
        <v>3380</v>
      </c>
      <c r="B22" t="s">
        <v>3403</v>
      </c>
      <c r="C22">
        <v>3</v>
      </c>
      <c r="D22" t="s">
        <v>1250</v>
      </c>
      <c r="E22" t="s">
        <v>1373</v>
      </c>
      <c r="F22" t="s">
        <v>3439</v>
      </c>
      <c r="G22" t="s">
        <v>3398</v>
      </c>
      <c r="H22" t="s">
        <v>2275</v>
      </c>
      <c r="I22" t="s">
        <v>51</v>
      </c>
      <c r="J22" t="s">
        <v>3438</v>
      </c>
      <c r="K22" s="23" t="str">
        <f>HYPERLINK(Sears___IMG[[#This Row],[Full_Path]],Sears___IMG[[#This Row],[Material]]&amp;" -&gt; "&amp;Sears___IMG[[#This Row],[Descripcion]])</f>
        <v>LG946620-LIL -&gt; Adicional 2</v>
      </c>
    </row>
    <row r="23" spans="1:11" x14ac:dyDescent="0.3">
      <c r="A23" t="s">
        <v>1386</v>
      </c>
      <c r="B23" t="s">
        <v>1395</v>
      </c>
      <c r="C23">
        <v>3</v>
      </c>
      <c r="D23" t="s">
        <v>1250</v>
      </c>
      <c r="E23" t="s">
        <v>1373</v>
      </c>
      <c r="F23" t="s">
        <v>1396</v>
      </c>
      <c r="G23" t="s">
        <v>1397</v>
      </c>
      <c r="H23" t="s">
        <v>2275</v>
      </c>
      <c r="I23" t="s">
        <v>51</v>
      </c>
      <c r="J23" t="s">
        <v>3440</v>
      </c>
      <c r="K23" s="23" t="str">
        <f>HYPERLINK(Sears___IMG[[#This Row],[Full_Path]],Sears___IMG[[#This Row],[Material]]&amp;" -&gt; "&amp;Sears___IMG[[#This Row],[Descripcion]])</f>
        <v>PE969570-BLA -&gt; Adicional 2</v>
      </c>
    </row>
    <row r="24" spans="1:11" x14ac:dyDescent="0.3">
      <c r="A24" t="s">
        <v>1386</v>
      </c>
      <c r="B24" t="s">
        <v>1395</v>
      </c>
      <c r="C24">
        <v>3</v>
      </c>
      <c r="D24" t="s">
        <v>15</v>
      </c>
      <c r="E24" t="s">
        <v>1373</v>
      </c>
      <c r="F24" t="s">
        <v>1399</v>
      </c>
      <c r="G24" t="s">
        <v>1397</v>
      </c>
      <c r="H24" t="s">
        <v>717</v>
      </c>
      <c r="I24" t="s">
        <v>42</v>
      </c>
      <c r="J24" t="s">
        <v>3406</v>
      </c>
      <c r="K24" s="23" t="str">
        <f>HYPERLINK(Sears___IMG[[#This Row],[Full_Path]],Sears___IMG[[#This Row],[Material]]&amp;" -&gt; "&amp;Sears___IMG[[#This Row],[Descripcion]])</f>
        <v>PE969570-BLA -&gt; Frontal</v>
      </c>
    </row>
    <row r="25" spans="1:11" x14ac:dyDescent="0.3">
      <c r="A25" t="s">
        <v>1386</v>
      </c>
      <c r="B25" t="s">
        <v>1395</v>
      </c>
      <c r="C25">
        <v>3</v>
      </c>
      <c r="D25" t="s">
        <v>1251</v>
      </c>
      <c r="E25" t="s">
        <v>1373</v>
      </c>
      <c r="F25" t="s">
        <v>1398</v>
      </c>
      <c r="G25" t="s">
        <v>1397</v>
      </c>
      <c r="H25" t="s">
        <v>2276</v>
      </c>
      <c r="I25" t="s">
        <v>55</v>
      </c>
      <c r="J25" t="s">
        <v>3462</v>
      </c>
      <c r="K25" s="23" t="str">
        <f>HYPERLINK(Sears___IMG[[#This Row],[Full_Path]],Sears___IMG[[#This Row],[Material]]&amp;" -&gt; "&amp;Sears___IMG[[#This Row],[Descripcion]])</f>
        <v>PE969570-BLA -&gt; Adicional 3</v>
      </c>
    </row>
    <row r="26" spans="1:11" x14ac:dyDescent="0.3">
      <c r="A26" t="s">
        <v>1387</v>
      </c>
      <c r="B26" t="s">
        <v>1400</v>
      </c>
      <c r="C26">
        <v>3</v>
      </c>
      <c r="D26" t="s">
        <v>1250</v>
      </c>
      <c r="E26" t="s">
        <v>1373</v>
      </c>
      <c r="F26" t="s">
        <v>1401</v>
      </c>
      <c r="G26" t="s">
        <v>1402</v>
      </c>
      <c r="H26" t="s">
        <v>2275</v>
      </c>
      <c r="I26" t="s">
        <v>51</v>
      </c>
      <c r="J26" t="s">
        <v>3441</v>
      </c>
      <c r="K26" s="23" t="str">
        <f>HYPERLINK(Sears___IMG[[#This Row],[Full_Path]],Sears___IMG[[#This Row],[Material]]&amp;" -&gt; "&amp;Sears___IMG[[#This Row],[Descripcion]])</f>
        <v>PG969570-MML -&gt; Adicional 2</v>
      </c>
    </row>
    <row r="27" spans="1:11" x14ac:dyDescent="0.3">
      <c r="A27" t="s">
        <v>1387</v>
      </c>
      <c r="B27" t="s">
        <v>1400</v>
      </c>
      <c r="C27">
        <v>3</v>
      </c>
      <c r="D27" t="s">
        <v>1251</v>
      </c>
      <c r="E27" t="s">
        <v>1373</v>
      </c>
      <c r="F27" t="s">
        <v>1403</v>
      </c>
      <c r="G27" t="s">
        <v>1402</v>
      </c>
      <c r="H27" t="s">
        <v>2276</v>
      </c>
      <c r="I27" t="s">
        <v>55</v>
      </c>
      <c r="J27" t="s">
        <v>3463</v>
      </c>
      <c r="K27" s="23" t="str">
        <f>HYPERLINK(Sears___IMG[[#This Row],[Full_Path]],Sears___IMG[[#This Row],[Material]]&amp;" -&gt; "&amp;Sears___IMG[[#This Row],[Descripcion]])</f>
        <v>PG969570-MML -&gt; Adicional 3</v>
      </c>
    </row>
    <row r="28" spans="1:11" x14ac:dyDescent="0.3">
      <c r="A28" t="s">
        <v>1387</v>
      </c>
      <c r="B28" t="s">
        <v>1400</v>
      </c>
      <c r="C28">
        <v>3</v>
      </c>
      <c r="D28" t="s">
        <v>15</v>
      </c>
      <c r="E28" t="s">
        <v>1373</v>
      </c>
      <c r="F28" t="s">
        <v>1404</v>
      </c>
      <c r="G28" t="s">
        <v>1402</v>
      </c>
      <c r="H28" t="s">
        <v>717</v>
      </c>
      <c r="I28" t="s">
        <v>42</v>
      </c>
      <c r="J28" t="s">
        <v>3407</v>
      </c>
      <c r="K28" s="23" t="str">
        <f>HYPERLINK(Sears___IMG[[#This Row],[Full_Path]],Sears___IMG[[#This Row],[Material]]&amp;" -&gt; "&amp;Sears___IMG[[#This Row],[Descripcion]])</f>
        <v>PG969570-MML -&gt; Frontal</v>
      </c>
    </row>
    <row r="29" spans="1:11" x14ac:dyDescent="0.3">
      <c r="A29" t="s">
        <v>3375</v>
      </c>
      <c r="B29" t="s">
        <v>3408</v>
      </c>
      <c r="C29">
        <v>3</v>
      </c>
      <c r="D29" t="s">
        <v>1250</v>
      </c>
      <c r="E29" t="s">
        <v>1373</v>
      </c>
      <c r="F29" t="s">
        <v>3442</v>
      </c>
      <c r="G29" t="s">
        <v>1402</v>
      </c>
      <c r="H29" t="s">
        <v>2275</v>
      </c>
      <c r="I29" t="s">
        <v>51</v>
      </c>
      <c r="J29" t="s">
        <v>3444</v>
      </c>
      <c r="K29" s="23" t="str">
        <f>HYPERLINK(Sears___IMG[[#This Row],[Full_Path]],Sears___IMG[[#This Row],[Material]]&amp;" -&gt; "&amp;Sears___IMG[[#This Row],[Descripcion]])</f>
        <v>PG969570-NAV -&gt; Adicional 2</v>
      </c>
    </row>
    <row r="30" spans="1:11" x14ac:dyDescent="0.3">
      <c r="A30" t="s">
        <v>3375</v>
      </c>
      <c r="B30" t="s">
        <v>3408</v>
      </c>
      <c r="C30">
        <v>3</v>
      </c>
      <c r="D30" t="s">
        <v>1251</v>
      </c>
      <c r="E30" t="s">
        <v>1373</v>
      </c>
      <c r="F30" t="s">
        <v>3443</v>
      </c>
      <c r="G30" t="s">
        <v>1402</v>
      </c>
      <c r="H30" t="s">
        <v>2276</v>
      </c>
      <c r="I30" t="s">
        <v>55</v>
      </c>
      <c r="J30" t="s">
        <v>3464</v>
      </c>
      <c r="K30" s="23" t="str">
        <f>HYPERLINK(Sears___IMG[[#This Row],[Full_Path]],Sears___IMG[[#This Row],[Material]]&amp;" -&gt; "&amp;Sears___IMG[[#This Row],[Descripcion]])</f>
        <v>PG969570-NAV -&gt; Adicional 3</v>
      </c>
    </row>
    <row r="31" spans="1:11" x14ac:dyDescent="0.3">
      <c r="A31" t="s">
        <v>3375</v>
      </c>
      <c r="B31" t="s">
        <v>3408</v>
      </c>
      <c r="C31">
        <v>3</v>
      </c>
      <c r="D31" t="s">
        <v>15</v>
      </c>
      <c r="E31" t="s">
        <v>1373</v>
      </c>
      <c r="F31" t="s">
        <v>3409</v>
      </c>
      <c r="G31" t="s">
        <v>1402</v>
      </c>
      <c r="H31" t="s">
        <v>717</v>
      </c>
      <c r="I31" t="s">
        <v>42</v>
      </c>
      <c r="J31" t="s">
        <v>3410</v>
      </c>
      <c r="K31" s="23" t="str">
        <f>HYPERLINK(Sears___IMG[[#This Row],[Full_Path]],Sears___IMG[[#This Row],[Material]]&amp;" -&gt; "&amp;Sears___IMG[[#This Row],[Descripcion]])</f>
        <v>PG969570-NAV -&gt; Frontal</v>
      </c>
    </row>
    <row r="32" spans="1:11" x14ac:dyDescent="0.3">
      <c r="A32" t="s">
        <v>1388</v>
      </c>
      <c r="B32" t="s">
        <v>1405</v>
      </c>
      <c r="C32">
        <v>3</v>
      </c>
      <c r="D32" t="s">
        <v>15</v>
      </c>
      <c r="E32" t="s">
        <v>1373</v>
      </c>
      <c r="F32" t="s">
        <v>1408</v>
      </c>
      <c r="G32" t="s">
        <v>1402</v>
      </c>
      <c r="H32" t="s">
        <v>717</v>
      </c>
      <c r="I32" t="s">
        <v>42</v>
      </c>
      <c r="J32" t="s">
        <v>3411</v>
      </c>
      <c r="K32" s="23" t="str">
        <f>HYPERLINK(Sears___IMG[[#This Row],[Full_Path]],Sears___IMG[[#This Row],[Material]]&amp;" -&gt; "&amp;Sears___IMG[[#This Row],[Descripcion]])</f>
        <v>PG969570-TMU -&gt; Frontal</v>
      </c>
    </row>
    <row r="33" spans="1:11" x14ac:dyDescent="0.3">
      <c r="A33" t="s">
        <v>1388</v>
      </c>
      <c r="B33" t="s">
        <v>1405</v>
      </c>
      <c r="C33">
        <v>3</v>
      </c>
      <c r="D33" t="s">
        <v>1250</v>
      </c>
      <c r="E33" t="s">
        <v>1373</v>
      </c>
      <c r="F33" t="s">
        <v>1406</v>
      </c>
      <c r="G33" t="s">
        <v>1402</v>
      </c>
      <c r="H33" t="s">
        <v>2275</v>
      </c>
      <c r="I33" t="s">
        <v>51</v>
      </c>
      <c r="J33" t="s">
        <v>3445</v>
      </c>
      <c r="K33" s="23" t="str">
        <f>HYPERLINK(Sears___IMG[[#This Row],[Full_Path]],Sears___IMG[[#This Row],[Material]]&amp;" -&gt; "&amp;Sears___IMG[[#This Row],[Descripcion]])</f>
        <v>PG969570-TMU -&gt; Adicional 2</v>
      </c>
    </row>
    <row r="34" spans="1:11" x14ac:dyDescent="0.3">
      <c r="A34" t="s">
        <v>1388</v>
      </c>
      <c r="B34" t="s">
        <v>1405</v>
      </c>
      <c r="C34">
        <v>3</v>
      </c>
      <c r="D34" t="s">
        <v>1251</v>
      </c>
      <c r="E34" t="s">
        <v>1373</v>
      </c>
      <c r="F34" t="s">
        <v>1407</v>
      </c>
      <c r="G34" t="s">
        <v>1402</v>
      </c>
      <c r="H34" t="s">
        <v>2276</v>
      </c>
      <c r="I34" t="s">
        <v>55</v>
      </c>
      <c r="J34" t="s">
        <v>3465</v>
      </c>
      <c r="K34" s="23" t="str">
        <f>HYPERLINK(Sears___IMG[[#This Row],[Full_Path]],Sears___IMG[[#This Row],[Material]]&amp;" -&gt; "&amp;Sears___IMG[[#This Row],[Descripcion]])</f>
        <v>PG969570-TMU -&gt; Adicional 3</v>
      </c>
    </row>
    <row r="35" spans="1:11" x14ac:dyDescent="0.3">
      <c r="A35" t="s">
        <v>3383</v>
      </c>
      <c r="B35" t="s">
        <v>3412</v>
      </c>
      <c r="C35">
        <v>2</v>
      </c>
      <c r="D35" t="s">
        <v>1249</v>
      </c>
      <c r="E35" t="s">
        <v>1373</v>
      </c>
      <c r="F35" t="s">
        <v>3446</v>
      </c>
      <c r="G35" t="s">
        <v>3414</v>
      </c>
      <c r="H35" t="s">
        <v>2274</v>
      </c>
      <c r="I35" t="s">
        <v>46</v>
      </c>
      <c r="J35" t="s">
        <v>3448</v>
      </c>
      <c r="K35" s="23" t="str">
        <f>HYPERLINK(Sears___IMG[[#This Row],[Full_Path]],Sears___IMG[[#This Row],[Material]]&amp;" -&gt; "&amp;Sears___IMG[[#This Row],[Descripcion]])</f>
        <v>SF980071-BLA -&gt; Adicional 1</v>
      </c>
    </row>
    <row r="36" spans="1:11" x14ac:dyDescent="0.3">
      <c r="A36" t="s">
        <v>3383</v>
      </c>
      <c r="B36" t="s">
        <v>3412</v>
      </c>
      <c r="C36">
        <v>2</v>
      </c>
      <c r="D36" t="s">
        <v>1250</v>
      </c>
      <c r="E36" t="s">
        <v>1373</v>
      </c>
      <c r="F36" t="s">
        <v>3447</v>
      </c>
      <c r="G36" t="s">
        <v>3414</v>
      </c>
      <c r="H36" t="s">
        <v>2275</v>
      </c>
      <c r="I36" t="s">
        <v>51</v>
      </c>
      <c r="J36" t="s">
        <v>3466</v>
      </c>
      <c r="K36" s="23" t="str">
        <f>HYPERLINK(Sears___IMG[[#This Row],[Full_Path]],Sears___IMG[[#This Row],[Material]]&amp;" -&gt; "&amp;Sears___IMG[[#This Row],[Descripcion]])</f>
        <v>SF980071-BLA -&gt; Adicional 2</v>
      </c>
    </row>
    <row r="37" spans="1:11" x14ac:dyDescent="0.3">
      <c r="A37" t="s">
        <v>3383</v>
      </c>
      <c r="B37" t="s">
        <v>3412</v>
      </c>
      <c r="C37">
        <v>2</v>
      </c>
      <c r="D37" t="s">
        <v>15</v>
      </c>
      <c r="E37" t="s">
        <v>1373</v>
      </c>
      <c r="F37" t="s">
        <v>3413</v>
      </c>
      <c r="G37" t="s">
        <v>3414</v>
      </c>
      <c r="H37" t="s">
        <v>717</v>
      </c>
      <c r="I37" t="s">
        <v>42</v>
      </c>
      <c r="J37" t="s">
        <v>3415</v>
      </c>
      <c r="K37" s="23" t="str">
        <f>HYPERLINK(Sears___IMG[[#This Row],[Full_Path]],Sears___IMG[[#This Row],[Material]]&amp;" -&gt; "&amp;Sears___IMG[[#This Row],[Descripcion]])</f>
        <v>SF980071-BLA -&gt; Frontal</v>
      </c>
    </row>
    <row r="38" spans="1:11" x14ac:dyDescent="0.3">
      <c r="A38" t="s">
        <v>3376</v>
      </c>
      <c r="B38" t="s">
        <v>3416</v>
      </c>
      <c r="C38">
        <v>2</v>
      </c>
      <c r="D38" t="s">
        <v>1249</v>
      </c>
      <c r="E38" t="s">
        <v>1373</v>
      </c>
      <c r="F38" t="s">
        <v>3449</v>
      </c>
      <c r="G38" t="s">
        <v>3418</v>
      </c>
      <c r="H38" t="s">
        <v>2274</v>
      </c>
      <c r="I38" t="s">
        <v>46</v>
      </c>
      <c r="J38" t="s">
        <v>3451</v>
      </c>
      <c r="K38" s="23" t="str">
        <f>HYPERLINK(Sears___IMG[[#This Row],[Full_Path]],Sears___IMG[[#This Row],[Material]]&amp;" -&gt; "&amp;Sears___IMG[[#This Row],[Descripcion]])</f>
        <v>SG907651-BLS -&gt; Adicional 1</v>
      </c>
    </row>
    <row r="39" spans="1:11" x14ac:dyDescent="0.3">
      <c r="A39" t="s">
        <v>3376</v>
      </c>
      <c r="B39" t="s">
        <v>3416</v>
      </c>
      <c r="C39">
        <v>2</v>
      </c>
      <c r="D39" t="s">
        <v>1250</v>
      </c>
      <c r="E39" t="s">
        <v>1373</v>
      </c>
      <c r="F39" t="s">
        <v>3450</v>
      </c>
      <c r="G39" t="s">
        <v>3418</v>
      </c>
      <c r="H39" t="s">
        <v>2275</v>
      </c>
      <c r="I39" t="s">
        <v>51</v>
      </c>
      <c r="J39" t="s">
        <v>3467</v>
      </c>
      <c r="K39" s="23" t="str">
        <f>HYPERLINK(Sears___IMG[[#This Row],[Full_Path]],Sears___IMG[[#This Row],[Material]]&amp;" -&gt; "&amp;Sears___IMG[[#This Row],[Descripcion]])</f>
        <v>SG907651-BLS -&gt; Adicional 2</v>
      </c>
    </row>
    <row r="40" spans="1:11" x14ac:dyDescent="0.3">
      <c r="A40" t="s">
        <v>3376</v>
      </c>
      <c r="B40" t="s">
        <v>3416</v>
      </c>
      <c r="C40">
        <v>2</v>
      </c>
      <c r="D40" t="s">
        <v>15</v>
      </c>
      <c r="E40" t="s">
        <v>1373</v>
      </c>
      <c r="F40" t="s">
        <v>3417</v>
      </c>
      <c r="G40" t="s">
        <v>3418</v>
      </c>
      <c r="H40" t="s">
        <v>717</v>
      </c>
      <c r="I40" t="s">
        <v>42</v>
      </c>
      <c r="J40" t="s">
        <v>3419</v>
      </c>
      <c r="K40" s="23" t="str">
        <f>HYPERLINK(Sears___IMG[[#This Row],[Full_Path]],Sears___IMG[[#This Row],[Material]]&amp;" -&gt; "&amp;Sears___IMG[[#This Row],[Descripcion]])</f>
        <v>SG907651-BLS -&gt; Frontal</v>
      </c>
    </row>
    <row r="41" spans="1:11" x14ac:dyDescent="0.3">
      <c r="A41" t="s">
        <v>3377</v>
      </c>
      <c r="B41" t="s">
        <v>3420</v>
      </c>
      <c r="C41">
        <v>2</v>
      </c>
      <c r="D41" t="s">
        <v>1250</v>
      </c>
      <c r="E41" t="s">
        <v>1373</v>
      </c>
      <c r="F41" t="s">
        <v>3453</v>
      </c>
      <c r="G41" t="s">
        <v>3422</v>
      </c>
      <c r="H41" t="s">
        <v>2275</v>
      </c>
      <c r="I41" t="s">
        <v>51</v>
      </c>
      <c r="J41" t="s">
        <v>3468</v>
      </c>
      <c r="K41" s="23" t="str">
        <f>HYPERLINK(Sears___IMG[[#This Row],[Full_Path]],Sears___IMG[[#This Row],[Material]]&amp;" -&gt; "&amp;Sears___IMG[[#This Row],[Descripcion]])</f>
        <v>SG907655-BLS -&gt; Adicional 2</v>
      </c>
    </row>
    <row r="42" spans="1:11" x14ac:dyDescent="0.3">
      <c r="A42" t="s">
        <v>3377</v>
      </c>
      <c r="B42" t="s">
        <v>3420</v>
      </c>
      <c r="C42">
        <v>2</v>
      </c>
      <c r="D42" t="s">
        <v>1249</v>
      </c>
      <c r="E42" t="s">
        <v>1373</v>
      </c>
      <c r="F42" t="s">
        <v>3452</v>
      </c>
      <c r="G42" t="s">
        <v>3422</v>
      </c>
      <c r="H42" t="s">
        <v>2274</v>
      </c>
      <c r="I42" t="s">
        <v>46</v>
      </c>
      <c r="J42" t="s">
        <v>3454</v>
      </c>
      <c r="K42" s="23" t="str">
        <f>HYPERLINK(Sears___IMG[[#This Row],[Full_Path]],Sears___IMG[[#This Row],[Material]]&amp;" -&gt; "&amp;Sears___IMG[[#This Row],[Descripcion]])</f>
        <v>SG907655-BLS -&gt; Adicional 1</v>
      </c>
    </row>
    <row r="43" spans="1:11" x14ac:dyDescent="0.3">
      <c r="A43" t="s">
        <v>3377</v>
      </c>
      <c r="B43" t="s">
        <v>3420</v>
      </c>
      <c r="C43">
        <v>2</v>
      </c>
      <c r="D43" t="s">
        <v>15</v>
      </c>
      <c r="E43" t="s">
        <v>1373</v>
      </c>
      <c r="F43" t="s">
        <v>3421</v>
      </c>
      <c r="G43" t="s">
        <v>3422</v>
      </c>
      <c r="H43" t="s">
        <v>717</v>
      </c>
      <c r="I43" t="s">
        <v>42</v>
      </c>
      <c r="J43" t="s">
        <v>3423</v>
      </c>
      <c r="K43" s="23" t="str">
        <f>HYPERLINK(Sears___IMG[[#This Row],[Full_Path]],Sears___IMG[[#This Row],[Material]]&amp;" -&gt; "&amp;Sears___IMG[[#This Row],[Descripcion]])</f>
        <v>SG907655-BLS -&gt; Frontal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D18"/>
  <sheetViews>
    <sheetView zoomScale="115" zoomScaleNormal="115" workbookViewId="0">
      <pane ySplit="1" topLeftCell="A2" activePane="bottomLeft" state="frozen"/>
      <selection pane="bottomLeft" activeCell="D5" sqref="D5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4" ht="33" customHeight="1" thickBot="1" x14ac:dyDescent="0.35">
      <c r="A1" s="8" t="s">
        <v>0</v>
      </c>
      <c r="B1" s="8" t="s">
        <v>11</v>
      </c>
      <c r="C1" s="8" t="s">
        <v>710</v>
      </c>
      <c r="D1" s="17" t="str">
        <f>"Imágenes totales: "&amp;SUM(Sears[Imágenes])</f>
        <v>Imágenes totales: 42</v>
      </c>
    </row>
    <row r="2" spans="1:4" x14ac:dyDescent="0.3">
      <c r="A2" t="s">
        <v>1386</v>
      </c>
      <c r="B2" s="4">
        <v>190231955276</v>
      </c>
      <c r="C2" s="2">
        <f>COUNTIF(Sears___IMG[Material],Sears[[#This Row],[Material]])</f>
        <v>3</v>
      </c>
    </row>
    <row r="3" spans="1:4" x14ac:dyDescent="0.3">
      <c r="A3" t="s">
        <v>1387</v>
      </c>
      <c r="B3" s="4">
        <v>190231955306</v>
      </c>
      <c r="C3" s="2">
        <f>COUNTIF(Sears___IMG[Material],Sears[[#This Row],[Material]])</f>
        <v>3</v>
      </c>
    </row>
    <row r="4" spans="1:4" x14ac:dyDescent="0.3">
      <c r="A4" t="s">
        <v>3375</v>
      </c>
      <c r="B4" s="4">
        <v>190231955313</v>
      </c>
      <c r="C4" s="2">
        <f>COUNTIF(Sears___IMG[Material],Sears[[#This Row],[Material]])</f>
        <v>3</v>
      </c>
    </row>
    <row r="5" spans="1:4" x14ac:dyDescent="0.3">
      <c r="A5" t="s">
        <v>1388</v>
      </c>
      <c r="B5" s="4">
        <v>190231955320</v>
      </c>
      <c r="C5" s="2">
        <f>COUNTIF(Sears___IMG[Material],Sears[[#This Row],[Material]])</f>
        <v>3</v>
      </c>
    </row>
    <row r="6" spans="1:4" x14ac:dyDescent="0.3">
      <c r="A6" t="s">
        <v>3376</v>
      </c>
      <c r="B6" s="4">
        <v>190231738336</v>
      </c>
      <c r="C6" s="2">
        <f>COUNTIF(Sears___IMG[Material],Sears[[#This Row],[Material]])</f>
        <v>3</v>
      </c>
    </row>
    <row r="7" spans="1:4" x14ac:dyDescent="0.3">
      <c r="A7" t="s">
        <v>3377</v>
      </c>
      <c r="B7" s="4">
        <v>190231836124</v>
      </c>
      <c r="C7" s="2">
        <f>COUNTIF(Sears___IMG[Material],Sears[[#This Row],[Material]])</f>
        <v>3</v>
      </c>
    </row>
    <row r="8" spans="1:4" x14ac:dyDescent="0.3">
      <c r="A8" t="s">
        <v>3378</v>
      </c>
      <c r="B8" s="4">
        <v>190231977476</v>
      </c>
      <c r="C8" s="2">
        <f>COUNTIF(Sears___IMG[Material],Sears[[#This Row],[Material]])</f>
        <v>3</v>
      </c>
    </row>
    <row r="9" spans="1:4" x14ac:dyDescent="0.3">
      <c r="A9" t="s">
        <v>3379</v>
      </c>
      <c r="B9" s="4">
        <v>190231977483</v>
      </c>
      <c r="C9" s="2">
        <f>COUNTIF(Sears___IMG[Material],Sears[[#This Row],[Material]])</f>
        <v>3</v>
      </c>
    </row>
    <row r="10" spans="1:4" x14ac:dyDescent="0.3">
      <c r="A10" t="s">
        <v>3380</v>
      </c>
      <c r="B10" s="4">
        <v>190231977490</v>
      </c>
      <c r="C10" s="2">
        <f>COUNTIF(Sears___IMG[Material],Sears[[#This Row],[Material]])</f>
        <v>3</v>
      </c>
    </row>
    <row r="11" spans="1:4" x14ac:dyDescent="0.3">
      <c r="A11" t="s">
        <v>3381</v>
      </c>
      <c r="B11" s="4">
        <v>190231977384</v>
      </c>
      <c r="C11" s="2">
        <f>COUNTIF(Sears___IMG[Material],Sears[[#This Row],[Material]])</f>
        <v>3</v>
      </c>
    </row>
    <row r="12" spans="1:4" x14ac:dyDescent="0.3">
      <c r="A12" t="s">
        <v>3382</v>
      </c>
      <c r="B12" s="4">
        <v>190231977391</v>
      </c>
      <c r="C12" s="2">
        <f>COUNTIF(Sears___IMG[Material],Sears[[#This Row],[Material]])</f>
        <v>3</v>
      </c>
    </row>
    <row r="13" spans="1:4" x14ac:dyDescent="0.3">
      <c r="A13" t="s">
        <v>3383</v>
      </c>
      <c r="B13" s="4">
        <v>190231977810</v>
      </c>
      <c r="C13" s="2">
        <f>COUNTIF(Sears___IMG[Material],Sears[[#This Row],[Material]])</f>
        <v>3</v>
      </c>
    </row>
    <row r="14" spans="1:4" x14ac:dyDescent="0.3">
      <c r="A14" t="s">
        <v>1368</v>
      </c>
      <c r="B14" s="4">
        <v>190231907923</v>
      </c>
      <c r="C14" s="2">
        <f>COUNTIF(Sears___IMG[Material],Sears[[#This Row],[Material]])</f>
        <v>3</v>
      </c>
    </row>
    <row r="15" spans="1:4" x14ac:dyDescent="0.3">
      <c r="A15" t="s">
        <v>1389</v>
      </c>
      <c r="B15" s="4">
        <v>190231908074</v>
      </c>
      <c r="C15" s="2">
        <f>COUNTIF(Sears___IMG[Material],Sears[[#This Row],[Material]])</f>
        <v>3</v>
      </c>
    </row>
    <row r="16" spans="1:4" x14ac:dyDescent="0.3">
      <c r="A16" t="s">
        <v>3384</v>
      </c>
      <c r="B16" s="4">
        <v>190231977414</v>
      </c>
      <c r="C16" s="2">
        <f>COUNTIF(Sears___IMG[Material],Sears[[#This Row],[Material]])</f>
        <v>0</v>
      </c>
    </row>
    <row r="17" spans="1:3" x14ac:dyDescent="0.3">
      <c r="A17" t="s">
        <v>3385</v>
      </c>
      <c r="B17" s="4">
        <v>190231977421</v>
      </c>
      <c r="C17" s="2">
        <f>COUNTIF(Sears___IMG[Material],Sears[[#This Row],[Material]])</f>
        <v>0</v>
      </c>
    </row>
    <row r="18" spans="1:3" x14ac:dyDescent="0.3">
      <c r="A18" t="s">
        <v>3386</v>
      </c>
      <c r="B18" s="4">
        <v>190231977438</v>
      </c>
      <c r="C18" s="2">
        <f>COUNTIF(Sears___IMG[Material],Sears[[#This Row],[Material]])</f>
        <v>0</v>
      </c>
    </row>
  </sheetData>
  <conditionalFormatting sqref="C2:C18">
    <cfRule type="cellIs" dxfId="10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338-2CE8-42AB-8714-17189C1D9B2E}">
  <sheetPr>
    <tabColor rgb="FF00B0F0"/>
  </sheetPr>
  <dimension ref="A1:N315"/>
  <sheetViews>
    <sheetView workbookViewId="0">
      <pane ySplit="1" topLeftCell="A2" activePane="bottomLeft" state="frozen"/>
      <selection pane="bottomLeft" activeCell="K4" sqref="K4"/>
    </sheetView>
  </sheetViews>
  <sheetFormatPr baseColWidth="10" defaultRowHeight="14.4" outlineLevelCol="1" x14ac:dyDescent="0.3"/>
  <cols>
    <col min="1" max="1" width="14.5546875" bestFit="1" customWidth="1"/>
    <col min="2" max="2" width="11.33203125" hidden="1" customWidth="1" outlineLevel="1"/>
    <col min="3" max="3" width="12.6640625" hidden="1" customWidth="1" outlineLevel="1"/>
    <col min="4" max="4" width="16.6640625" bestFit="1" customWidth="1" collapsed="1"/>
    <col min="5" max="5" width="7" hidden="1" customWidth="1" outlineLevel="1"/>
    <col min="6" max="6" width="80.88671875" hidden="1" customWidth="1" outlineLevel="1"/>
    <col min="7" max="7" width="28" bestFit="1" customWidth="1" collapsed="1"/>
    <col min="8" max="8" width="16.33203125" hidden="1" customWidth="1" outlineLevel="1"/>
    <col min="9" max="9" width="11.6640625" hidden="1" customWidth="1" outlineLevel="1"/>
    <col min="10" max="10" width="17.21875" bestFit="1" customWidth="1" collapsed="1"/>
    <col min="11" max="11" width="31" bestFit="1" customWidth="1"/>
    <col min="12" max="12" width="16.33203125" customWidth="1"/>
    <col min="13" max="13" width="12.88671875" customWidth="1"/>
    <col min="14" max="14" width="12.109375" customWidth="1"/>
  </cols>
  <sheetData>
    <row r="1" spans="1:14" ht="29.4" thickBot="1" x14ac:dyDescent="0.35">
      <c r="A1" s="16" t="s">
        <v>0</v>
      </c>
      <c r="B1" s="16" t="s">
        <v>710</v>
      </c>
      <c r="C1" s="16" t="s">
        <v>745</v>
      </c>
      <c r="D1" s="16" t="s">
        <v>713</v>
      </c>
      <c r="E1" s="16" t="s">
        <v>6</v>
      </c>
      <c r="F1" s="16" t="s">
        <v>711</v>
      </c>
      <c r="G1" s="16" t="s">
        <v>712</v>
      </c>
      <c r="H1" s="16" t="s">
        <v>25</v>
      </c>
      <c r="I1" s="16" t="s">
        <v>31</v>
      </c>
      <c r="J1" s="16" t="s">
        <v>67</v>
      </c>
      <c r="K1" s="16" t="s">
        <v>747</v>
      </c>
      <c r="L1" s="18" t="str">
        <f>"Materiales encontrados: "&amp;COUNTA(_xlfn.UNIQUE(Chapur___IMG[Material]))</f>
        <v>Materiales encontrados: 76</v>
      </c>
      <c r="M1" s="19" t="str">
        <f>"Materiales buscados: "&amp;COUNTA(_xlfn.UNIQUE(Chapur[Material]))</f>
        <v>Materiales buscados: 81</v>
      </c>
      <c r="N1" s="20" t="str">
        <f>"Diferencia: "&amp;COUNTA(_xlfn.UNIQUE(Chapur___IMG[Material]))-COUNTA(_xlfn.UNIQUE(Chapur[Material]))</f>
        <v>Diferencia: -5</v>
      </c>
    </row>
    <row r="2" spans="1:14" x14ac:dyDescent="0.3">
      <c r="A2" t="s">
        <v>4533</v>
      </c>
      <c r="B2">
        <v>4</v>
      </c>
      <c r="C2" t="s">
        <v>4548</v>
      </c>
      <c r="D2" t="s">
        <v>715</v>
      </c>
      <c r="E2" t="s">
        <v>17</v>
      </c>
      <c r="F2" t="s">
        <v>4549</v>
      </c>
      <c r="G2" t="s">
        <v>714</v>
      </c>
      <c r="H2" t="s">
        <v>718</v>
      </c>
      <c r="I2" t="s">
        <v>18</v>
      </c>
      <c r="J2" t="s">
        <v>4550</v>
      </c>
      <c r="K2" s="23" t="str">
        <f>HYPERLINK(Chapur___IMG[[#This Row],[Full_Path]],Chapur___IMG[[#This Row],[Material]]&amp;" -&gt; "&amp;Chapur___IMG[[#This Row],[Descripcion]])</f>
        <v>BG787907-CLO -&gt; Posterior</v>
      </c>
    </row>
    <row r="3" spans="1:14" x14ac:dyDescent="0.3">
      <c r="A3" t="s">
        <v>4533</v>
      </c>
      <c r="B3">
        <v>4</v>
      </c>
      <c r="C3" t="s">
        <v>4548</v>
      </c>
      <c r="D3" t="s">
        <v>715</v>
      </c>
      <c r="E3" t="s">
        <v>15</v>
      </c>
      <c r="F3" t="s">
        <v>4551</v>
      </c>
      <c r="G3" t="s">
        <v>714</v>
      </c>
      <c r="H3" t="s">
        <v>717</v>
      </c>
      <c r="I3" t="s">
        <v>16</v>
      </c>
      <c r="J3" t="s">
        <v>4552</v>
      </c>
      <c r="K3" s="23" t="str">
        <f>HYPERLINK(Chapur___IMG[[#This Row],[Full_Path]],Chapur___IMG[[#This Row],[Material]]&amp;" -&gt; "&amp;Chapur___IMG[[#This Row],[Descripcion]])</f>
        <v>BG787907-CLO -&gt; Frontal</v>
      </c>
    </row>
    <row r="4" spans="1:14" x14ac:dyDescent="0.3">
      <c r="A4" t="s">
        <v>4533</v>
      </c>
      <c r="B4">
        <v>4</v>
      </c>
      <c r="C4" t="s">
        <v>4548</v>
      </c>
      <c r="D4" t="s">
        <v>715</v>
      </c>
      <c r="E4" t="s">
        <v>19</v>
      </c>
      <c r="F4" t="s">
        <v>4553</v>
      </c>
      <c r="G4" t="s">
        <v>714</v>
      </c>
      <c r="H4" t="s">
        <v>3370</v>
      </c>
      <c r="I4" t="s">
        <v>20</v>
      </c>
      <c r="J4" t="s">
        <v>4554</v>
      </c>
      <c r="K4" s="23" t="str">
        <f>HYPERLINK(Chapur___IMG[[#This Row],[Full_Path]],Chapur___IMG[[#This Row],[Material]]&amp;" -&gt; "&amp;Chapur___IMG[[#This Row],[Descripcion]])</f>
        <v>BG787907-CLO -&gt; Superior-Interior</v>
      </c>
    </row>
    <row r="5" spans="1:14" x14ac:dyDescent="0.3">
      <c r="A5" t="s">
        <v>4533</v>
      </c>
      <c r="B5">
        <v>4</v>
      </c>
      <c r="C5" t="s">
        <v>4548</v>
      </c>
      <c r="D5" t="s">
        <v>715</v>
      </c>
      <c r="E5" t="s">
        <v>13</v>
      </c>
      <c r="F5" t="s">
        <v>4555</v>
      </c>
      <c r="G5" t="s">
        <v>714</v>
      </c>
      <c r="H5" t="s">
        <v>3369</v>
      </c>
      <c r="I5" t="s">
        <v>14</v>
      </c>
      <c r="J5" t="s">
        <v>4556</v>
      </c>
      <c r="K5" s="23" t="str">
        <f>HYPERLINK(Chapur___IMG[[#This Row],[Full_Path]],Chapur___IMG[[#This Row],[Material]]&amp;" -&gt; "&amp;Chapur___IMG[[#This Row],[Descripcion]])</f>
        <v>BG787907-CLO -&gt; Angulo 3-4</v>
      </c>
    </row>
    <row r="6" spans="1:14" hidden="1" x14ac:dyDescent="0.3">
      <c r="A6" t="s">
        <v>4534</v>
      </c>
      <c r="B6">
        <v>4</v>
      </c>
      <c r="C6" t="s">
        <v>4548</v>
      </c>
      <c r="D6" t="s">
        <v>715</v>
      </c>
      <c r="E6" t="s">
        <v>17</v>
      </c>
      <c r="F6" t="s">
        <v>4557</v>
      </c>
      <c r="G6" t="s">
        <v>714</v>
      </c>
      <c r="H6" t="s">
        <v>718</v>
      </c>
      <c r="I6" t="s">
        <v>18</v>
      </c>
      <c r="J6" t="s">
        <v>4558</v>
      </c>
      <c r="K6" s="23" t="str">
        <f>HYPERLINK(Chapur___IMG[[#This Row],[Full_Path]],Chapur___IMG[[#This Row],[Material]]&amp;" -&gt; "&amp;Chapur___IMG[[#This Row],[Descripcion]])</f>
        <v>BG787907-LGW -&gt; Posterior</v>
      </c>
    </row>
    <row r="7" spans="1:14" hidden="1" x14ac:dyDescent="0.3">
      <c r="A7" t="s">
        <v>4534</v>
      </c>
      <c r="B7">
        <v>4</v>
      </c>
      <c r="C7" t="s">
        <v>4548</v>
      </c>
      <c r="D7" t="s">
        <v>715</v>
      </c>
      <c r="E7" t="s">
        <v>15</v>
      </c>
      <c r="F7" t="s">
        <v>4559</v>
      </c>
      <c r="G7" t="s">
        <v>714</v>
      </c>
      <c r="H7" t="s">
        <v>717</v>
      </c>
      <c r="I7" t="s">
        <v>16</v>
      </c>
      <c r="J7" t="s">
        <v>4560</v>
      </c>
      <c r="K7" s="23" t="str">
        <f>HYPERLINK(Chapur___IMG[[#This Row],[Full_Path]],Chapur___IMG[[#This Row],[Material]]&amp;" -&gt; "&amp;Chapur___IMG[[#This Row],[Descripcion]])</f>
        <v>BG787907-LGW -&gt; Frontal</v>
      </c>
    </row>
    <row r="8" spans="1:14" hidden="1" x14ac:dyDescent="0.3">
      <c r="A8" t="s">
        <v>4534</v>
      </c>
      <c r="B8">
        <v>4</v>
      </c>
      <c r="C8" t="s">
        <v>4548</v>
      </c>
      <c r="D8" t="s">
        <v>715</v>
      </c>
      <c r="E8" t="s">
        <v>19</v>
      </c>
      <c r="F8" t="s">
        <v>4561</v>
      </c>
      <c r="G8" t="s">
        <v>714</v>
      </c>
      <c r="H8" t="s">
        <v>3370</v>
      </c>
      <c r="I8" t="s">
        <v>20</v>
      </c>
      <c r="J8" t="s">
        <v>4562</v>
      </c>
      <c r="K8" s="23" t="str">
        <f>HYPERLINK(Chapur___IMG[[#This Row],[Full_Path]],Chapur___IMG[[#This Row],[Material]]&amp;" -&gt; "&amp;Chapur___IMG[[#This Row],[Descripcion]])</f>
        <v>BG787907-LGW -&gt; Superior-Interior</v>
      </c>
    </row>
    <row r="9" spans="1:14" hidden="1" x14ac:dyDescent="0.3">
      <c r="A9" t="s">
        <v>4534</v>
      </c>
      <c r="B9">
        <v>4</v>
      </c>
      <c r="C9" t="s">
        <v>4548</v>
      </c>
      <c r="D9" t="s">
        <v>715</v>
      </c>
      <c r="E9" t="s">
        <v>13</v>
      </c>
      <c r="F9" t="s">
        <v>4563</v>
      </c>
      <c r="G9" t="s">
        <v>714</v>
      </c>
      <c r="H9" t="s">
        <v>3369</v>
      </c>
      <c r="I9" t="s">
        <v>14</v>
      </c>
      <c r="J9" t="s">
        <v>4564</v>
      </c>
      <c r="K9" s="23" t="str">
        <f>HYPERLINK(Chapur___IMG[[#This Row],[Full_Path]],Chapur___IMG[[#This Row],[Material]]&amp;" -&gt; "&amp;Chapur___IMG[[#This Row],[Descripcion]])</f>
        <v>BG787907-LGW -&gt; Angulo 3-4</v>
      </c>
    </row>
    <row r="10" spans="1:14" hidden="1" x14ac:dyDescent="0.3">
      <c r="A10" t="s">
        <v>4536</v>
      </c>
      <c r="B10">
        <v>4</v>
      </c>
      <c r="C10" t="s">
        <v>4565</v>
      </c>
      <c r="D10" t="s">
        <v>715</v>
      </c>
      <c r="E10" t="s">
        <v>17</v>
      </c>
      <c r="F10" t="s">
        <v>4566</v>
      </c>
      <c r="G10" t="s">
        <v>714</v>
      </c>
      <c r="H10" t="s">
        <v>718</v>
      </c>
      <c r="I10" t="s">
        <v>18</v>
      </c>
      <c r="J10" t="s">
        <v>4567</v>
      </c>
      <c r="K10" s="23" t="str">
        <f>HYPERLINK(Chapur___IMG[[#This Row],[Full_Path]],Chapur___IMG[[#This Row],[Material]]&amp;" -&gt; "&amp;Chapur___IMG[[#This Row],[Descripcion]])</f>
        <v>BG787913-CLO -&gt; Posterior</v>
      </c>
    </row>
    <row r="11" spans="1:14" hidden="1" x14ac:dyDescent="0.3">
      <c r="A11" t="s">
        <v>4536</v>
      </c>
      <c r="B11">
        <v>4</v>
      </c>
      <c r="C11" t="s">
        <v>4565</v>
      </c>
      <c r="D11" t="s">
        <v>715</v>
      </c>
      <c r="E11" t="s">
        <v>15</v>
      </c>
      <c r="F11" t="s">
        <v>4568</v>
      </c>
      <c r="G11" t="s">
        <v>714</v>
      </c>
      <c r="H11" t="s">
        <v>717</v>
      </c>
      <c r="I11" t="s">
        <v>16</v>
      </c>
      <c r="J11" t="s">
        <v>4569</v>
      </c>
      <c r="K11" s="23" t="str">
        <f>HYPERLINK(Chapur___IMG[[#This Row],[Full_Path]],Chapur___IMG[[#This Row],[Material]]&amp;" -&gt; "&amp;Chapur___IMG[[#This Row],[Descripcion]])</f>
        <v>BG787913-CLO -&gt; Frontal</v>
      </c>
    </row>
    <row r="12" spans="1:14" hidden="1" x14ac:dyDescent="0.3">
      <c r="A12" t="s">
        <v>4536</v>
      </c>
      <c r="B12">
        <v>4</v>
      </c>
      <c r="C12" t="s">
        <v>4565</v>
      </c>
      <c r="D12" t="s">
        <v>715</v>
      </c>
      <c r="E12" t="s">
        <v>19</v>
      </c>
      <c r="F12" t="s">
        <v>4570</v>
      </c>
      <c r="G12" t="s">
        <v>714</v>
      </c>
      <c r="H12" t="s">
        <v>3370</v>
      </c>
      <c r="I12" t="s">
        <v>20</v>
      </c>
      <c r="J12" t="s">
        <v>4571</v>
      </c>
      <c r="K12" s="23" t="str">
        <f>HYPERLINK(Chapur___IMG[[#This Row],[Full_Path]],Chapur___IMG[[#This Row],[Material]]&amp;" -&gt; "&amp;Chapur___IMG[[#This Row],[Descripcion]])</f>
        <v>BG787913-CLO -&gt; Superior-Interior</v>
      </c>
    </row>
    <row r="13" spans="1:14" hidden="1" x14ac:dyDescent="0.3">
      <c r="A13" t="s">
        <v>4536</v>
      </c>
      <c r="B13">
        <v>4</v>
      </c>
      <c r="C13" t="s">
        <v>4565</v>
      </c>
      <c r="D13" t="s">
        <v>715</v>
      </c>
      <c r="E13" t="s">
        <v>13</v>
      </c>
      <c r="F13" t="s">
        <v>4572</v>
      </c>
      <c r="G13" t="s">
        <v>714</v>
      </c>
      <c r="H13" t="s">
        <v>3369</v>
      </c>
      <c r="I13" t="s">
        <v>14</v>
      </c>
      <c r="J13" t="s">
        <v>4573</v>
      </c>
      <c r="K13" s="23" t="str">
        <f>HYPERLINK(Chapur___IMG[[#This Row],[Full_Path]],Chapur___IMG[[#This Row],[Material]]&amp;" -&gt; "&amp;Chapur___IMG[[#This Row],[Descripcion]])</f>
        <v>BG787913-CLO -&gt; Angulo 3-4</v>
      </c>
    </row>
    <row r="14" spans="1:14" hidden="1" x14ac:dyDescent="0.3">
      <c r="A14" t="s">
        <v>4537</v>
      </c>
      <c r="B14">
        <v>4</v>
      </c>
      <c r="C14" t="s">
        <v>4565</v>
      </c>
      <c r="D14" t="s">
        <v>715</v>
      </c>
      <c r="E14" t="s">
        <v>17</v>
      </c>
      <c r="F14" t="s">
        <v>4574</v>
      </c>
      <c r="G14" t="s">
        <v>714</v>
      </c>
      <c r="H14" t="s">
        <v>718</v>
      </c>
      <c r="I14" t="s">
        <v>18</v>
      </c>
      <c r="J14" t="s">
        <v>4575</v>
      </c>
      <c r="K14" s="23" t="str">
        <f>HYPERLINK(Chapur___IMG[[#This Row],[Full_Path]],Chapur___IMG[[#This Row],[Material]]&amp;" -&gt; "&amp;Chapur___IMG[[#This Row],[Descripcion]])</f>
        <v>BG787913-LGW -&gt; Posterior</v>
      </c>
    </row>
    <row r="15" spans="1:14" hidden="1" x14ac:dyDescent="0.3">
      <c r="A15" t="s">
        <v>4537</v>
      </c>
      <c r="B15">
        <v>4</v>
      </c>
      <c r="C15" t="s">
        <v>4565</v>
      </c>
      <c r="D15" t="s">
        <v>715</v>
      </c>
      <c r="E15" t="s">
        <v>13</v>
      </c>
      <c r="F15" t="s">
        <v>4576</v>
      </c>
      <c r="G15" t="s">
        <v>714</v>
      </c>
      <c r="H15" t="s">
        <v>3369</v>
      </c>
      <c r="I15" t="s">
        <v>14</v>
      </c>
      <c r="J15" t="s">
        <v>4577</v>
      </c>
      <c r="K15" s="23" t="str">
        <f>HYPERLINK(Chapur___IMG[[#This Row],[Full_Path]],Chapur___IMG[[#This Row],[Material]]&amp;" -&gt; "&amp;Chapur___IMG[[#This Row],[Descripcion]])</f>
        <v>BG787913-LGW -&gt; Angulo 3-4</v>
      </c>
    </row>
    <row r="16" spans="1:14" hidden="1" x14ac:dyDescent="0.3">
      <c r="A16" t="s">
        <v>4537</v>
      </c>
      <c r="B16">
        <v>4</v>
      </c>
      <c r="C16" t="s">
        <v>4565</v>
      </c>
      <c r="D16" t="s">
        <v>715</v>
      </c>
      <c r="E16" t="s">
        <v>19</v>
      </c>
      <c r="F16" t="s">
        <v>4578</v>
      </c>
      <c r="G16" t="s">
        <v>714</v>
      </c>
      <c r="H16" t="s">
        <v>3370</v>
      </c>
      <c r="I16" t="s">
        <v>20</v>
      </c>
      <c r="J16" t="s">
        <v>4579</v>
      </c>
      <c r="K16" s="23" t="str">
        <f>HYPERLINK(Chapur___IMG[[#This Row],[Full_Path]],Chapur___IMG[[#This Row],[Material]]&amp;" -&gt; "&amp;Chapur___IMG[[#This Row],[Descripcion]])</f>
        <v>BG787913-LGW -&gt; Superior-Interior</v>
      </c>
    </row>
    <row r="17" spans="1:11" hidden="1" x14ac:dyDescent="0.3">
      <c r="A17" t="s">
        <v>4537</v>
      </c>
      <c r="B17">
        <v>4</v>
      </c>
      <c r="C17" t="s">
        <v>4565</v>
      </c>
      <c r="D17" t="s">
        <v>715</v>
      </c>
      <c r="E17" t="s">
        <v>15</v>
      </c>
      <c r="F17" t="s">
        <v>4580</v>
      </c>
      <c r="G17" t="s">
        <v>714</v>
      </c>
      <c r="H17" t="s">
        <v>717</v>
      </c>
      <c r="I17" t="s">
        <v>16</v>
      </c>
      <c r="J17" t="s">
        <v>4581</v>
      </c>
      <c r="K17" s="23" t="str">
        <f>HYPERLINK(Chapur___IMG[[#This Row],[Full_Path]],Chapur___IMG[[#This Row],[Material]]&amp;" -&gt; "&amp;Chapur___IMG[[#This Row],[Descripcion]])</f>
        <v>BG787913-LGW -&gt; Frontal</v>
      </c>
    </row>
    <row r="18" spans="1:11" hidden="1" x14ac:dyDescent="0.3">
      <c r="A18" t="s">
        <v>4538</v>
      </c>
      <c r="B18">
        <v>4</v>
      </c>
      <c r="C18" t="s">
        <v>4582</v>
      </c>
      <c r="D18" t="s">
        <v>715</v>
      </c>
      <c r="E18" t="s">
        <v>13</v>
      </c>
      <c r="F18" t="s">
        <v>4583</v>
      </c>
      <c r="G18" t="s">
        <v>714</v>
      </c>
      <c r="H18" t="s">
        <v>3369</v>
      </c>
      <c r="I18" t="s">
        <v>14</v>
      </c>
      <c r="J18" t="s">
        <v>4584</v>
      </c>
      <c r="K18" s="23" t="str">
        <f>HYPERLINK(Chapur___IMG[[#This Row],[Full_Path]],Chapur___IMG[[#This Row],[Material]]&amp;" -&gt; "&amp;Chapur___IMG[[#This Row],[Descripcion]])</f>
        <v>BG787924-BNN -&gt; Angulo 3-4</v>
      </c>
    </row>
    <row r="19" spans="1:11" hidden="1" x14ac:dyDescent="0.3">
      <c r="A19" t="s">
        <v>4538</v>
      </c>
      <c r="B19">
        <v>4</v>
      </c>
      <c r="C19" t="s">
        <v>4582</v>
      </c>
      <c r="D19" t="s">
        <v>715</v>
      </c>
      <c r="E19" t="s">
        <v>15</v>
      </c>
      <c r="F19" t="s">
        <v>4585</v>
      </c>
      <c r="G19" t="s">
        <v>714</v>
      </c>
      <c r="H19" t="s">
        <v>717</v>
      </c>
      <c r="I19" t="s">
        <v>16</v>
      </c>
      <c r="J19" t="s">
        <v>4586</v>
      </c>
      <c r="K19" s="23" t="str">
        <f>HYPERLINK(Chapur___IMG[[#This Row],[Full_Path]],Chapur___IMG[[#This Row],[Material]]&amp;" -&gt; "&amp;Chapur___IMG[[#This Row],[Descripcion]])</f>
        <v>BG787924-BNN -&gt; Frontal</v>
      </c>
    </row>
    <row r="20" spans="1:11" hidden="1" x14ac:dyDescent="0.3">
      <c r="A20" t="s">
        <v>4538</v>
      </c>
      <c r="B20">
        <v>4</v>
      </c>
      <c r="C20" t="s">
        <v>4582</v>
      </c>
      <c r="D20" t="s">
        <v>715</v>
      </c>
      <c r="E20" t="s">
        <v>19</v>
      </c>
      <c r="F20" t="s">
        <v>4587</v>
      </c>
      <c r="G20" t="s">
        <v>714</v>
      </c>
      <c r="H20" t="s">
        <v>3370</v>
      </c>
      <c r="I20" t="s">
        <v>20</v>
      </c>
      <c r="J20" t="s">
        <v>4588</v>
      </c>
      <c r="K20" s="23" t="str">
        <f>HYPERLINK(Chapur___IMG[[#This Row],[Full_Path]],Chapur___IMG[[#This Row],[Material]]&amp;" -&gt; "&amp;Chapur___IMG[[#This Row],[Descripcion]])</f>
        <v>BG787924-BNN -&gt; Superior-Interior</v>
      </c>
    </row>
    <row r="21" spans="1:11" hidden="1" x14ac:dyDescent="0.3">
      <c r="A21" t="s">
        <v>4538</v>
      </c>
      <c r="B21">
        <v>4</v>
      </c>
      <c r="C21" t="s">
        <v>4582</v>
      </c>
      <c r="D21" t="s">
        <v>715</v>
      </c>
      <c r="E21" t="s">
        <v>17</v>
      </c>
      <c r="F21" t="s">
        <v>4589</v>
      </c>
      <c r="G21" t="s">
        <v>714</v>
      </c>
      <c r="H21" t="s">
        <v>718</v>
      </c>
      <c r="I21" t="s">
        <v>18</v>
      </c>
      <c r="J21" t="s">
        <v>4590</v>
      </c>
      <c r="K21" s="23" t="str">
        <f>HYPERLINK(Chapur___IMG[[#This Row],[Full_Path]],Chapur___IMG[[#This Row],[Material]]&amp;" -&gt; "&amp;Chapur___IMG[[#This Row],[Descripcion]])</f>
        <v>BG787924-BNN -&gt; Posterior</v>
      </c>
    </row>
    <row r="22" spans="1:11" hidden="1" x14ac:dyDescent="0.3">
      <c r="A22" t="s">
        <v>4539</v>
      </c>
      <c r="B22">
        <v>4</v>
      </c>
      <c r="C22" t="s">
        <v>4582</v>
      </c>
      <c r="D22" t="s">
        <v>715</v>
      </c>
      <c r="E22" t="s">
        <v>13</v>
      </c>
      <c r="F22" t="s">
        <v>4591</v>
      </c>
      <c r="G22" t="s">
        <v>714</v>
      </c>
      <c r="H22" t="s">
        <v>3369</v>
      </c>
      <c r="I22" t="s">
        <v>14</v>
      </c>
      <c r="J22" t="s">
        <v>4592</v>
      </c>
      <c r="K22" s="23" t="str">
        <f>HYPERLINK(Chapur___IMG[[#This Row],[Full_Path]],Chapur___IMG[[#This Row],[Material]]&amp;" -&gt; "&amp;Chapur___IMG[[#This Row],[Descripcion]])</f>
        <v>BG787924-CLO -&gt; Angulo 3-4</v>
      </c>
    </row>
    <row r="23" spans="1:11" hidden="1" x14ac:dyDescent="0.3">
      <c r="A23" t="s">
        <v>4539</v>
      </c>
      <c r="B23">
        <v>4</v>
      </c>
      <c r="C23" t="s">
        <v>4582</v>
      </c>
      <c r="D23" t="s">
        <v>715</v>
      </c>
      <c r="E23" t="s">
        <v>19</v>
      </c>
      <c r="F23" t="s">
        <v>4593</v>
      </c>
      <c r="G23" t="s">
        <v>714</v>
      </c>
      <c r="H23" t="s">
        <v>3370</v>
      </c>
      <c r="I23" t="s">
        <v>20</v>
      </c>
      <c r="J23" t="s">
        <v>4594</v>
      </c>
      <c r="K23" s="23" t="str">
        <f>HYPERLINK(Chapur___IMG[[#This Row],[Full_Path]],Chapur___IMG[[#This Row],[Material]]&amp;" -&gt; "&amp;Chapur___IMG[[#This Row],[Descripcion]])</f>
        <v>BG787924-CLO -&gt; Superior-Interior</v>
      </c>
    </row>
    <row r="24" spans="1:11" hidden="1" x14ac:dyDescent="0.3">
      <c r="A24" t="s">
        <v>4539</v>
      </c>
      <c r="B24">
        <v>4</v>
      </c>
      <c r="C24" t="s">
        <v>4582</v>
      </c>
      <c r="D24" t="s">
        <v>715</v>
      </c>
      <c r="E24" t="s">
        <v>15</v>
      </c>
      <c r="F24" t="s">
        <v>4595</v>
      </c>
      <c r="G24" t="s">
        <v>714</v>
      </c>
      <c r="H24" t="s">
        <v>717</v>
      </c>
      <c r="I24" t="s">
        <v>16</v>
      </c>
      <c r="J24" t="s">
        <v>4596</v>
      </c>
      <c r="K24" s="23" t="str">
        <f>HYPERLINK(Chapur___IMG[[#This Row],[Full_Path]],Chapur___IMG[[#This Row],[Material]]&amp;" -&gt; "&amp;Chapur___IMG[[#This Row],[Descripcion]])</f>
        <v>BG787924-CLO -&gt; Frontal</v>
      </c>
    </row>
    <row r="25" spans="1:11" hidden="1" x14ac:dyDescent="0.3">
      <c r="A25" t="s">
        <v>4539</v>
      </c>
      <c r="B25">
        <v>4</v>
      </c>
      <c r="C25" t="s">
        <v>4582</v>
      </c>
      <c r="D25" t="s">
        <v>715</v>
      </c>
      <c r="E25" t="s">
        <v>17</v>
      </c>
      <c r="F25" t="s">
        <v>4597</v>
      </c>
      <c r="G25" t="s">
        <v>714</v>
      </c>
      <c r="H25" t="s">
        <v>718</v>
      </c>
      <c r="I25" t="s">
        <v>18</v>
      </c>
      <c r="J25" t="s">
        <v>4598</v>
      </c>
      <c r="K25" s="23" t="str">
        <f>HYPERLINK(Chapur___IMG[[#This Row],[Full_Path]],Chapur___IMG[[#This Row],[Material]]&amp;" -&gt; "&amp;Chapur___IMG[[#This Row],[Descripcion]])</f>
        <v>BG787924-CLO -&gt; Posterior</v>
      </c>
    </row>
    <row r="26" spans="1:11" hidden="1" x14ac:dyDescent="0.3">
      <c r="A26" t="s">
        <v>4540</v>
      </c>
      <c r="B26">
        <v>4</v>
      </c>
      <c r="C26" t="s">
        <v>4582</v>
      </c>
      <c r="D26" t="s">
        <v>715</v>
      </c>
      <c r="E26" t="s">
        <v>17</v>
      </c>
      <c r="F26" t="s">
        <v>4599</v>
      </c>
      <c r="G26" t="s">
        <v>714</v>
      </c>
      <c r="H26" t="s">
        <v>718</v>
      </c>
      <c r="I26" t="s">
        <v>18</v>
      </c>
      <c r="J26" t="s">
        <v>4600</v>
      </c>
      <c r="K26" s="23" t="str">
        <f>HYPERLINK(Chapur___IMG[[#This Row],[Full_Path]],Chapur___IMG[[#This Row],[Material]]&amp;" -&gt; "&amp;Chapur___IMG[[#This Row],[Descripcion]])</f>
        <v>BG787924-LGW -&gt; Posterior</v>
      </c>
    </row>
    <row r="27" spans="1:11" hidden="1" x14ac:dyDescent="0.3">
      <c r="A27" t="s">
        <v>4540</v>
      </c>
      <c r="B27">
        <v>4</v>
      </c>
      <c r="C27" t="s">
        <v>4582</v>
      </c>
      <c r="D27" t="s">
        <v>715</v>
      </c>
      <c r="E27" t="s">
        <v>15</v>
      </c>
      <c r="F27" t="s">
        <v>4601</v>
      </c>
      <c r="G27" t="s">
        <v>714</v>
      </c>
      <c r="H27" t="s">
        <v>717</v>
      </c>
      <c r="I27" t="s">
        <v>16</v>
      </c>
      <c r="J27" t="s">
        <v>4602</v>
      </c>
      <c r="K27" s="23" t="str">
        <f>HYPERLINK(Chapur___IMG[[#This Row],[Full_Path]],Chapur___IMG[[#This Row],[Material]]&amp;" -&gt; "&amp;Chapur___IMG[[#This Row],[Descripcion]])</f>
        <v>BG787924-LGW -&gt; Frontal</v>
      </c>
    </row>
    <row r="28" spans="1:11" hidden="1" x14ac:dyDescent="0.3">
      <c r="A28" t="s">
        <v>4540</v>
      </c>
      <c r="B28">
        <v>4</v>
      </c>
      <c r="C28" t="s">
        <v>4582</v>
      </c>
      <c r="D28" t="s">
        <v>715</v>
      </c>
      <c r="E28" t="s">
        <v>19</v>
      </c>
      <c r="F28" t="s">
        <v>4603</v>
      </c>
      <c r="G28" t="s">
        <v>714</v>
      </c>
      <c r="H28" t="s">
        <v>3370</v>
      </c>
      <c r="I28" t="s">
        <v>20</v>
      </c>
      <c r="J28" t="s">
        <v>4604</v>
      </c>
      <c r="K28" s="23" t="str">
        <f>HYPERLINK(Chapur___IMG[[#This Row],[Full_Path]],Chapur___IMG[[#This Row],[Material]]&amp;" -&gt; "&amp;Chapur___IMG[[#This Row],[Descripcion]])</f>
        <v>BG787924-LGW -&gt; Superior-Interior</v>
      </c>
    </row>
    <row r="29" spans="1:11" hidden="1" x14ac:dyDescent="0.3">
      <c r="A29" t="s">
        <v>4540</v>
      </c>
      <c r="B29">
        <v>4</v>
      </c>
      <c r="C29" t="s">
        <v>4582</v>
      </c>
      <c r="D29" t="s">
        <v>715</v>
      </c>
      <c r="E29" t="s">
        <v>13</v>
      </c>
      <c r="F29" t="s">
        <v>4605</v>
      </c>
      <c r="G29" t="s">
        <v>714</v>
      </c>
      <c r="H29" t="s">
        <v>3369</v>
      </c>
      <c r="I29" t="s">
        <v>14</v>
      </c>
      <c r="J29" t="s">
        <v>4606</v>
      </c>
      <c r="K29" s="23" t="str">
        <f>HYPERLINK(Chapur___IMG[[#This Row],[Full_Path]],Chapur___IMG[[#This Row],[Material]]&amp;" -&gt; "&amp;Chapur___IMG[[#This Row],[Descripcion]])</f>
        <v>BG787924-LGW -&gt; Angulo 3-4</v>
      </c>
    </row>
    <row r="30" spans="1:11" hidden="1" x14ac:dyDescent="0.3">
      <c r="A30" t="s">
        <v>4541</v>
      </c>
      <c r="B30">
        <v>4</v>
      </c>
      <c r="C30" t="s">
        <v>4607</v>
      </c>
      <c r="D30" t="s">
        <v>715</v>
      </c>
      <c r="E30" t="s">
        <v>17</v>
      </c>
      <c r="F30" t="s">
        <v>4608</v>
      </c>
      <c r="G30" t="s">
        <v>714</v>
      </c>
      <c r="H30" t="s">
        <v>718</v>
      </c>
      <c r="I30" t="s">
        <v>18</v>
      </c>
      <c r="J30" t="s">
        <v>4609</v>
      </c>
      <c r="K30" s="23" t="str">
        <f>HYPERLINK(Chapur___IMG[[#This Row],[Full_Path]],Chapur___IMG[[#This Row],[Material]]&amp;" -&gt; "&amp;Chapur___IMG[[#This Row],[Descripcion]])</f>
        <v>BG787971-BNN -&gt; Posterior</v>
      </c>
    </row>
    <row r="31" spans="1:11" hidden="1" x14ac:dyDescent="0.3">
      <c r="A31" t="s">
        <v>4541</v>
      </c>
      <c r="B31">
        <v>4</v>
      </c>
      <c r="C31" t="s">
        <v>4607</v>
      </c>
      <c r="D31" t="s">
        <v>715</v>
      </c>
      <c r="E31" t="s">
        <v>19</v>
      </c>
      <c r="F31" t="s">
        <v>4610</v>
      </c>
      <c r="G31" t="s">
        <v>714</v>
      </c>
      <c r="H31" t="s">
        <v>3370</v>
      </c>
      <c r="I31" t="s">
        <v>20</v>
      </c>
      <c r="J31" t="s">
        <v>4611</v>
      </c>
      <c r="K31" s="23" t="str">
        <f>HYPERLINK(Chapur___IMG[[#This Row],[Full_Path]],Chapur___IMG[[#This Row],[Material]]&amp;" -&gt; "&amp;Chapur___IMG[[#This Row],[Descripcion]])</f>
        <v>BG787971-BNN -&gt; Superior-Interior</v>
      </c>
    </row>
    <row r="32" spans="1:11" hidden="1" x14ac:dyDescent="0.3">
      <c r="A32" t="s">
        <v>4541</v>
      </c>
      <c r="B32">
        <v>4</v>
      </c>
      <c r="C32" t="s">
        <v>4607</v>
      </c>
      <c r="D32" t="s">
        <v>715</v>
      </c>
      <c r="E32" t="s">
        <v>13</v>
      </c>
      <c r="F32" t="s">
        <v>4612</v>
      </c>
      <c r="G32" t="s">
        <v>714</v>
      </c>
      <c r="H32" t="s">
        <v>3369</v>
      </c>
      <c r="I32" t="s">
        <v>14</v>
      </c>
      <c r="J32" t="s">
        <v>4613</v>
      </c>
      <c r="K32" s="23" t="str">
        <f>HYPERLINK(Chapur___IMG[[#This Row],[Full_Path]],Chapur___IMG[[#This Row],[Material]]&amp;" -&gt; "&amp;Chapur___IMG[[#This Row],[Descripcion]])</f>
        <v>BG787971-BNN -&gt; Angulo 3-4</v>
      </c>
    </row>
    <row r="33" spans="1:11" hidden="1" x14ac:dyDescent="0.3">
      <c r="A33" t="s">
        <v>4541</v>
      </c>
      <c r="B33">
        <v>4</v>
      </c>
      <c r="C33" t="s">
        <v>4607</v>
      </c>
      <c r="D33" t="s">
        <v>715</v>
      </c>
      <c r="E33" t="s">
        <v>15</v>
      </c>
      <c r="F33" t="s">
        <v>4614</v>
      </c>
      <c r="G33" t="s">
        <v>714</v>
      </c>
      <c r="H33" t="s">
        <v>717</v>
      </c>
      <c r="I33" t="s">
        <v>16</v>
      </c>
      <c r="J33" t="s">
        <v>4615</v>
      </c>
      <c r="K33" s="23" t="str">
        <f>HYPERLINK(Chapur___IMG[[#This Row],[Full_Path]],Chapur___IMG[[#This Row],[Material]]&amp;" -&gt; "&amp;Chapur___IMG[[#This Row],[Descripcion]])</f>
        <v>BG787971-BNN -&gt; Frontal</v>
      </c>
    </row>
    <row r="34" spans="1:11" hidden="1" x14ac:dyDescent="0.3">
      <c r="A34" t="s">
        <v>4542</v>
      </c>
      <c r="B34">
        <v>4</v>
      </c>
      <c r="C34" t="s">
        <v>4607</v>
      </c>
      <c r="D34" t="s">
        <v>715</v>
      </c>
      <c r="E34" t="s">
        <v>17</v>
      </c>
      <c r="F34" t="s">
        <v>4616</v>
      </c>
      <c r="G34" t="s">
        <v>714</v>
      </c>
      <c r="H34" t="s">
        <v>718</v>
      </c>
      <c r="I34" t="s">
        <v>18</v>
      </c>
      <c r="J34" t="s">
        <v>4617</v>
      </c>
      <c r="K34" s="23" t="str">
        <f>HYPERLINK(Chapur___IMG[[#This Row],[Full_Path]],Chapur___IMG[[#This Row],[Material]]&amp;" -&gt; "&amp;Chapur___IMG[[#This Row],[Descripcion]])</f>
        <v>BG787971-CLO -&gt; Posterior</v>
      </c>
    </row>
    <row r="35" spans="1:11" hidden="1" x14ac:dyDescent="0.3">
      <c r="A35" t="s">
        <v>4542</v>
      </c>
      <c r="B35">
        <v>4</v>
      </c>
      <c r="C35" t="s">
        <v>4607</v>
      </c>
      <c r="D35" t="s">
        <v>715</v>
      </c>
      <c r="E35" t="s">
        <v>15</v>
      </c>
      <c r="F35" t="s">
        <v>4618</v>
      </c>
      <c r="G35" t="s">
        <v>714</v>
      </c>
      <c r="H35" t="s">
        <v>717</v>
      </c>
      <c r="I35" t="s">
        <v>16</v>
      </c>
      <c r="J35" t="s">
        <v>4619</v>
      </c>
      <c r="K35" s="23" t="str">
        <f>HYPERLINK(Chapur___IMG[[#This Row],[Full_Path]],Chapur___IMG[[#This Row],[Material]]&amp;" -&gt; "&amp;Chapur___IMG[[#This Row],[Descripcion]])</f>
        <v>BG787971-CLO -&gt; Frontal</v>
      </c>
    </row>
    <row r="36" spans="1:11" hidden="1" x14ac:dyDescent="0.3">
      <c r="A36" t="s">
        <v>4542</v>
      </c>
      <c r="B36">
        <v>4</v>
      </c>
      <c r="C36" t="s">
        <v>4607</v>
      </c>
      <c r="D36" t="s">
        <v>715</v>
      </c>
      <c r="E36" t="s">
        <v>19</v>
      </c>
      <c r="F36" t="s">
        <v>4620</v>
      </c>
      <c r="G36" t="s">
        <v>714</v>
      </c>
      <c r="H36" t="s">
        <v>3370</v>
      </c>
      <c r="I36" t="s">
        <v>20</v>
      </c>
      <c r="J36" t="s">
        <v>4621</v>
      </c>
      <c r="K36" s="23" t="str">
        <f>HYPERLINK(Chapur___IMG[[#This Row],[Full_Path]],Chapur___IMG[[#This Row],[Material]]&amp;" -&gt; "&amp;Chapur___IMG[[#This Row],[Descripcion]])</f>
        <v>BG787971-CLO -&gt; Superior-Interior</v>
      </c>
    </row>
    <row r="37" spans="1:11" hidden="1" x14ac:dyDescent="0.3">
      <c r="A37" t="s">
        <v>4542</v>
      </c>
      <c r="B37">
        <v>4</v>
      </c>
      <c r="C37" t="s">
        <v>4607</v>
      </c>
      <c r="D37" t="s">
        <v>715</v>
      </c>
      <c r="E37" t="s">
        <v>13</v>
      </c>
      <c r="F37" t="s">
        <v>4622</v>
      </c>
      <c r="G37" t="s">
        <v>714</v>
      </c>
      <c r="H37" t="s">
        <v>3369</v>
      </c>
      <c r="I37" t="s">
        <v>14</v>
      </c>
      <c r="J37" t="s">
        <v>4623</v>
      </c>
      <c r="K37" s="23" t="str">
        <f>HYPERLINK(Chapur___IMG[[#This Row],[Full_Path]],Chapur___IMG[[#This Row],[Material]]&amp;" -&gt; "&amp;Chapur___IMG[[#This Row],[Descripcion]])</f>
        <v>BG787971-CLO -&gt; Angulo 3-4</v>
      </c>
    </row>
    <row r="38" spans="1:11" hidden="1" x14ac:dyDescent="0.3">
      <c r="A38" t="s">
        <v>4543</v>
      </c>
      <c r="B38">
        <v>4</v>
      </c>
      <c r="C38" t="s">
        <v>4607</v>
      </c>
      <c r="D38" t="s">
        <v>715</v>
      </c>
      <c r="E38" t="s">
        <v>13</v>
      </c>
      <c r="F38" t="s">
        <v>4624</v>
      </c>
      <c r="G38" t="s">
        <v>714</v>
      </c>
      <c r="H38" t="s">
        <v>3369</v>
      </c>
      <c r="I38" t="s">
        <v>14</v>
      </c>
      <c r="J38" t="s">
        <v>4625</v>
      </c>
      <c r="K38" s="23" t="str">
        <f>HYPERLINK(Chapur___IMG[[#This Row],[Full_Path]],Chapur___IMG[[#This Row],[Material]]&amp;" -&gt; "&amp;Chapur___IMG[[#This Row],[Descripcion]])</f>
        <v>BG787971-LGW -&gt; Angulo 3-4</v>
      </c>
    </row>
    <row r="39" spans="1:11" hidden="1" x14ac:dyDescent="0.3">
      <c r="A39" t="s">
        <v>4543</v>
      </c>
      <c r="B39">
        <v>4</v>
      </c>
      <c r="C39" t="s">
        <v>4607</v>
      </c>
      <c r="D39" t="s">
        <v>715</v>
      </c>
      <c r="E39" t="s">
        <v>15</v>
      </c>
      <c r="F39" t="s">
        <v>4626</v>
      </c>
      <c r="G39" t="s">
        <v>714</v>
      </c>
      <c r="H39" t="s">
        <v>717</v>
      </c>
      <c r="I39" t="s">
        <v>16</v>
      </c>
      <c r="J39" t="s">
        <v>4627</v>
      </c>
      <c r="K39" s="23" t="str">
        <f>HYPERLINK(Chapur___IMG[[#This Row],[Full_Path]],Chapur___IMG[[#This Row],[Material]]&amp;" -&gt; "&amp;Chapur___IMG[[#This Row],[Descripcion]])</f>
        <v>BG787971-LGW -&gt; Frontal</v>
      </c>
    </row>
    <row r="40" spans="1:11" hidden="1" x14ac:dyDescent="0.3">
      <c r="A40" t="s">
        <v>4543</v>
      </c>
      <c r="B40">
        <v>4</v>
      </c>
      <c r="C40" t="s">
        <v>4607</v>
      </c>
      <c r="D40" t="s">
        <v>715</v>
      </c>
      <c r="E40" t="s">
        <v>17</v>
      </c>
      <c r="F40" t="s">
        <v>4628</v>
      </c>
      <c r="G40" t="s">
        <v>714</v>
      </c>
      <c r="H40" t="s">
        <v>718</v>
      </c>
      <c r="I40" t="s">
        <v>18</v>
      </c>
      <c r="J40" t="s">
        <v>4629</v>
      </c>
      <c r="K40" s="23" t="str">
        <f>HYPERLINK(Chapur___IMG[[#This Row],[Full_Path]],Chapur___IMG[[#This Row],[Material]]&amp;" -&gt; "&amp;Chapur___IMG[[#This Row],[Descripcion]])</f>
        <v>BG787971-LGW -&gt; Posterior</v>
      </c>
    </row>
    <row r="41" spans="1:11" hidden="1" x14ac:dyDescent="0.3">
      <c r="A41" t="s">
        <v>4543</v>
      </c>
      <c r="B41">
        <v>4</v>
      </c>
      <c r="C41" t="s">
        <v>4607</v>
      </c>
      <c r="D41" t="s">
        <v>715</v>
      </c>
      <c r="E41" t="s">
        <v>19</v>
      </c>
      <c r="F41" t="s">
        <v>4630</v>
      </c>
      <c r="G41" t="s">
        <v>714</v>
      </c>
      <c r="H41" t="s">
        <v>3370</v>
      </c>
      <c r="I41" t="s">
        <v>20</v>
      </c>
      <c r="J41" t="s">
        <v>4631</v>
      </c>
      <c r="K41" s="23" t="str">
        <f>HYPERLINK(Chapur___IMG[[#This Row],[Full_Path]],Chapur___IMG[[#This Row],[Material]]&amp;" -&gt; "&amp;Chapur___IMG[[#This Row],[Descripcion]])</f>
        <v>BG787971-LGW -&gt; Superior-Interior</v>
      </c>
    </row>
    <row r="42" spans="1:11" hidden="1" x14ac:dyDescent="0.3">
      <c r="A42" t="s">
        <v>4544</v>
      </c>
      <c r="B42">
        <v>4</v>
      </c>
      <c r="C42" t="s">
        <v>4376</v>
      </c>
      <c r="D42" t="s">
        <v>715</v>
      </c>
      <c r="E42" t="s">
        <v>17</v>
      </c>
      <c r="F42" t="s">
        <v>4632</v>
      </c>
      <c r="G42" t="s">
        <v>714</v>
      </c>
      <c r="H42" t="s">
        <v>718</v>
      </c>
      <c r="I42" t="s">
        <v>18</v>
      </c>
      <c r="J42" t="s">
        <v>4633</v>
      </c>
      <c r="K42" s="23" t="str">
        <f>HYPERLINK(Chapur___IMG[[#This Row],[Full_Path]],Chapur___IMG[[#This Row],[Material]]&amp;" -&gt; "&amp;Chapur___IMG[[#This Row],[Descripcion]])</f>
        <v>BG787975-BNN -&gt; Posterior</v>
      </c>
    </row>
    <row r="43" spans="1:11" hidden="1" x14ac:dyDescent="0.3">
      <c r="A43" t="s">
        <v>4544</v>
      </c>
      <c r="B43">
        <v>4</v>
      </c>
      <c r="C43" t="s">
        <v>4376</v>
      </c>
      <c r="D43" t="s">
        <v>715</v>
      </c>
      <c r="E43" t="s">
        <v>15</v>
      </c>
      <c r="F43" t="s">
        <v>4634</v>
      </c>
      <c r="G43" t="s">
        <v>714</v>
      </c>
      <c r="H43" t="s">
        <v>717</v>
      </c>
      <c r="I43" t="s">
        <v>16</v>
      </c>
      <c r="J43" t="s">
        <v>4635</v>
      </c>
      <c r="K43" s="23" t="str">
        <f>HYPERLINK(Chapur___IMG[[#This Row],[Full_Path]],Chapur___IMG[[#This Row],[Material]]&amp;" -&gt; "&amp;Chapur___IMG[[#This Row],[Descripcion]])</f>
        <v>BG787975-BNN -&gt; Frontal</v>
      </c>
    </row>
    <row r="44" spans="1:11" hidden="1" x14ac:dyDescent="0.3">
      <c r="A44" t="s">
        <v>4544</v>
      </c>
      <c r="B44">
        <v>4</v>
      </c>
      <c r="C44" t="s">
        <v>4376</v>
      </c>
      <c r="D44" t="s">
        <v>715</v>
      </c>
      <c r="E44" t="s">
        <v>19</v>
      </c>
      <c r="F44" t="s">
        <v>4636</v>
      </c>
      <c r="G44" t="s">
        <v>714</v>
      </c>
      <c r="H44" t="s">
        <v>3370</v>
      </c>
      <c r="I44" t="s">
        <v>20</v>
      </c>
      <c r="J44" t="s">
        <v>4637</v>
      </c>
      <c r="K44" s="23" t="str">
        <f>HYPERLINK(Chapur___IMG[[#This Row],[Full_Path]],Chapur___IMG[[#This Row],[Material]]&amp;" -&gt; "&amp;Chapur___IMG[[#This Row],[Descripcion]])</f>
        <v>BG787975-BNN -&gt; Superior-Interior</v>
      </c>
    </row>
    <row r="45" spans="1:11" hidden="1" x14ac:dyDescent="0.3">
      <c r="A45" t="s">
        <v>4544</v>
      </c>
      <c r="B45">
        <v>4</v>
      </c>
      <c r="C45" t="s">
        <v>4376</v>
      </c>
      <c r="D45" t="s">
        <v>715</v>
      </c>
      <c r="E45" t="s">
        <v>13</v>
      </c>
      <c r="F45" t="s">
        <v>4638</v>
      </c>
      <c r="G45" t="s">
        <v>714</v>
      </c>
      <c r="H45" t="s">
        <v>3369</v>
      </c>
      <c r="I45" t="s">
        <v>14</v>
      </c>
      <c r="J45" t="s">
        <v>4639</v>
      </c>
      <c r="K45" s="23" t="str">
        <f>HYPERLINK(Chapur___IMG[[#This Row],[Full_Path]],Chapur___IMG[[#This Row],[Material]]&amp;" -&gt; "&amp;Chapur___IMG[[#This Row],[Descripcion]])</f>
        <v>BG787975-BNN -&gt; Angulo 3-4</v>
      </c>
    </row>
    <row r="46" spans="1:11" hidden="1" x14ac:dyDescent="0.3">
      <c r="A46" t="s">
        <v>4545</v>
      </c>
      <c r="B46">
        <v>4</v>
      </c>
      <c r="C46" t="s">
        <v>4376</v>
      </c>
      <c r="D46" t="s">
        <v>715</v>
      </c>
      <c r="E46" t="s">
        <v>15</v>
      </c>
      <c r="F46" t="s">
        <v>4640</v>
      </c>
      <c r="G46" t="s">
        <v>714</v>
      </c>
      <c r="H46" t="s">
        <v>717</v>
      </c>
      <c r="I46" t="s">
        <v>16</v>
      </c>
      <c r="J46" t="s">
        <v>4641</v>
      </c>
      <c r="K46" s="23" t="str">
        <f>HYPERLINK(Chapur___IMG[[#This Row],[Full_Path]],Chapur___IMG[[#This Row],[Material]]&amp;" -&gt; "&amp;Chapur___IMG[[#This Row],[Descripcion]])</f>
        <v>BG787975-CLO -&gt; Frontal</v>
      </c>
    </row>
    <row r="47" spans="1:11" hidden="1" x14ac:dyDescent="0.3">
      <c r="A47" t="s">
        <v>4545</v>
      </c>
      <c r="B47">
        <v>4</v>
      </c>
      <c r="C47" t="s">
        <v>4376</v>
      </c>
      <c r="D47" t="s">
        <v>715</v>
      </c>
      <c r="E47" t="s">
        <v>19</v>
      </c>
      <c r="F47" t="s">
        <v>4642</v>
      </c>
      <c r="G47" t="s">
        <v>714</v>
      </c>
      <c r="H47" t="s">
        <v>3370</v>
      </c>
      <c r="I47" t="s">
        <v>20</v>
      </c>
      <c r="J47" t="s">
        <v>4643</v>
      </c>
      <c r="K47" s="23" t="str">
        <f>HYPERLINK(Chapur___IMG[[#This Row],[Full_Path]],Chapur___IMG[[#This Row],[Material]]&amp;" -&gt; "&amp;Chapur___IMG[[#This Row],[Descripcion]])</f>
        <v>BG787975-CLO -&gt; Superior-Interior</v>
      </c>
    </row>
    <row r="48" spans="1:11" hidden="1" x14ac:dyDescent="0.3">
      <c r="A48" t="s">
        <v>4545</v>
      </c>
      <c r="B48">
        <v>4</v>
      </c>
      <c r="C48" t="s">
        <v>4376</v>
      </c>
      <c r="D48" t="s">
        <v>715</v>
      </c>
      <c r="E48" t="s">
        <v>13</v>
      </c>
      <c r="F48" t="s">
        <v>4644</v>
      </c>
      <c r="G48" t="s">
        <v>714</v>
      </c>
      <c r="H48" t="s">
        <v>3369</v>
      </c>
      <c r="I48" t="s">
        <v>14</v>
      </c>
      <c r="J48" t="s">
        <v>4645</v>
      </c>
      <c r="K48" s="23" t="str">
        <f>HYPERLINK(Chapur___IMG[[#This Row],[Full_Path]],Chapur___IMG[[#This Row],[Material]]&amp;" -&gt; "&amp;Chapur___IMG[[#This Row],[Descripcion]])</f>
        <v>BG787975-CLO -&gt; Angulo 3-4</v>
      </c>
    </row>
    <row r="49" spans="1:11" hidden="1" x14ac:dyDescent="0.3">
      <c r="A49" t="s">
        <v>4545</v>
      </c>
      <c r="B49">
        <v>4</v>
      </c>
      <c r="C49" t="s">
        <v>4376</v>
      </c>
      <c r="D49" t="s">
        <v>715</v>
      </c>
      <c r="E49" t="s">
        <v>17</v>
      </c>
      <c r="F49" t="s">
        <v>4646</v>
      </c>
      <c r="G49" t="s">
        <v>714</v>
      </c>
      <c r="H49" t="s">
        <v>718</v>
      </c>
      <c r="I49" t="s">
        <v>18</v>
      </c>
      <c r="J49" t="s">
        <v>4647</v>
      </c>
      <c r="K49" s="23" t="str">
        <f>HYPERLINK(Chapur___IMG[[#This Row],[Full_Path]],Chapur___IMG[[#This Row],[Material]]&amp;" -&gt; "&amp;Chapur___IMG[[#This Row],[Descripcion]])</f>
        <v>BG787975-CLO -&gt; Posterior</v>
      </c>
    </row>
    <row r="50" spans="1:11" hidden="1" x14ac:dyDescent="0.3">
      <c r="A50" t="s">
        <v>4546</v>
      </c>
      <c r="B50">
        <v>4</v>
      </c>
      <c r="C50" t="s">
        <v>4376</v>
      </c>
      <c r="D50" t="s">
        <v>715</v>
      </c>
      <c r="E50" t="s">
        <v>17</v>
      </c>
      <c r="F50" t="s">
        <v>4648</v>
      </c>
      <c r="G50" t="s">
        <v>714</v>
      </c>
      <c r="H50" t="s">
        <v>718</v>
      </c>
      <c r="I50" t="s">
        <v>18</v>
      </c>
      <c r="J50" t="s">
        <v>4649</v>
      </c>
      <c r="K50" s="23" t="str">
        <f>HYPERLINK(Chapur___IMG[[#This Row],[Full_Path]],Chapur___IMG[[#This Row],[Material]]&amp;" -&gt; "&amp;Chapur___IMG[[#This Row],[Descripcion]])</f>
        <v>BG787975-LGW -&gt; Posterior</v>
      </c>
    </row>
    <row r="51" spans="1:11" hidden="1" x14ac:dyDescent="0.3">
      <c r="A51" t="s">
        <v>4546</v>
      </c>
      <c r="B51">
        <v>4</v>
      </c>
      <c r="C51" t="s">
        <v>4376</v>
      </c>
      <c r="D51" t="s">
        <v>715</v>
      </c>
      <c r="E51" t="s">
        <v>19</v>
      </c>
      <c r="F51" t="s">
        <v>4650</v>
      </c>
      <c r="G51" t="s">
        <v>714</v>
      </c>
      <c r="H51" t="s">
        <v>3370</v>
      </c>
      <c r="I51" t="s">
        <v>20</v>
      </c>
      <c r="J51" t="s">
        <v>4651</v>
      </c>
      <c r="K51" s="23" t="str">
        <f>HYPERLINK(Chapur___IMG[[#This Row],[Full_Path]],Chapur___IMG[[#This Row],[Material]]&amp;" -&gt; "&amp;Chapur___IMG[[#This Row],[Descripcion]])</f>
        <v>BG787975-LGW -&gt; Superior-Interior</v>
      </c>
    </row>
    <row r="52" spans="1:11" hidden="1" x14ac:dyDescent="0.3">
      <c r="A52" t="s">
        <v>4546</v>
      </c>
      <c r="B52">
        <v>4</v>
      </c>
      <c r="C52" t="s">
        <v>4376</v>
      </c>
      <c r="D52" t="s">
        <v>715</v>
      </c>
      <c r="E52" t="s">
        <v>13</v>
      </c>
      <c r="F52" t="s">
        <v>4652</v>
      </c>
      <c r="G52" t="s">
        <v>714</v>
      </c>
      <c r="H52" t="s">
        <v>3369</v>
      </c>
      <c r="I52" t="s">
        <v>14</v>
      </c>
      <c r="J52" t="s">
        <v>4653</v>
      </c>
      <c r="K52" s="23" t="str">
        <f>HYPERLINK(Chapur___IMG[[#This Row],[Full_Path]],Chapur___IMG[[#This Row],[Material]]&amp;" -&gt; "&amp;Chapur___IMG[[#This Row],[Descripcion]])</f>
        <v>BG787975-LGW -&gt; Angulo 3-4</v>
      </c>
    </row>
    <row r="53" spans="1:11" hidden="1" x14ac:dyDescent="0.3">
      <c r="A53" t="s">
        <v>4546</v>
      </c>
      <c r="B53">
        <v>4</v>
      </c>
      <c r="C53" t="s">
        <v>4376</v>
      </c>
      <c r="D53" t="s">
        <v>715</v>
      </c>
      <c r="E53" t="s">
        <v>15</v>
      </c>
      <c r="F53" t="s">
        <v>4654</v>
      </c>
      <c r="G53" t="s">
        <v>714</v>
      </c>
      <c r="H53" t="s">
        <v>717</v>
      </c>
      <c r="I53" t="s">
        <v>16</v>
      </c>
      <c r="J53" t="s">
        <v>4655</v>
      </c>
      <c r="K53" s="23" t="str">
        <f>HYPERLINK(Chapur___IMG[[#This Row],[Full_Path]],Chapur___IMG[[#This Row],[Material]]&amp;" -&gt; "&amp;Chapur___IMG[[#This Row],[Descripcion]])</f>
        <v>BG787975-LGW -&gt; Frontal</v>
      </c>
    </row>
    <row r="54" spans="1:11" hidden="1" x14ac:dyDescent="0.3">
      <c r="A54" t="s">
        <v>4363</v>
      </c>
      <c r="B54">
        <v>4</v>
      </c>
      <c r="C54" t="s">
        <v>4376</v>
      </c>
      <c r="D54" t="s">
        <v>715</v>
      </c>
      <c r="E54" t="s">
        <v>13</v>
      </c>
      <c r="F54" t="s">
        <v>4375</v>
      </c>
      <c r="G54" t="s">
        <v>714</v>
      </c>
      <c r="H54" t="s">
        <v>3369</v>
      </c>
      <c r="I54" t="s">
        <v>14</v>
      </c>
      <c r="J54" t="s">
        <v>4381</v>
      </c>
      <c r="K54" s="23" t="str">
        <f>HYPERLINK(Chapur___IMG[[#This Row],[Full_Path]],Chapur___IMG[[#This Row],[Material]]&amp;" -&gt; "&amp;Chapur___IMG[[#This Row],[Descripcion]])</f>
        <v>BG787975-OCL -&gt; Angulo 3-4</v>
      </c>
    </row>
    <row r="55" spans="1:11" hidden="1" x14ac:dyDescent="0.3">
      <c r="A55" t="s">
        <v>4363</v>
      </c>
      <c r="B55">
        <v>4</v>
      </c>
      <c r="C55" t="s">
        <v>4376</v>
      </c>
      <c r="D55" t="s">
        <v>715</v>
      </c>
      <c r="E55" t="s">
        <v>19</v>
      </c>
      <c r="F55" t="s">
        <v>4378</v>
      </c>
      <c r="G55" t="s">
        <v>714</v>
      </c>
      <c r="H55" t="s">
        <v>3370</v>
      </c>
      <c r="I55" t="s">
        <v>20</v>
      </c>
      <c r="J55" t="s">
        <v>4379</v>
      </c>
      <c r="K55" s="23" t="str">
        <f>HYPERLINK(Chapur___IMG[[#This Row],[Full_Path]],Chapur___IMG[[#This Row],[Material]]&amp;" -&gt; "&amp;Chapur___IMG[[#This Row],[Descripcion]])</f>
        <v>BG787975-OCL -&gt; Superior-Interior</v>
      </c>
    </row>
    <row r="56" spans="1:11" hidden="1" x14ac:dyDescent="0.3">
      <c r="A56" t="s">
        <v>4363</v>
      </c>
      <c r="B56">
        <v>4</v>
      </c>
      <c r="C56" t="s">
        <v>4376</v>
      </c>
      <c r="D56" t="s">
        <v>715</v>
      </c>
      <c r="E56" t="s">
        <v>15</v>
      </c>
      <c r="F56" t="s">
        <v>4380</v>
      </c>
      <c r="G56" t="s">
        <v>714</v>
      </c>
      <c r="H56" t="s">
        <v>717</v>
      </c>
      <c r="I56" t="s">
        <v>16</v>
      </c>
      <c r="J56" t="s">
        <v>4377</v>
      </c>
      <c r="K56" s="23" t="str">
        <f>HYPERLINK(Chapur___IMG[[#This Row],[Full_Path]],Chapur___IMG[[#This Row],[Material]]&amp;" -&gt; "&amp;Chapur___IMG[[#This Row],[Descripcion]])</f>
        <v>BG787975-OCL -&gt; Frontal</v>
      </c>
    </row>
    <row r="57" spans="1:11" hidden="1" x14ac:dyDescent="0.3">
      <c r="A57" t="s">
        <v>4363</v>
      </c>
      <c r="B57">
        <v>4</v>
      </c>
      <c r="C57" t="s">
        <v>4376</v>
      </c>
      <c r="D57" t="s">
        <v>715</v>
      </c>
      <c r="E57" t="s">
        <v>17</v>
      </c>
      <c r="F57" t="s">
        <v>4382</v>
      </c>
      <c r="G57" t="s">
        <v>714</v>
      </c>
      <c r="H57" t="s">
        <v>718</v>
      </c>
      <c r="I57" t="s">
        <v>18</v>
      </c>
      <c r="J57" t="s">
        <v>4383</v>
      </c>
      <c r="K57" s="23" t="str">
        <f>HYPERLINK(Chapur___IMG[[#This Row],[Full_Path]],Chapur___IMG[[#This Row],[Material]]&amp;" -&gt; "&amp;Chapur___IMG[[#This Row],[Descripcion]])</f>
        <v>BG787975-OCL -&gt; Posterior</v>
      </c>
    </row>
    <row r="58" spans="1:11" hidden="1" x14ac:dyDescent="0.3">
      <c r="A58" t="s">
        <v>4506</v>
      </c>
      <c r="B58">
        <v>5</v>
      </c>
      <c r="C58" t="s">
        <v>4656</v>
      </c>
      <c r="D58" t="s">
        <v>4657</v>
      </c>
      <c r="E58" t="s">
        <v>15</v>
      </c>
      <c r="F58" t="s">
        <v>4658</v>
      </c>
      <c r="G58" t="s">
        <v>714</v>
      </c>
      <c r="H58" t="s">
        <v>717</v>
      </c>
      <c r="I58" t="s">
        <v>16</v>
      </c>
      <c r="J58" t="s">
        <v>4659</v>
      </c>
      <c r="K58" s="23" t="str">
        <f>HYPERLINK(Chapur___IMG[[#This Row],[Full_Path]],Chapur___IMG[[#This Row],[Material]]&amp;" -&gt; "&amp;Chapur___IMG[[#This Row],[Descripcion]])</f>
        <v>BG921175-BLA -&gt; Frontal</v>
      </c>
    </row>
    <row r="59" spans="1:11" hidden="1" x14ac:dyDescent="0.3">
      <c r="A59" t="s">
        <v>4506</v>
      </c>
      <c r="B59">
        <v>5</v>
      </c>
      <c r="C59" t="s">
        <v>4656</v>
      </c>
      <c r="D59" t="s">
        <v>4657</v>
      </c>
      <c r="E59" t="s">
        <v>17</v>
      </c>
      <c r="F59" t="s">
        <v>4660</v>
      </c>
      <c r="G59" t="s">
        <v>714</v>
      </c>
      <c r="H59" t="s">
        <v>718</v>
      </c>
      <c r="I59" t="s">
        <v>18</v>
      </c>
      <c r="J59" t="s">
        <v>4661</v>
      </c>
      <c r="K59" s="23" t="str">
        <f>HYPERLINK(Chapur___IMG[[#This Row],[Full_Path]],Chapur___IMG[[#This Row],[Material]]&amp;" -&gt; "&amp;Chapur___IMG[[#This Row],[Descripcion]])</f>
        <v>BG921175-BLA -&gt; Posterior</v>
      </c>
    </row>
    <row r="60" spans="1:11" hidden="1" x14ac:dyDescent="0.3">
      <c r="A60" t="s">
        <v>4506</v>
      </c>
      <c r="B60">
        <v>5</v>
      </c>
      <c r="C60" t="s">
        <v>4656</v>
      </c>
      <c r="D60" t="s">
        <v>4657</v>
      </c>
      <c r="E60" t="s">
        <v>19</v>
      </c>
      <c r="F60" t="s">
        <v>4662</v>
      </c>
      <c r="G60" t="s">
        <v>714</v>
      </c>
      <c r="H60" t="s">
        <v>3370</v>
      </c>
      <c r="I60" t="s">
        <v>20</v>
      </c>
      <c r="J60" t="s">
        <v>4663</v>
      </c>
      <c r="K60" s="23" t="str">
        <f>HYPERLINK(Chapur___IMG[[#This Row],[Full_Path]],Chapur___IMG[[#This Row],[Material]]&amp;" -&gt; "&amp;Chapur___IMG[[#This Row],[Descripcion]])</f>
        <v>BG921175-BLA -&gt; Superior-Interior</v>
      </c>
    </row>
    <row r="61" spans="1:11" hidden="1" x14ac:dyDescent="0.3">
      <c r="A61" t="s">
        <v>4506</v>
      </c>
      <c r="B61">
        <v>5</v>
      </c>
      <c r="C61" t="s">
        <v>4656</v>
      </c>
      <c r="D61" t="s">
        <v>4657</v>
      </c>
      <c r="E61" t="s">
        <v>13</v>
      </c>
      <c r="F61" t="s">
        <v>4664</v>
      </c>
      <c r="G61" t="s">
        <v>714</v>
      </c>
      <c r="H61" t="s">
        <v>3369</v>
      </c>
      <c r="I61" t="s">
        <v>14</v>
      </c>
      <c r="J61" t="s">
        <v>4665</v>
      </c>
      <c r="K61" s="23" t="str">
        <f>HYPERLINK(Chapur___IMG[[#This Row],[Full_Path]],Chapur___IMG[[#This Row],[Material]]&amp;" -&gt; "&amp;Chapur___IMG[[#This Row],[Descripcion]])</f>
        <v>BG921175-BLA -&gt; Angulo 3-4</v>
      </c>
    </row>
    <row r="62" spans="1:11" hidden="1" x14ac:dyDescent="0.3">
      <c r="A62" t="s">
        <v>4506</v>
      </c>
      <c r="B62">
        <v>5</v>
      </c>
      <c r="C62" t="s">
        <v>4656</v>
      </c>
      <c r="D62" t="s">
        <v>4657</v>
      </c>
      <c r="E62" t="s">
        <v>77</v>
      </c>
      <c r="F62" t="s">
        <v>4666</v>
      </c>
      <c r="G62" t="s">
        <v>714</v>
      </c>
      <c r="H62" t="s">
        <v>2278</v>
      </c>
      <c r="I62" t="s">
        <v>59</v>
      </c>
      <c r="J62" t="s">
        <v>4667</v>
      </c>
      <c r="K62" s="23" t="str">
        <f>HYPERLINK(Chapur___IMG[[#This Row],[Full_Path]],Chapur___IMG[[#This Row],[Material]]&amp;" -&gt; "&amp;Chapur___IMG[[#This Row],[Descripcion]])</f>
        <v>BG921175-BLA -&gt; Frontal Alt 1</v>
      </c>
    </row>
    <row r="63" spans="1:11" hidden="1" x14ac:dyDescent="0.3">
      <c r="A63" t="s">
        <v>4364</v>
      </c>
      <c r="B63">
        <v>4</v>
      </c>
      <c r="C63" t="s">
        <v>4385</v>
      </c>
      <c r="D63" t="s">
        <v>4668</v>
      </c>
      <c r="E63" t="s">
        <v>17</v>
      </c>
      <c r="F63" t="s">
        <v>4387</v>
      </c>
      <c r="G63" t="s">
        <v>714</v>
      </c>
      <c r="H63" t="s">
        <v>718</v>
      </c>
      <c r="I63" t="s">
        <v>18</v>
      </c>
      <c r="J63" t="s">
        <v>4388</v>
      </c>
      <c r="K63" s="23" t="str">
        <f>HYPERLINK(Chapur___IMG[[#This Row],[Full_Path]],Chapur___IMG[[#This Row],[Material]]&amp;" -&gt; "&amp;Chapur___IMG[[#This Row],[Descripcion]])</f>
        <v>EG953875-BLA -&gt; Posterior</v>
      </c>
    </row>
    <row r="64" spans="1:11" hidden="1" x14ac:dyDescent="0.3">
      <c r="A64" t="s">
        <v>4364</v>
      </c>
      <c r="B64">
        <v>4</v>
      </c>
      <c r="C64" t="s">
        <v>4385</v>
      </c>
      <c r="D64" t="s">
        <v>4668</v>
      </c>
      <c r="E64" t="s">
        <v>15</v>
      </c>
      <c r="F64" t="s">
        <v>4391</v>
      </c>
      <c r="G64" t="s">
        <v>714</v>
      </c>
      <c r="H64" t="s">
        <v>717</v>
      </c>
      <c r="I64" t="s">
        <v>16</v>
      </c>
      <c r="J64" t="s">
        <v>4390</v>
      </c>
      <c r="K64" s="23" t="str">
        <f>HYPERLINK(Chapur___IMG[[#This Row],[Full_Path]],Chapur___IMG[[#This Row],[Material]]&amp;" -&gt; "&amp;Chapur___IMG[[#This Row],[Descripcion]])</f>
        <v>EG953875-BLA -&gt; Frontal</v>
      </c>
    </row>
    <row r="65" spans="1:11" hidden="1" x14ac:dyDescent="0.3">
      <c r="A65" t="s">
        <v>4364</v>
      </c>
      <c r="B65">
        <v>4</v>
      </c>
      <c r="C65" t="s">
        <v>4385</v>
      </c>
      <c r="D65" t="s">
        <v>4668</v>
      </c>
      <c r="E65" t="s">
        <v>19</v>
      </c>
      <c r="F65" t="s">
        <v>4384</v>
      </c>
      <c r="G65" t="s">
        <v>714</v>
      </c>
      <c r="H65" t="s">
        <v>3370</v>
      </c>
      <c r="I65" t="s">
        <v>20</v>
      </c>
      <c r="J65" t="s">
        <v>4386</v>
      </c>
      <c r="K65" s="23" t="str">
        <f>HYPERLINK(Chapur___IMG[[#This Row],[Full_Path]],Chapur___IMG[[#This Row],[Material]]&amp;" -&gt; "&amp;Chapur___IMG[[#This Row],[Descripcion]])</f>
        <v>EG953875-BLA -&gt; Superior-Interior</v>
      </c>
    </row>
    <row r="66" spans="1:11" hidden="1" x14ac:dyDescent="0.3">
      <c r="A66" t="s">
        <v>4364</v>
      </c>
      <c r="B66">
        <v>4</v>
      </c>
      <c r="C66" t="s">
        <v>4385</v>
      </c>
      <c r="D66" t="s">
        <v>4668</v>
      </c>
      <c r="E66" t="s">
        <v>13</v>
      </c>
      <c r="F66" t="s">
        <v>4389</v>
      </c>
      <c r="G66" t="s">
        <v>714</v>
      </c>
      <c r="H66" t="s">
        <v>3369</v>
      </c>
      <c r="I66" t="s">
        <v>14</v>
      </c>
      <c r="J66" t="s">
        <v>4392</v>
      </c>
      <c r="K66" s="23" t="str">
        <f>HYPERLINK(Chapur___IMG[[#This Row],[Full_Path]],Chapur___IMG[[#This Row],[Material]]&amp;" -&gt; "&amp;Chapur___IMG[[#This Row],[Descripcion]])</f>
        <v>EG953875-BLA -&gt; Angulo 3-4</v>
      </c>
    </row>
    <row r="67" spans="1:11" hidden="1" x14ac:dyDescent="0.3">
      <c r="A67" t="s">
        <v>4365</v>
      </c>
      <c r="B67">
        <v>4</v>
      </c>
      <c r="C67" t="s">
        <v>4394</v>
      </c>
      <c r="D67" t="s">
        <v>4668</v>
      </c>
      <c r="E67" t="s">
        <v>15</v>
      </c>
      <c r="F67" t="s">
        <v>4398</v>
      </c>
      <c r="G67" t="s">
        <v>714</v>
      </c>
      <c r="H67" t="s">
        <v>717</v>
      </c>
      <c r="I67" t="s">
        <v>16</v>
      </c>
      <c r="J67" t="s">
        <v>4397</v>
      </c>
      <c r="K67" s="23" t="str">
        <f>HYPERLINK(Chapur___IMG[[#This Row],[Full_Path]],Chapur___IMG[[#This Row],[Material]]&amp;" -&gt; "&amp;Chapur___IMG[[#This Row],[Descripcion]])</f>
        <v>EY953875-SIL -&gt; Frontal</v>
      </c>
    </row>
    <row r="68" spans="1:11" hidden="1" x14ac:dyDescent="0.3">
      <c r="A68" t="s">
        <v>4365</v>
      </c>
      <c r="B68">
        <v>4</v>
      </c>
      <c r="C68" t="s">
        <v>4394</v>
      </c>
      <c r="D68" t="s">
        <v>4668</v>
      </c>
      <c r="E68" t="s">
        <v>13</v>
      </c>
      <c r="F68" t="s">
        <v>4396</v>
      </c>
      <c r="G68" t="s">
        <v>714</v>
      </c>
      <c r="H68" t="s">
        <v>3369</v>
      </c>
      <c r="I68" t="s">
        <v>14</v>
      </c>
      <c r="J68" t="s">
        <v>4399</v>
      </c>
      <c r="K68" s="23" t="str">
        <f>HYPERLINK(Chapur___IMG[[#This Row],[Full_Path]],Chapur___IMG[[#This Row],[Material]]&amp;" -&gt; "&amp;Chapur___IMG[[#This Row],[Descripcion]])</f>
        <v>EY953875-SIL -&gt; Angulo 3-4</v>
      </c>
    </row>
    <row r="69" spans="1:11" hidden="1" x14ac:dyDescent="0.3">
      <c r="A69" t="s">
        <v>4365</v>
      </c>
      <c r="B69">
        <v>4</v>
      </c>
      <c r="C69" t="s">
        <v>4394</v>
      </c>
      <c r="D69" t="s">
        <v>4668</v>
      </c>
      <c r="E69" t="s">
        <v>19</v>
      </c>
      <c r="F69" t="s">
        <v>4393</v>
      </c>
      <c r="G69" t="s">
        <v>714</v>
      </c>
      <c r="H69" t="s">
        <v>3370</v>
      </c>
      <c r="I69" t="s">
        <v>20</v>
      </c>
      <c r="J69" t="s">
        <v>4395</v>
      </c>
      <c r="K69" s="23" t="str">
        <f>HYPERLINK(Chapur___IMG[[#This Row],[Full_Path]],Chapur___IMG[[#This Row],[Material]]&amp;" -&gt; "&amp;Chapur___IMG[[#This Row],[Descripcion]])</f>
        <v>EY953875-SIL -&gt; Superior-Interior</v>
      </c>
    </row>
    <row r="70" spans="1:11" hidden="1" x14ac:dyDescent="0.3">
      <c r="A70" t="s">
        <v>4365</v>
      </c>
      <c r="B70">
        <v>4</v>
      </c>
      <c r="C70" t="s">
        <v>4394</v>
      </c>
      <c r="D70" t="s">
        <v>4668</v>
      </c>
      <c r="E70" t="s">
        <v>17</v>
      </c>
      <c r="F70" t="s">
        <v>4400</v>
      </c>
      <c r="G70" t="s">
        <v>714</v>
      </c>
      <c r="H70" t="s">
        <v>718</v>
      </c>
      <c r="I70" t="s">
        <v>18</v>
      </c>
      <c r="J70" t="s">
        <v>4401</v>
      </c>
      <c r="K70" s="23" t="str">
        <f>HYPERLINK(Chapur___IMG[[#This Row],[Full_Path]],Chapur___IMG[[#This Row],[Material]]&amp;" -&gt; "&amp;Chapur___IMG[[#This Row],[Descripcion]])</f>
        <v>EY953875-SIL -&gt; Posterior</v>
      </c>
    </row>
    <row r="71" spans="1:11" hidden="1" x14ac:dyDescent="0.3">
      <c r="A71" t="s">
        <v>4366</v>
      </c>
      <c r="B71">
        <v>4</v>
      </c>
      <c r="C71" t="s">
        <v>4404</v>
      </c>
      <c r="D71" t="s">
        <v>1310</v>
      </c>
      <c r="E71" t="s">
        <v>15</v>
      </c>
      <c r="F71" t="s">
        <v>4410</v>
      </c>
      <c r="G71" t="s">
        <v>714</v>
      </c>
      <c r="H71" t="s">
        <v>717</v>
      </c>
      <c r="I71" t="s">
        <v>16</v>
      </c>
      <c r="J71" t="s">
        <v>4405</v>
      </c>
      <c r="K71" s="23" t="str">
        <f>HYPERLINK(Chapur___IMG[[#This Row],[Full_Path]],Chapur___IMG[[#This Row],[Material]]&amp;" -&gt; "&amp;Chapur___IMG[[#This Row],[Descripcion]])</f>
        <v>GG962621-BLA -&gt; Frontal</v>
      </c>
    </row>
    <row r="72" spans="1:11" hidden="1" x14ac:dyDescent="0.3">
      <c r="A72" t="s">
        <v>4366</v>
      </c>
      <c r="B72">
        <v>4</v>
      </c>
      <c r="C72" t="s">
        <v>4404</v>
      </c>
      <c r="D72" t="s">
        <v>1310</v>
      </c>
      <c r="E72" t="s">
        <v>17</v>
      </c>
      <c r="F72" t="s">
        <v>4408</v>
      </c>
      <c r="G72" t="s">
        <v>714</v>
      </c>
      <c r="H72" t="s">
        <v>718</v>
      </c>
      <c r="I72" t="s">
        <v>18</v>
      </c>
      <c r="J72" t="s">
        <v>4409</v>
      </c>
      <c r="K72" s="23" t="str">
        <f>HYPERLINK(Chapur___IMG[[#This Row],[Full_Path]],Chapur___IMG[[#This Row],[Material]]&amp;" -&gt; "&amp;Chapur___IMG[[#This Row],[Descripcion]])</f>
        <v>GG962621-BLA -&gt; Posterior</v>
      </c>
    </row>
    <row r="73" spans="1:11" hidden="1" x14ac:dyDescent="0.3">
      <c r="A73" t="s">
        <v>4366</v>
      </c>
      <c r="B73">
        <v>4</v>
      </c>
      <c r="C73" t="s">
        <v>4404</v>
      </c>
      <c r="D73" t="s">
        <v>1310</v>
      </c>
      <c r="E73" t="s">
        <v>13</v>
      </c>
      <c r="F73" t="s">
        <v>4403</v>
      </c>
      <c r="G73" t="s">
        <v>714</v>
      </c>
      <c r="H73" t="s">
        <v>3369</v>
      </c>
      <c r="I73" t="s">
        <v>14</v>
      </c>
      <c r="J73" t="s">
        <v>4411</v>
      </c>
      <c r="K73" s="23" t="str">
        <f>HYPERLINK(Chapur___IMG[[#This Row],[Full_Path]],Chapur___IMG[[#This Row],[Material]]&amp;" -&gt; "&amp;Chapur___IMG[[#This Row],[Descripcion]])</f>
        <v>GG962621-BLA -&gt; Angulo 3-4</v>
      </c>
    </row>
    <row r="74" spans="1:11" hidden="1" x14ac:dyDescent="0.3">
      <c r="A74" t="s">
        <v>4366</v>
      </c>
      <c r="B74">
        <v>4</v>
      </c>
      <c r="C74" t="s">
        <v>4404</v>
      </c>
      <c r="D74" t="s">
        <v>1310</v>
      </c>
      <c r="E74" t="s">
        <v>19</v>
      </c>
      <c r="F74" t="s">
        <v>4406</v>
      </c>
      <c r="G74" t="s">
        <v>714</v>
      </c>
      <c r="H74" t="s">
        <v>3370</v>
      </c>
      <c r="I74" t="s">
        <v>20</v>
      </c>
      <c r="J74" t="s">
        <v>4407</v>
      </c>
      <c r="K74" s="23" t="str">
        <f>HYPERLINK(Chapur___IMG[[#This Row],[Full_Path]],Chapur___IMG[[#This Row],[Material]]&amp;" -&gt; "&amp;Chapur___IMG[[#This Row],[Descripcion]])</f>
        <v>GG962621-BLA -&gt; Superior-Interior</v>
      </c>
    </row>
    <row r="75" spans="1:11" hidden="1" x14ac:dyDescent="0.3">
      <c r="A75" t="s">
        <v>4488</v>
      </c>
      <c r="B75">
        <v>4</v>
      </c>
      <c r="C75" t="s">
        <v>4404</v>
      </c>
      <c r="D75" t="s">
        <v>1310</v>
      </c>
      <c r="E75" t="s">
        <v>17</v>
      </c>
      <c r="F75" t="s">
        <v>4669</v>
      </c>
      <c r="G75" t="s">
        <v>714</v>
      </c>
      <c r="H75" t="s">
        <v>718</v>
      </c>
      <c r="I75" t="s">
        <v>18</v>
      </c>
      <c r="J75" t="s">
        <v>4670</v>
      </c>
      <c r="K75" s="23" t="str">
        <f>HYPERLINK(Chapur___IMG[[#This Row],[Full_Path]],Chapur___IMG[[#This Row],[Material]]&amp;" -&gt; "&amp;Chapur___IMG[[#This Row],[Descripcion]])</f>
        <v>GG962621-STU -&gt; Posterior</v>
      </c>
    </row>
    <row r="76" spans="1:11" hidden="1" x14ac:dyDescent="0.3">
      <c r="A76" t="s">
        <v>4488</v>
      </c>
      <c r="B76">
        <v>4</v>
      </c>
      <c r="C76" t="s">
        <v>4404</v>
      </c>
      <c r="D76" t="s">
        <v>1310</v>
      </c>
      <c r="E76" t="s">
        <v>15</v>
      </c>
      <c r="F76" t="s">
        <v>4671</v>
      </c>
      <c r="G76" t="s">
        <v>714</v>
      </c>
      <c r="H76" t="s">
        <v>717</v>
      </c>
      <c r="I76" t="s">
        <v>16</v>
      </c>
      <c r="J76" t="s">
        <v>4672</v>
      </c>
      <c r="K76" s="23" t="str">
        <f>HYPERLINK(Chapur___IMG[[#This Row],[Full_Path]],Chapur___IMG[[#This Row],[Material]]&amp;" -&gt; "&amp;Chapur___IMG[[#This Row],[Descripcion]])</f>
        <v>GG962621-STU -&gt; Frontal</v>
      </c>
    </row>
    <row r="77" spans="1:11" hidden="1" x14ac:dyDescent="0.3">
      <c r="A77" t="s">
        <v>4488</v>
      </c>
      <c r="B77">
        <v>4</v>
      </c>
      <c r="C77" t="s">
        <v>4404</v>
      </c>
      <c r="D77" t="s">
        <v>1310</v>
      </c>
      <c r="E77" t="s">
        <v>19</v>
      </c>
      <c r="F77" t="s">
        <v>4673</v>
      </c>
      <c r="G77" t="s">
        <v>714</v>
      </c>
      <c r="H77" t="s">
        <v>3370</v>
      </c>
      <c r="I77" t="s">
        <v>20</v>
      </c>
      <c r="J77" t="s">
        <v>4674</v>
      </c>
      <c r="K77" s="23" t="str">
        <f>HYPERLINK(Chapur___IMG[[#This Row],[Full_Path]],Chapur___IMG[[#This Row],[Material]]&amp;" -&gt; "&amp;Chapur___IMG[[#This Row],[Descripcion]])</f>
        <v>GG962621-STU -&gt; Superior-Interior</v>
      </c>
    </row>
    <row r="78" spans="1:11" hidden="1" x14ac:dyDescent="0.3">
      <c r="A78" t="s">
        <v>4488</v>
      </c>
      <c r="B78">
        <v>4</v>
      </c>
      <c r="C78" t="s">
        <v>4404</v>
      </c>
      <c r="D78" t="s">
        <v>1310</v>
      </c>
      <c r="E78" t="s">
        <v>13</v>
      </c>
      <c r="F78" t="s">
        <v>4675</v>
      </c>
      <c r="G78" t="s">
        <v>714</v>
      </c>
      <c r="H78" t="s">
        <v>3369</v>
      </c>
      <c r="I78" t="s">
        <v>14</v>
      </c>
      <c r="J78" t="s">
        <v>4676</v>
      </c>
      <c r="K78" s="23" t="str">
        <f>HYPERLINK(Chapur___IMG[[#This Row],[Full_Path]],Chapur___IMG[[#This Row],[Material]]&amp;" -&gt; "&amp;Chapur___IMG[[#This Row],[Descripcion]])</f>
        <v>GG962621-STU -&gt; Angulo 3-4</v>
      </c>
    </row>
    <row r="79" spans="1:11" hidden="1" x14ac:dyDescent="0.3">
      <c r="A79" t="s">
        <v>4489</v>
      </c>
      <c r="B79">
        <v>4</v>
      </c>
      <c r="C79" t="s">
        <v>4404</v>
      </c>
      <c r="D79" t="s">
        <v>1310</v>
      </c>
      <c r="E79" t="s">
        <v>19</v>
      </c>
      <c r="F79" t="s">
        <v>4677</v>
      </c>
      <c r="G79" t="s">
        <v>714</v>
      </c>
      <c r="H79" t="s">
        <v>3370</v>
      </c>
      <c r="I79" t="s">
        <v>20</v>
      </c>
      <c r="J79" t="s">
        <v>4678</v>
      </c>
      <c r="K79" s="23" t="str">
        <f>HYPERLINK(Chapur___IMG[[#This Row],[Full_Path]],Chapur___IMG[[#This Row],[Material]]&amp;" -&gt; "&amp;Chapur___IMG[[#This Row],[Descripcion]])</f>
        <v>GG962621-WHI -&gt; Superior-Interior</v>
      </c>
    </row>
    <row r="80" spans="1:11" hidden="1" x14ac:dyDescent="0.3">
      <c r="A80" t="s">
        <v>4489</v>
      </c>
      <c r="B80">
        <v>4</v>
      </c>
      <c r="C80" t="s">
        <v>4404</v>
      </c>
      <c r="D80" t="s">
        <v>1310</v>
      </c>
      <c r="E80" t="s">
        <v>17</v>
      </c>
      <c r="F80" t="s">
        <v>4679</v>
      </c>
      <c r="G80" t="s">
        <v>714</v>
      </c>
      <c r="H80" t="s">
        <v>718</v>
      </c>
      <c r="I80" t="s">
        <v>18</v>
      </c>
      <c r="J80" t="s">
        <v>4680</v>
      </c>
      <c r="K80" s="23" t="str">
        <f>HYPERLINK(Chapur___IMG[[#This Row],[Full_Path]],Chapur___IMG[[#This Row],[Material]]&amp;" -&gt; "&amp;Chapur___IMG[[#This Row],[Descripcion]])</f>
        <v>GG962621-WHI -&gt; Posterior</v>
      </c>
    </row>
    <row r="81" spans="1:11" hidden="1" x14ac:dyDescent="0.3">
      <c r="A81" t="s">
        <v>4489</v>
      </c>
      <c r="B81">
        <v>4</v>
      </c>
      <c r="C81" t="s">
        <v>4404</v>
      </c>
      <c r="D81" t="s">
        <v>1310</v>
      </c>
      <c r="E81" t="s">
        <v>15</v>
      </c>
      <c r="F81" t="s">
        <v>4681</v>
      </c>
      <c r="G81" t="s">
        <v>714</v>
      </c>
      <c r="H81" t="s">
        <v>717</v>
      </c>
      <c r="I81" t="s">
        <v>16</v>
      </c>
      <c r="J81" t="s">
        <v>4682</v>
      </c>
      <c r="K81" s="23" t="str">
        <f>HYPERLINK(Chapur___IMG[[#This Row],[Full_Path]],Chapur___IMG[[#This Row],[Material]]&amp;" -&gt; "&amp;Chapur___IMG[[#This Row],[Descripcion]])</f>
        <v>GG962621-WHI -&gt; Frontal</v>
      </c>
    </row>
    <row r="82" spans="1:11" hidden="1" x14ac:dyDescent="0.3">
      <c r="A82" t="s">
        <v>4489</v>
      </c>
      <c r="B82">
        <v>4</v>
      </c>
      <c r="C82" t="s">
        <v>4404</v>
      </c>
      <c r="D82" t="s">
        <v>1310</v>
      </c>
      <c r="E82" t="s">
        <v>13</v>
      </c>
      <c r="F82" t="s">
        <v>4683</v>
      </c>
      <c r="G82" t="s">
        <v>714</v>
      </c>
      <c r="H82" t="s">
        <v>3369</v>
      </c>
      <c r="I82" t="s">
        <v>14</v>
      </c>
      <c r="J82" t="s">
        <v>4684</v>
      </c>
      <c r="K82" s="23" t="str">
        <f>HYPERLINK(Chapur___IMG[[#This Row],[Full_Path]],Chapur___IMG[[#This Row],[Material]]&amp;" -&gt; "&amp;Chapur___IMG[[#This Row],[Descripcion]])</f>
        <v>GG962621-WHI -&gt; Angulo 3-4</v>
      </c>
    </row>
    <row r="83" spans="1:11" hidden="1" x14ac:dyDescent="0.3">
      <c r="A83" t="s">
        <v>4367</v>
      </c>
      <c r="B83">
        <v>4</v>
      </c>
      <c r="C83" t="s">
        <v>4413</v>
      </c>
      <c r="D83" t="s">
        <v>1310</v>
      </c>
      <c r="E83" t="s">
        <v>15</v>
      </c>
      <c r="F83" t="s">
        <v>4419</v>
      </c>
      <c r="G83" t="s">
        <v>714</v>
      </c>
      <c r="H83" t="s">
        <v>717</v>
      </c>
      <c r="I83" t="s">
        <v>16</v>
      </c>
      <c r="J83" t="s">
        <v>4416</v>
      </c>
      <c r="K83" s="23" t="str">
        <f>HYPERLINK(Chapur___IMG[[#This Row],[Full_Path]],Chapur___IMG[[#This Row],[Material]]&amp;" -&gt; "&amp;Chapur___IMG[[#This Row],[Descripcion]])</f>
        <v>GG962625-BLA -&gt; Frontal</v>
      </c>
    </row>
    <row r="84" spans="1:11" hidden="1" x14ac:dyDescent="0.3">
      <c r="A84" t="s">
        <v>4367</v>
      </c>
      <c r="B84">
        <v>4</v>
      </c>
      <c r="C84" t="s">
        <v>4413</v>
      </c>
      <c r="D84" t="s">
        <v>1310</v>
      </c>
      <c r="E84" t="s">
        <v>17</v>
      </c>
      <c r="F84" t="s">
        <v>4417</v>
      </c>
      <c r="G84" t="s">
        <v>714</v>
      </c>
      <c r="H84" t="s">
        <v>718</v>
      </c>
      <c r="I84" t="s">
        <v>18</v>
      </c>
      <c r="J84" t="s">
        <v>4418</v>
      </c>
      <c r="K84" s="23" t="str">
        <f>HYPERLINK(Chapur___IMG[[#This Row],[Full_Path]],Chapur___IMG[[#This Row],[Material]]&amp;" -&gt; "&amp;Chapur___IMG[[#This Row],[Descripcion]])</f>
        <v>GG962625-BLA -&gt; Posterior</v>
      </c>
    </row>
    <row r="85" spans="1:11" hidden="1" x14ac:dyDescent="0.3">
      <c r="A85" t="s">
        <v>4367</v>
      </c>
      <c r="B85">
        <v>4</v>
      </c>
      <c r="C85" t="s">
        <v>4413</v>
      </c>
      <c r="D85" t="s">
        <v>1310</v>
      </c>
      <c r="E85" t="s">
        <v>13</v>
      </c>
      <c r="F85" t="s">
        <v>4415</v>
      </c>
      <c r="G85" t="s">
        <v>714</v>
      </c>
      <c r="H85" t="s">
        <v>3369</v>
      </c>
      <c r="I85" t="s">
        <v>14</v>
      </c>
      <c r="J85" t="s">
        <v>4420</v>
      </c>
      <c r="K85" s="23" t="str">
        <f>HYPERLINK(Chapur___IMG[[#This Row],[Full_Path]],Chapur___IMG[[#This Row],[Material]]&amp;" -&gt; "&amp;Chapur___IMG[[#This Row],[Descripcion]])</f>
        <v>GG962625-BLA -&gt; Angulo 3-4</v>
      </c>
    </row>
    <row r="86" spans="1:11" hidden="1" x14ac:dyDescent="0.3">
      <c r="A86" t="s">
        <v>4367</v>
      </c>
      <c r="B86">
        <v>4</v>
      </c>
      <c r="C86" t="s">
        <v>4413</v>
      </c>
      <c r="D86" t="s">
        <v>1310</v>
      </c>
      <c r="E86" t="s">
        <v>19</v>
      </c>
      <c r="F86" t="s">
        <v>4412</v>
      </c>
      <c r="G86" t="s">
        <v>714</v>
      </c>
      <c r="H86" t="s">
        <v>3370</v>
      </c>
      <c r="I86" t="s">
        <v>20</v>
      </c>
      <c r="J86" t="s">
        <v>4414</v>
      </c>
      <c r="K86" s="23" t="str">
        <f>HYPERLINK(Chapur___IMG[[#This Row],[Full_Path]],Chapur___IMG[[#This Row],[Material]]&amp;" -&gt; "&amp;Chapur___IMG[[#This Row],[Descripcion]])</f>
        <v>GG962625-BLA -&gt; Superior-Interior</v>
      </c>
    </row>
    <row r="87" spans="1:11" hidden="1" x14ac:dyDescent="0.3">
      <c r="A87" t="s">
        <v>4490</v>
      </c>
      <c r="B87">
        <v>4</v>
      </c>
      <c r="C87" t="s">
        <v>4413</v>
      </c>
      <c r="D87" t="s">
        <v>1310</v>
      </c>
      <c r="E87" t="s">
        <v>15</v>
      </c>
      <c r="F87" t="s">
        <v>4685</v>
      </c>
      <c r="G87" t="s">
        <v>714</v>
      </c>
      <c r="H87" t="s">
        <v>717</v>
      </c>
      <c r="I87" t="s">
        <v>16</v>
      </c>
      <c r="J87" t="s">
        <v>4686</v>
      </c>
      <c r="K87" s="23" t="str">
        <f>HYPERLINK(Chapur___IMG[[#This Row],[Full_Path]],Chapur___IMG[[#This Row],[Material]]&amp;" -&gt; "&amp;Chapur___IMG[[#This Row],[Descripcion]])</f>
        <v>GG962625-WHI -&gt; Frontal</v>
      </c>
    </row>
    <row r="88" spans="1:11" hidden="1" x14ac:dyDescent="0.3">
      <c r="A88" t="s">
        <v>4490</v>
      </c>
      <c r="B88">
        <v>4</v>
      </c>
      <c r="C88" t="s">
        <v>4413</v>
      </c>
      <c r="D88" t="s">
        <v>1310</v>
      </c>
      <c r="E88" t="s">
        <v>19</v>
      </c>
      <c r="F88" t="s">
        <v>4687</v>
      </c>
      <c r="G88" t="s">
        <v>714</v>
      </c>
      <c r="H88" t="s">
        <v>3370</v>
      </c>
      <c r="I88" t="s">
        <v>20</v>
      </c>
      <c r="J88" t="s">
        <v>4688</v>
      </c>
      <c r="K88" s="23" t="str">
        <f>HYPERLINK(Chapur___IMG[[#This Row],[Full_Path]],Chapur___IMG[[#This Row],[Material]]&amp;" -&gt; "&amp;Chapur___IMG[[#This Row],[Descripcion]])</f>
        <v>GG962625-WHI -&gt; Superior-Interior</v>
      </c>
    </row>
    <row r="89" spans="1:11" hidden="1" x14ac:dyDescent="0.3">
      <c r="A89" t="s">
        <v>4490</v>
      </c>
      <c r="B89">
        <v>4</v>
      </c>
      <c r="C89" t="s">
        <v>4413</v>
      </c>
      <c r="D89" t="s">
        <v>1310</v>
      </c>
      <c r="E89" t="s">
        <v>13</v>
      </c>
      <c r="F89" t="s">
        <v>4689</v>
      </c>
      <c r="G89" t="s">
        <v>714</v>
      </c>
      <c r="H89" t="s">
        <v>3369</v>
      </c>
      <c r="I89" t="s">
        <v>14</v>
      </c>
      <c r="J89" t="s">
        <v>4690</v>
      </c>
      <c r="K89" s="23" t="str">
        <f>HYPERLINK(Chapur___IMG[[#This Row],[Full_Path]],Chapur___IMG[[#This Row],[Material]]&amp;" -&gt; "&amp;Chapur___IMG[[#This Row],[Descripcion]])</f>
        <v>GG962625-WHI -&gt; Angulo 3-4</v>
      </c>
    </row>
    <row r="90" spans="1:11" hidden="1" x14ac:dyDescent="0.3">
      <c r="A90" t="s">
        <v>4490</v>
      </c>
      <c r="B90">
        <v>4</v>
      </c>
      <c r="C90" t="s">
        <v>4413</v>
      </c>
      <c r="D90" t="s">
        <v>1310</v>
      </c>
      <c r="E90" t="s">
        <v>17</v>
      </c>
      <c r="F90" t="s">
        <v>4691</v>
      </c>
      <c r="G90" t="s">
        <v>714</v>
      </c>
      <c r="H90" t="s">
        <v>718</v>
      </c>
      <c r="I90" t="s">
        <v>18</v>
      </c>
      <c r="J90" t="s">
        <v>4692</v>
      </c>
      <c r="K90" s="23" t="str">
        <f>HYPERLINK(Chapur___IMG[[#This Row],[Full_Path]],Chapur___IMG[[#This Row],[Material]]&amp;" -&gt; "&amp;Chapur___IMG[[#This Row],[Descripcion]])</f>
        <v>GG962625-WHI -&gt; Posterior</v>
      </c>
    </row>
    <row r="91" spans="1:11" hidden="1" x14ac:dyDescent="0.3">
      <c r="A91" t="s">
        <v>4368</v>
      </c>
      <c r="B91">
        <v>4</v>
      </c>
      <c r="C91" t="s">
        <v>4422</v>
      </c>
      <c r="D91" t="s">
        <v>1321</v>
      </c>
      <c r="E91" t="s">
        <v>15</v>
      </c>
      <c r="F91" t="s">
        <v>4424</v>
      </c>
      <c r="G91" t="s">
        <v>714</v>
      </c>
      <c r="H91" t="s">
        <v>717</v>
      </c>
      <c r="I91" t="s">
        <v>16</v>
      </c>
      <c r="J91" t="s">
        <v>4427</v>
      </c>
      <c r="K91" s="23" t="str">
        <f>HYPERLINK(Chapur___IMG[[#This Row],[Full_Path]],Chapur___IMG[[#This Row],[Material]]&amp;" -&gt; "&amp;Chapur___IMG[[#This Row],[Descripcion]])</f>
        <v>PD963022-BLO -&gt; Frontal</v>
      </c>
    </row>
    <row r="92" spans="1:11" hidden="1" x14ac:dyDescent="0.3">
      <c r="A92" t="s">
        <v>4368</v>
      </c>
      <c r="B92">
        <v>4</v>
      </c>
      <c r="C92" t="s">
        <v>4422</v>
      </c>
      <c r="D92" t="s">
        <v>1321</v>
      </c>
      <c r="E92" t="s">
        <v>19</v>
      </c>
      <c r="F92" t="s">
        <v>4428</v>
      </c>
      <c r="G92" t="s">
        <v>714</v>
      </c>
      <c r="H92" t="s">
        <v>3370</v>
      </c>
      <c r="I92" t="s">
        <v>20</v>
      </c>
      <c r="J92" t="s">
        <v>4429</v>
      </c>
      <c r="K92" s="23" t="str">
        <f>HYPERLINK(Chapur___IMG[[#This Row],[Full_Path]],Chapur___IMG[[#This Row],[Material]]&amp;" -&gt; "&amp;Chapur___IMG[[#This Row],[Descripcion]])</f>
        <v>PD963022-BLO -&gt; Superior-Interior</v>
      </c>
    </row>
    <row r="93" spans="1:11" hidden="1" x14ac:dyDescent="0.3">
      <c r="A93" t="s">
        <v>4368</v>
      </c>
      <c r="B93">
        <v>4</v>
      </c>
      <c r="C93" t="s">
        <v>4422</v>
      </c>
      <c r="D93" t="s">
        <v>1321</v>
      </c>
      <c r="E93" t="s">
        <v>13</v>
      </c>
      <c r="F93" t="s">
        <v>4426</v>
      </c>
      <c r="G93" t="s">
        <v>714</v>
      </c>
      <c r="H93" t="s">
        <v>3369</v>
      </c>
      <c r="I93" t="s">
        <v>14</v>
      </c>
      <c r="J93" t="s">
        <v>4425</v>
      </c>
      <c r="K93" s="23" t="str">
        <f>HYPERLINK(Chapur___IMG[[#This Row],[Full_Path]],Chapur___IMG[[#This Row],[Material]]&amp;" -&gt; "&amp;Chapur___IMG[[#This Row],[Descripcion]])</f>
        <v>PD963022-BLO -&gt; Angulo 3-4</v>
      </c>
    </row>
    <row r="94" spans="1:11" hidden="1" x14ac:dyDescent="0.3">
      <c r="A94" t="s">
        <v>4368</v>
      </c>
      <c r="B94">
        <v>4</v>
      </c>
      <c r="C94" t="s">
        <v>4422</v>
      </c>
      <c r="D94" t="s">
        <v>1321</v>
      </c>
      <c r="E94" t="s">
        <v>17</v>
      </c>
      <c r="F94" t="s">
        <v>4421</v>
      </c>
      <c r="G94" t="s">
        <v>714</v>
      </c>
      <c r="H94" t="s">
        <v>718</v>
      </c>
      <c r="I94" t="s">
        <v>18</v>
      </c>
      <c r="J94" t="s">
        <v>4423</v>
      </c>
      <c r="K94" s="23" t="str">
        <f>HYPERLINK(Chapur___IMG[[#This Row],[Full_Path]],Chapur___IMG[[#This Row],[Material]]&amp;" -&gt; "&amp;Chapur___IMG[[#This Row],[Descripcion]])</f>
        <v>PD963022-BLO -&gt; Posterior</v>
      </c>
    </row>
    <row r="95" spans="1:11" hidden="1" x14ac:dyDescent="0.3">
      <c r="A95" t="s">
        <v>4531</v>
      </c>
      <c r="B95">
        <v>4</v>
      </c>
      <c r="C95" t="s">
        <v>4422</v>
      </c>
      <c r="D95" t="s">
        <v>1321</v>
      </c>
      <c r="E95" t="s">
        <v>19</v>
      </c>
      <c r="F95" t="s">
        <v>4693</v>
      </c>
      <c r="G95" t="s">
        <v>714</v>
      </c>
      <c r="H95" t="s">
        <v>3370</v>
      </c>
      <c r="I95" t="s">
        <v>20</v>
      </c>
      <c r="J95" t="s">
        <v>4694</v>
      </c>
      <c r="K95" s="23" t="str">
        <f>HYPERLINK(Chapur___IMG[[#This Row],[Full_Path]],Chapur___IMG[[#This Row],[Material]]&amp;" -&gt; "&amp;Chapur___IMG[[#This Row],[Descripcion]])</f>
        <v>PD963022-DKO -&gt; Superior-Interior</v>
      </c>
    </row>
    <row r="96" spans="1:11" hidden="1" x14ac:dyDescent="0.3">
      <c r="A96" t="s">
        <v>4531</v>
      </c>
      <c r="B96">
        <v>4</v>
      </c>
      <c r="C96" t="s">
        <v>4422</v>
      </c>
      <c r="D96" t="s">
        <v>1321</v>
      </c>
      <c r="E96" t="s">
        <v>13</v>
      </c>
      <c r="F96" t="s">
        <v>4695</v>
      </c>
      <c r="G96" t="s">
        <v>714</v>
      </c>
      <c r="H96" t="s">
        <v>3369</v>
      </c>
      <c r="I96" t="s">
        <v>14</v>
      </c>
      <c r="J96" t="s">
        <v>4696</v>
      </c>
      <c r="K96" s="23" t="str">
        <f>HYPERLINK(Chapur___IMG[[#This Row],[Full_Path]],Chapur___IMG[[#This Row],[Material]]&amp;" -&gt; "&amp;Chapur___IMG[[#This Row],[Descripcion]])</f>
        <v>PD963022-DKO -&gt; Angulo 3-4</v>
      </c>
    </row>
    <row r="97" spans="1:11" hidden="1" x14ac:dyDescent="0.3">
      <c r="A97" t="s">
        <v>4531</v>
      </c>
      <c r="B97">
        <v>4</v>
      </c>
      <c r="C97" t="s">
        <v>4422</v>
      </c>
      <c r="D97" t="s">
        <v>1321</v>
      </c>
      <c r="E97" t="s">
        <v>17</v>
      </c>
      <c r="F97" t="s">
        <v>4697</v>
      </c>
      <c r="G97" t="s">
        <v>714</v>
      </c>
      <c r="H97" t="s">
        <v>718</v>
      </c>
      <c r="I97" t="s">
        <v>18</v>
      </c>
      <c r="J97" t="s">
        <v>4698</v>
      </c>
      <c r="K97" s="23" t="str">
        <f>HYPERLINK(Chapur___IMG[[#This Row],[Full_Path]],Chapur___IMG[[#This Row],[Material]]&amp;" -&gt; "&amp;Chapur___IMG[[#This Row],[Descripcion]])</f>
        <v>PD963022-DKO -&gt; Posterior</v>
      </c>
    </row>
    <row r="98" spans="1:11" hidden="1" x14ac:dyDescent="0.3">
      <c r="A98" t="s">
        <v>4531</v>
      </c>
      <c r="B98">
        <v>4</v>
      </c>
      <c r="C98" t="s">
        <v>4422</v>
      </c>
      <c r="D98" t="s">
        <v>1321</v>
      </c>
      <c r="E98" t="s">
        <v>15</v>
      </c>
      <c r="F98" t="s">
        <v>4699</v>
      </c>
      <c r="G98" t="s">
        <v>714</v>
      </c>
      <c r="H98" t="s">
        <v>717</v>
      </c>
      <c r="I98" t="s">
        <v>16</v>
      </c>
      <c r="J98" t="s">
        <v>4700</v>
      </c>
      <c r="K98" s="23" t="str">
        <f>HYPERLINK(Chapur___IMG[[#This Row],[Full_Path]],Chapur___IMG[[#This Row],[Material]]&amp;" -&gt; "&amp;Chapur___IMG[[#This Row],[Descripcion]])</f>
        <v>PD963022-DKO -&gt; Frontal</v>
      </c>
    </row>
    <row r="99" spans="1:11" hidden="1" x14ac:dyDescent="0.3">
      <c r="A99" t="s">
        <v>4532</v>
      </c>
      <c r="B99">
        <v>4</v>
      </c>
      <c r="C99" t="s">
        <v>4422</v>
      </c>
      <c r="D99" t="s">
        <v>1321</v>
      </c>
      <c r="E99" t="s">
        <v>19</v>
      </c>
      <c r="F99" t="s">
        <v>4701</v>
      </c>
      <c r="G99" t="s">
        <v>714</v>
      </c>
      <c r="H99" t="s">
        <v>3370</v>
      </c>
      <c r="I99" t="s">
        <v>20</v>
      </c>
      <c r="J99" t="s">
        <v>4702</v>
      </c>
      <c r="K99" s="23" t="str">
        <f>HYPERLINK(Chapur___IMG[[#This Row],[Full_Path]],Chapur___IMG[[#This Row],[Material]]&amp;" -&gt; "&amp;Chapur___IMG[[#This Row],[Descripcion]])</f>
        <v>PD963022-OFL -&gt; Superior-Interior</v>
      </c>
    </row>
    <row r="100" spans="1:11" hidden="1" x14ac:dyDescent="0.3">
      <c r="A100" t="s">
        <v>4532</v>
      </c>
      <c r="B100">
        <v>4</v>
      </c>
      <c r="C100" t="s">
        <v>4422</v>
      </c>
      <c r="D100" t="s">
        <v>1321</v>
      </c>
      <c r="E100" t="s">
        <v>17</v>
      </c>
      <c r="F100" t="s">
        <v>4703</v>
      </c>
      <c r="G100" t="s">
        <v>714</v>
      </c>
      <c r="H100" t="s">
        <v>718</v>
      </c>
      <c r="I100" t="s">
        <v>18</v>
      </c>
      <c r="J100" t="s">
        <v>4704</v>
      </c>
      <c r="K100" s="23" t="str">
        <f>HYPERLINK(Chapur___IMG[[#This Row],[Full_Path]],Chapur___IMG[[#This Row],[Material]]&amp;" -&gt; "&amp;Chapur___IMG[[#This Row],[Descripcion]])</f>
        <v>PD963022-OFL -&gt; Posterior</v>
      </c>
    </row>
    <row r="101" spans="1:11" hidden="1" x14ac:dyDescent="0.3">
      <c r="A101" t="s">
        <v>4532</v>
      </c>
      <c r="B101">
        <v>4</v>
      </c>
      <c r="C101" t="s">
        <v>4422</v>
      </c>
      <c r="D101" t="s">
        <v>1321</v>
      </c>
      <c r="E101" t="s">
        <v>15</v>
      </c>
      <c r="F101" t="s">
        <v>4705</v>
      </c>
      <c r="G101" t="s">
        <v>714</v>
      </c>
      <c r="H101" t="s">
        <v>717</v>
      </c>
      <c r="I101" t="s">
        <v>16</v>
      </c>
      <c r="J101" t="s">
        <v>4706</v>
      </c>
      <c r="K101" s="23" t="str">
        <f>HYPERLINK(Chapur___IMG[[#This Row],[Full_Path]],Chapur___IMG[[#This Row],[Material]]&amp;" -&gt; "&amp;Chapur___IMG[[#This Row],[Descripcion]])</f>
        <v>PD963022-OFL -&gt; Frontal</v>
      </c>
    </row>
    <row r="102" spans="1:11" hidden="1" x14ac:dyDescent="0.3">
      <c r="A102" t="s">
        <v>4532</v>
      </c>
      <c r="B102">
        <v>4</v>
      </c>
      <c r="C102" t="s">
        <v>4422</v>
      </c>
      <c r="D102" t="s">
        <v>1321</v>
      </c>
      <c r="E102" t="s">
        <v>13</v>
      </c>
      <c r="F102" t="s">
        <v>4707</v>
      </c>
      <c r="G102" t="s">
        <v>714</v>
      </c>
      <c r="H102" t="s">
        <v>3369</v>
      </c>
      <c r="I102" t="s">
        <v>14</v>
      </c>
      <c r="J102" t="s">
        <v>4708</v>
      </c>
      <c r="K102" s="23" t="str">
        <f>HYPERLINK(Chapur___IMG[[#This Row],[Full_Path]],Chapur___IMG[[#This Row],[Material]]&amp;" -&gt; "&amp;Chapur___IMG[[#This Row],[Descripcion]])</f>
        <v>PD963022-OFL -&gt; Angulo 3-4</v>
      </c>
    </row>
    <row r="103" spans="1:11" hidden="1" x14ac:dyDescent="0.3">
      <c r="A103" t="s">
        <v>4491</v>
      </c>
      <c r="B103">
        <v>4</v>
      </c>
      <c r="C103" t="s">
        <v>1534</v>
      </c>
      <c r="D103" t="s">
        <v>716</v>
      </c>
      <c r="E103" t="s">
        <v>17</v>
      </c>
      <c r="F103" t="s">
        <v>4709</v>
      </c>
      <c r="G103" t="s">
        <v>714</v>
      </c>
      <c r="H103" t="s">
        <v>718</v>
      </c>
      <c r="I103" t="s">
        <v>18</v>
      </c>
      <c r="J103" t="s">
        <v>4710</v>
      </c>
      <c r="K103" s="23" t="str">
        <f>HYPERLINK(Chapur___IMG[[#This Row],[Full_Path]],Chapur___IMG[[#This Row],[Material]]&amp;" -&gt; "&amp;Chapur___IMG[[#This Row],[Descripcion]])</f>
        <v>PG934912-BEI -&gt; Posterior</v>
      </c>
    </row>
    <row r="104" spans="1:11" hidden="1" x14ac:dyDescent="0.3">
      <c r="A104" t="s">
        <v>4491</v>
      </c>
      <c r="B104">
        <v>4</v>
      </c>
      <c r="C104" t="s">
        <v>1534</v>
      </c>
      <c r="D104" t="s">
        <v>716</v>
      </c>
      <c r="E104" t="s">
        <v>13</v>
      </c>
      <c r="F104" t="s">
        <v>4711</v>
      </c>
      <c r="G104" t="s">
        <v>714</v>
      </c>
      <c r="H104" t="s">
        <v>3369</v>
      </c>
      <c r="I104" t="s">
        <v>14</v>
      </c>
      <c r="J104" t="s">
        <v>4712</v>
      </c>
      <c r="K104" s="23" t="str">
        <f>HYPERLINK(Chapur___IMG[[#This Row],[Full_Path]],Chapur___IMG[[#This Row],[Material]]&amp;" -&gt; "&amp;Chapur___IMG[[#This Row],[Descripcion]])</f>
        <v>PG934912-BEI -&gt; Angulo 3-4</v>
      </c>
    </row>
    <row r="105" spans="1:11" hidden="1" x14ac:dyDescent="0.3">
      <c r="A105" t="s">
        <v>4491</v>
      </c>
      <c r="B105">
        <v>4</v>
      </c>
      <c r="C105" t="s">
        <v>1534</v>
      </c>
      <c r="D105" t="s">
        <v>716</v>
      </c>
      <c r="E105" t="s">
        <v>19</v>
      </c>
      <c r="F105" t="s">
        <v>4713</v>
      </c>
      <c r="G105" t="s">
        <v>714</v>
      </c>
      <c r="H105" t="s">
        <v>3370</v>
      </c>
      <c r="I105" t="s">
        <v>20</v>
      </c>
      <c r="J105" t="s">
        <v>4714</v>
      </c>
      <c r="K105" s="23" t="str">
        <f>HYPERLINK(Chapur___IMG[[#This Row],[Full_Path]],Chapur___IMG[[#This Row],[Material]]&amp;" -&gt; "&amp;Chapur___IMG[[#This Row],[Descripcion]])</f>
        <v>PG934912-BEI -&gt; Superior-Interior</v>
      </c>
    </row>
    <row r="106" spans="1:11" hidden="1" x14ac:dyDescent="0.3">
      <c r="A106" t="s">
        <v>4491</v>
      </c>
      <c r="B106">
        <v>4</v>
      </c>
      <c r="C106" t="s">
        <v>1534</v>
      </c>
      <c r="D106" t="s">
        <v>716</v>
      </c>
      <c r="E106" t="s">
        <v>15</v>
      </c>
      <c r="F106" t="s">
        <v>4715</v>
      </c>
      <c r="G106" t="s">
        <v>714</v>
      </c>
      <c r="H106" t="s">
        <v>717</v>
      </c>
      <c r="I106" t="s">
        <v>16</v>
      </c>
      <c r="J106" t="s">
        <v>4716</v>
      </c>
      <c r="K106" s="23" t="str">
        <f>HYPERLINK(Chapur___IMG[[#This Row],[Full_Path]],Chapur___IMG[[#This Row],[Material]]&amp;" -&gt; "&amp;Chapur___IMG[[#This Row],[Descripcion]])</f>
        <v>PG934912-BEI -&gt; Frontal</v>
      </c>
    </row>
    <row r="107" spans="1:11" hidden="1" x14ac:dyDescent="0.3">
      <c r="A107" t="s">
        <v>4492</v>
      </c>
      <c r="B107">
        <v>4</v>
      </c>
      <c r="C107" t="s">
        <v>1535</v>
      </c>
      <c r="D107" t="s">
        <v>716</v>
      </c>
      <c r="E107" t="s">
        <v>17</v>
      </c>
      <c r="F107" t="s">
        <v>4717</v>
      </c>
      <c r="G107" t="s">
        <v>714</v>
      </c>
      <c r="H107" t="s">
        <v>718</v>
      </c>
      <c r="I107" t="s">
        <v>18</v>
      </c>
      <c r="J107" t="s">
        <v>4718</v>
      </c>
      <c r="K107" s="23" t="str">
        <f>HYPERLINK(Chapur___IMG[[#This Row],[Full_Path]],Chapur___IMG[[#This Row],[Material]]&amp;" -&gt; "&amp;Chapur___IMG[[#This Row],[Descripcion]])</f>
        <v>PG934921-BEI -&gt; Posterior</v>
      </c>
    </row>
    <row r="108" spans="1:11" hidden="1" x14ac:dyDescent="0.3">
      <c r="A108" t="s">
        <v>4492</v>
      </c>
      <c r="B108">
        <v>4</v>
      </c>
      <c r="C108" t="s">
        <v>1535</v>
      </c>
      <c r="D108" t="s">
        <v>716</v>
      </c>
      <c r="E108" t="s">
        <v>15</v>
      </c>
      <c r="F108" t="s">
        <v>4719</v>
      </c>
      <c r="G108" t="s">
        <v>714</v>
      </c>
      <c r="H108" t="s">
        <v>717</v>
      </c>
      <c r="I108" t="s">
        <v>16</v>
      </c>
      <c r="J108" t="s">
        <v>4720</v>
      </c>
      <c r="K108" s="23" t="str">
        <f>HYPERLINK(Chapur___IMG[[#This Row],[Full_Path]],Chapur___IMG[[#This Row],[Material]]&amp;" -&gt; "&amp;Chapur___IMG[[#This Row],[Descripcion]])</f>
        <v>PG934921-BEI -&gt; Frontal</v>
      </c>
    </row>
    <row r="109" spans="1:11" hidden="1" x14ac:dyDescent="0.3">
      <c r="A109" t="s">
        <v>4492</v>
      </c>
      <c r="B109">
        <v>4</v>
      </c>
      <c r="C109" t="s">
        <v>1535</v>
      </c>
      <c r="D109" t="s">
        <v>716</v>
      </c>
      <c r="E109" t="s">
        <v>19</v>
      </c>
      <c r="F109" t="s">
        <v>4721</v>
      </c>
      <c r="G109" t="s">
        <v>714</v>
      </c>
      <c r="H109" t="s">
        <v>3370</v>
      </c>
      <c r="I109" t="s">
        <v>20</v>
      </c>
      <c r="J109" t="s">
        <v>4722</v>
      </c>
      <c r="K109" s="23" t="str">
        <f>HYPERLINK(Chapur___IMG[[#This Row],[Full_Path]],Chapur___IMG[[#This Row],[Material]]&amp;" -&gt; "&amp;Chapur___IMG[[#This Row],[Descripcion]])</f>
        <v>PG934921-BEI -&gt; Superior-Interior</v>
      </c>
    </row>
    <row r="110" spans="1:11" hidden="1" x14ac:dyDescent="0.3">
      <c r="A110" t="s">
        <v>4492</v>
      </c>
      <c r="B110">
        <v>4</v>
      </c>
      <c r="C110" t="s">
        <v>1535</v>
      </c>
      <c r="D110" t="s">
        <v>716</v>
      </c>
      <c r="E110" t="s">
        <v>13</v>
      </c>
      <c r="F110" t="s">
        <v>4723</v>
      </c>
      <c r="G110" t="s">
        <v>714</v>
      </c>
      <c r="H110" t="s">
        <v>3369</v>
      </c>
      <c r="I110" t="s">
        <v>14</v>
      </c>
      <c r="J110" t="s">
        <v>4724</v>
      </c>
      <c r="K110" s="23" t="str">
        <f>HYPERLINK(Chapur___IMG[[#This Row],[Full_Path]],Chapur___IMG[[#This Row],[Material]]&amp;" -&gt; "&amp;Chapur___IMG[[#This Row],[Descripcion]])</f>
        <v>PG934921-BEI -&gt; Angulo 3-4</v>
      </c>
    </row>
    <row r="111" spans="1:11" hidden="1" x14ac:dyDescent="0.3">
      <c r="A111" t="s">
        <v>4496</v>
      </c>
      <c r="B111">
        <v>4</v>
      </c>
      <c r="C111" t="s">
        <v>4725</v>
      </c>
      <c r="D111" t="s">
        <v>722</v>
      </c>
      <c r="E111" t="s">
        <v>15</v>
      </c>
      <c r="F111" t="s">
        <v>4726</v>
      </c>
      <c r="G111" t="s">
        <v>714</v>
      </c>
      <c r="H111" t="s">
        <v>717</v>
      </c>
      <c r="I111" t="s">
        <v>16</v>
      </c>
      <c r="J111" t="s">
        <v>4727</v>
      </c>
      <c r="K111" s="23" t="str">
        <f>HYPERLINK(Chapur___IMG[[#This Row],[Full_Path]],Chapur___IMG[[#This Row],[Material]]&amp;" -&gt; "&amp;Chapur___IMG[[#This Row],[Descripcion]])</f>
        <v>QG874809-BLA -&gt; Frontal</v>
      </c>
    </row>
    <row r="112" spans="1:11" hidden="1" x14ac:dyDescent="0.3">
      <c r="A112" t="s">
        <v>4496</v>
      </c>
      <c r="B112">
        <v>4</v>
      </c>
      <c r="C112" t="s">
        <v>4725</v>
      </c>
      <c r="D112" t="s">
        <v>722</v>
      </c>
      <c r="E112" t="s">
        <v>17</v>
      </c>
      <c r="F112" t="s">
        <v>4728</v>
      </c>
      <c r="G112" t="s">
        <v>714</v>
      </c>
      <c r="H112" t="s">
        <v>718</v>
      </c>
      <c r="I112" t="s">
        <v>18</v>
      </c>
      <c r="J112" t="s">
        <v>4729</v>
      </c>
      <c r="K112" s="23" t="str">
        <f>HYPERLINK(Chapur___IMG[[#This Row],[Full_Path]],Chapur___IMG[[#This Row],[Material]]&amp;" -&gt; "&amp;Chapur___IMG[[#This Row],[Descripcion]])</f>
        <v>QG874809-BLA -&gt; Posterior</v>
      </c>
    </row>
    <row r="113" spans="1:11" hidden="1" x14ac:dyDescent="0.3">
      <c r="A113" t="s">
        <v>4496</v>
      </c>
      <c r="B113">
        <v>4</v>
      </c>
      <c r="C113" t="s">
        <v>4725</v>
      </c>
      <c r="D113" t="s">
        <v>722</v>
      </c>
      <c r="E113" t="s">
        <v>13</v>
      </c>
      <c r="F113" t="s">
        <v>4730</v>
      </c>
      <c r="G113" t="s">
        <v>714</v>
      </c>
      <c r="H113" t="s">
        <v>3369</v>
      </c>
      <c r="I113" t="s">
        <v>14</v>
      </c>
      <c r="J113" t="s">
        <v>4731</v>
      </c>
      <c r="K113" s="23" t="str">
        <f>HYPERLINK(Chapur___IMG[[#This Row],[Full_Path]],Chapur___IMG[[#This Row],[Material]]&amp;" -&gt; "&amp;Chapur___IMG[[#This Row],[Descripcion]])</f>
        <v>QG874809-BLA -&gt; Angulo 3-4</v>
      </c>
    </row>
    <row r="114" spans="1:11" hidden="1" x14ac:dyDescent="0.3">
      <c r="A114" t="s">
        <v>4496</v>
      </c>
      <c r="B114">
        <v>4</v>
      </c>
      <c r="C114" t="s">
        <v>4725</v>
      </c>
      <c r="D114" t="s">
        <v>722</v>
      </c>
      <c r="E114" t="s">
        <v>19</v>
      </c>
      <c r="F114" t="s">
        <v>4732</v>
      </c>
      <c r="G114" t="s">
        <v>714</v>
      </c>
      <c r="H114" t="s">
        <v>3370</v>
      </c>
      <c r="I114" t="s">
        <v>20</v>
      </c>
      <c r="J114" t="s">
        <v>4733</v>
      </c>
      <c r="K114" s="23" t="str">
        <f>HYPERLINK(Chapur___IMG[[#This Row],[Full_Path]],Chapur___IMG[[#This Row],[Material]]&amp;" -&gt; "&amp;Chapur___IMG[[#This Row],[Descripcion]])</f>
        <v>QG874809-BLA -&gt; Superior-Interior</v>
      </c>
    </row>
    <row r="115" spans="1:11" hidden="1" x14ac:dyDescent="0.3">
      <c r="A115" t="s">
        <v>4497</v>
      </c>
      <c r="B115">
        <v>4</v>
      </c>
      <c r="C115" t="s">
        <v>4734</v>
      </c>
      <c r="D115" t="s">
        <v>722</v>
      </c>
      <c r="E115" t="s">
        <v>17</v>
      </c>
      <c r="F115" t="s">
        <v>4735</v>
      </c>
      <c r="G115" t="s">
        <v>714</v>
      </c>
      <c r="H115" t="s">
        <v>718</v>
      </c>
      <c r="I115" t="s">
        <v>18</v>
      </c>
      <c r="J115" t="s">
        <v>4736</v>
      </c>
      <c r="K115" s="23" t="str">
        <f>HYPERLINK(Chapur___IMG[[#This Row],[Full_Path]],Chapur___IMG[[#This Row],[Material]]&amp;" -&gt; "&amp;Chapur___IMG[[#This Row],[Descripcion]])</f>
        <v>QG874813-BEI -&gt; Posterior</v>
      </c>
    </row>
    <row r="116" spans="1:11" hidden="1" x14ac:dyDescent="0.3">
      <c r="A116" t="s">
        <v>4497</v>
      </c>
      <c r="B116">
        <v>4</v>
      </c>
      <c r="C116" t="s">
        <v>4734</v>
      </c>
      <c r="D116" t="s">
        <v>722</v>
      </c>
      <c r="E116" t="s">
        <v>15</v>
      </c>
      <c r="F116" t="s">
        <v>4737</v>
      </c>
      <c r="G116" t="s">
        <v>714</v>
      </c>
      <c r="H116" t="s">
        <v>717</v>
      </c>
      <c r="I116" t="s">
        <v>16</v>
      </c>
      <c r="J116" t="s">
        <v>4738</v>
      </c>
      <c r="K116" s="23" t="str">
        <f>HYPERLINK(Chapur___IMG[[#This Row],[Full_Path]],Chapur___IMG[[#This Row],[Material]]&amp;" -&gt; "&amp;Chapur___IMG[[#This Row],[Descripcion]])</f>
        <v>QG874813-BEI -&gt; Frontal</v>
      </c>
    </row>
    <row r="117" spans="1:11" hidden="1" x14ac:dyDescent="0.3">
      <c r="A117" t="s">
        <v>4497</v>
      </c>
      <c r="B117">
        <v>4</v>
      </c>
      <c r="C117" t="s">
        <v>4734</v>
      </c>
      <c r="D117" t="s">
        <v>722</v>
      </c>
      <c r="E117" t="s">
        <v>19</v>
      </c>
      <c r="F117" t="s">
        <v>4739</v>
      </c>
      <c r="G117" t="s">
        <v>714</v>
      </c>
      <c r="H117" t="s">
        <v>3370</v>
      </c>
      <c r="I117" t="s">
        <v>20</v>
      </c>
      <c r="J117" t="s">
        <v>4740</v>
      </c>
      <c r="K117" s="23" t="str">
        <f>HYPERLINK(Chapur___IMG[[#This Row],[Full_Path]],Chapur___IMG[[#This Row],[Material]]&amp;" -&gt; "&amp;Chapur___IMG[[#This Row],[Descripcion]])</f>
        <v>QG874813-BEI -&gt; Superior-Interior</v>
      </c>
    </row>
    <row r="118" spans="1:11" hidden="1" x14ac:dyDescent="0.3">
      <c r="A118" t="s">
        <v>4497</v>
      </c>
      <c r="B118">
        <v>4</v>
      </c>
      <c r="C118" t="s">
        <v>4734</v>
      </c>
      <c r="D118" t="s">
        <v>722</v>
      </c>
      <c r="E118" t="s">
        <v>13</v>
      </c>
      <c r="F118" t="s">
        <v>4741</v>
      </c>
      <c r="G118" t="s">
        <v>714</v>
      </c>
      <c r="H118" t="s">
        <v>3369</v>
      </c>
      <c r="I118" t="s">
        <v>14</v>
      </c>
      <c r="J118" t="s">
        <v>4742</v>
      </c>
      <c r="K118" s="23" t="str">
        <f>HYPERLINK(Chapur___IMG[[#This Row],[Full_Path]],Chapur___IMG[[#This Row],[Material]]&amp;" -&gt; "&amp;Chapur___IMG[[#This Row],[Descripcion]])</f>
        <v>QG874813-BEI -&gt; Angulo 3-4</v>
      </c>
    </row>
    <row r="119" spans="1:11" hidden="1" x14ac:dyDescent="0.3">
      <c r="A119" t="s">
        <v>4498</v>
      </c>
      <c r="B119">
        <v>4</v>
      </c>
      <c r="C119" t="s">
        <v>4734</v>
      </c>
      <c r="D119" t="s">
        <v>722</v>
      </c>
      <c r="E119" t="s">
        <v>17</v>
      </c>
      <c r="F119" t="s">
        <v>4743</v>
      </c>
      <c r="G119" t="s">
        <v>714</v>
      </c>
      <c r="H119" t="s">
        <v>718</v>
      </c>
      <c r="I119" t="s">
        <v>18</v>
      </c>
      <c r="J119" t="s">
        <v>4744</v>
      </c>
      <c r="K119" s="23" t="str">
        <f>HYPERLINK(Chapur___IMG[[#This Row],[Full_Path]],Chapur___IMG[[#This Row],[Material]]&amp;" -&gt; "&amp;Chapur___IMG[[#This Row],[Descripcion]])</f>
        <v>QG874813-OFF -&gt; Posterior</v>
      </c>
    </row>
    <row r="120" spans="1:11" hidden="1" x14ac:dyDescent="0.3">
      <c r="A120" t="s">
        <v>4498</v>
      </c>
      <c r="B120">
        <v>4</v>
      </c>
      <c r="C120" t="s">
        <v>4734</v>
      </c>
      <c r="D120" t="s">
        <v>722</v>
      </c>
      <c r="E120" t="s">
        <v>15</v>
      </c>
      <c r="F120" t="s">
        <v>4745</v>
      </c>
      <c r="G120" t="s">
        <v>714</v>
      </c>
      <c r="H120" t="s">
        <v>717</v>
      </c>
      <c r="I120" t="s">
        <v>16</v>
      </c>
      <c r="J120" t="s">
        <v>4746</v>
      </c>
      <c r="K120" s="23" t="str">
        <f>HYPERLINK(Chapur___IMG[[#This Row],[Full_Path]],Chapur___IMG[[#This Row],[Material]]&amp;" -&gt; "&amp;Chapur___IMG[[#This Row],[Descripcion]])</f>
        <v>QG874813-OFF -&gt; Frontal</v>
      </c>
    </row>
    <row r="121" spans="1:11" hidden="1" x14ac:dyDescent="0.3">
      <c r="A121" t="s">
        <v>4498</v>
      </c>
      <c r="B121">
        <v>4</v>
      </c>
      <c r="C121" t="s">
        <v>4734</v>
      </c>
      <c r="D121" t="s">
        <v>722</v>
      </c>
      <c r="E121" t="s">
        <v>13</v>
      </c>
      <c r="F121" t="s">
        <v>4747</v>
      </c>
      <c r="G121" t="s">
        <v>714</v>
      </c>
      <c r="H121" t="s">
        <v>3369</v>
      </c>
      <c r="I121" t="s">
        <v>14</v>
      </c>
      <c r="J121" t="s">
        <v>4748</v>
      </c>
      <c r="K121" s="23" t="str">
        <f>HYPERLINK(Chapur___IMG[[#This Row],[Full_Path]],Chapur___IMG[[#This Row],[Material]]&amp;" -&gt; "&amp;Chapur___IMG[[#This Row],[Descripcion]])</f>
        <v>QG874813-OFF -&gt; Angulo 3-4</v>
      </c>
    </row>
    <row r="122" spans="1:11" hidden="1" x14ac:dyDescent="0.3">
      <c r="A122" t="s">
        <v>4498</v>
      </c>
      <c r="B122">
        <v>4</v>
      </c>
      <c r="C122" t="s">
        <v>4734</v>
      </c>
      <c r="D122" t="s">
        <v>722</v>
      </c>
      <c r="E122" t="s">
        <v>19</v>
      </c>
      <c r="F122" t="s">
        <v>4749</v>
      </c>
      <c r="G122" t="s">
        <v>714</v>
      </c>
      <c r="H122" t="s">
        <v>3370</v>
      </c>
      <c r="I122" t="s">
        <v>20</v>
      </c>
      <c r="J122" t="s">
        <v>4750</v>
      </c>
      <c r="K122" s="23" t="str">
        <f>HYPERLINK(Chapur___IMG[[#This Row],[Full_Path]],Chapur___IMG[[#This Row],[Material]]&amp;" -&gt; "&amp;Chapur___IMG[[#This Row],[Descripcion]])</f>
        <v>QG874813-OFF -&gt; Superior-Interior</v>
      </c>
    </row>
    <row r="123" spans="1:11" hidden="1" x14ac:dyDescent="0.3">
      <c r="A123" t="s">
        <v>4499</v>
      </c>
      <c r="B123">
        <v>4</v>
      </c>
      <c r="C123" t="s">
        <v>4734</v>
      </c>
      <c r="D123" t="s">
        <v>722</v>
      </c>
      <c r="E123" t="s">
        <v>17</v>
      </c>
      <c r="F123" t="s">
        <v>4751</v>
      </c>
      <c r="G123" t="s">
        <v>714</v>
      </c>
      <c r="H123" t="s">
        <v>718</v>
      </c>
      <c r="I123" t="s">
        <v>18</v>
      </c>
      <c r="J123" t="s">
        <v>4752</v>
      </c>
      <c r="K123" s="23" t="str">
        <f>HYPERLINK(Chapur___IMG[[#This Row],[Full_Path]],Chapur___IMG[[#This Row],[Material]]&amp;" -&gt; "&amp;Chapur___IMG[[#This Row],[Descripcion]])</f>
        <v>QG874813-POE -&gt; Posterior</v>
      </c>
    </row>
    <row r="124" spans="1:11" hidden="1" x14ac:dyDescent="0.3">
      <c r="A124" t="s">
        <v>4499</v>
      </c>
      <c r="B124">
        <v>4</v>
      </c>
      <c r="C124" t="s">
        <v>4734</v>
      </c>
      <c r="D124" t="s">
        <v>722</v>
      </c>
      <c r="E124" t="s">
        <v>19</v>
      </c>
      <c r="F124" t="s">
        <v>4753</v>
      </c>
      <c r="G124" t="s">
        <v>714</v>
      </c>
      <c r="H124" t="s">
        <v>3370</v>
      </c>
      <c r="I124" t="s">
        <v>20</v>
      </c>
      <c r="J124" t="s">
        <v>4754</v>
      </c>
      <c r="K124" s="23" t="str">
        <f>HYPERLINK(Chapur___IMG[[#This Row],[Full_Path]],Chapur___IMG[[#This Row],[Material]]&amp;" -&gt; "&amp;Chapur___IMG[[#This Row],[Descripcion]])</f>
        <v>QG874813-POE -&gt; Superior-Interior</v>
      </c>
    </row>
    <row r="125" spans="1:11" hidden="1" x14ac:dyDescent="0.3">
      <c r="A125" t="s">
        <v>4499</v>
      </c>
      <c r="B125">
        <v>4</v>
      </c>
      <c r="C125" t="s">
        <v>4734</v>
      </c>
      <c r="D125" t="s">
        <v>722</v>
      </c>
      <c r="E125" t="s">
        <v>13</v>
      </c>
      <c r="F125" t="s">
        <v>4755</v>
      </c>
      <c r="G125" t="s">
        <v>714</v>
      </c>
      <c r="H125" t="s">
        <v>3369</v>
      </c>
      <c r="I125" t="s">
        <v>14</v>
      </c>
      <c r="J125" t="s">
        <v>4756</v>
      </c>
      <c r="K125" s="23" t="str">
        <f>HYPERLINK(Chapur___IMG[[#This Row],[Full_Path]],Chapur___IMG[[#This Row],[Material]]&amp;" -&gt; "&amp;Chapur___IMG[[#This Row],[Descripcion]])</f>
        <v>QG874813-POE -&gt; Angulo 3-4</v>
      </c>
    </row>
    <row r="126" spans="1:11" hidden="1" x14ac:dyDescent="0.3">
      <c r="A126" t="s">
        <v>4499</v>
      </c>
      <c r="B126">
        <v>4</v>
      </c>
      <c r="C126" t="s">
        <v>4734</v>
      </c>
      <c r="D126" t="s">
        <v>722</v>
      </c>
      <c r="E126" t="s">
        <v>15</v>
      </c>
      <c r="F126" t="s">
        <v>4757</v>
      </c>
      <c r="G126" t="s">
        <v>714</v>
      </c>
      <c r="H126" t="s">
        <v>717</v>
      </c>
      <c r="I126" t="s">
        <v>16</v>
      </c>
      <c r="J126" t="s">
        <v>4758</v>
      </c>
      <c r="K126" s="23" t="str">
        <f>HYPERLINK(Chapur___IMG[[#This Row],[Full_Path]],Chapur___IMG[[#This Row],[Material]]&amp;" -&gt; "&amp;Chapur___IMG[[#This Row],[Descripcion]])</f>
        <v>QG874813-POE -&gt; Frontal</v>
      </c>
    </row>
    <row r="127" spans="1:11" hidden="1" x14ac:dyDescent="0.3">
      <c r="A127" t="s">
        <v>4500</v>
      </c>
      <c r="B127">
        <v>4</v>
      </c>
      <c r="C127" t="s">
        <v>4759</v>
      </c>
      <c r="D127" t="s">
        <v>722</v>
      </c>
      <c r="E127" t="s">
        <v>17</v>
      </c>
      <c r="F127" t="s">
        <v>4760</v>
      </c>
      <c r="G127" t="s">
        <v>714</v>
      </c>
      <c r="H127" t="s">
        <v>718</v>
      </c>
      <c r="I127" t="s">
        <v>18</v>
      </c>
      <c r="J127" t="s">
        <v>4761</v>
      </c>
      <c r="K127" s="23" t="str">
        <f>HYPERLINK(Chapur___IMG[[#This Row],[Full_Path]],Chapur___IMG[[#This Row],[Material]]&amp;" -&gt; "&amp;Chapur___IMG[[#This Row],[Descripcion]])</f>
        <v>QG874814-BEI -&gt; Posterior</v>
      </c>
    </row>
    <row r="128" spans="1:11" hidden="1" x14ac:dyDescent="0.3">
      <c r="A128" t="s">
        <v>4500</v>
      </c>
      <c r="B128">
        <v>4</v>
      </c>
      <c r="C128" t="s">
        <v>4759</v>
      </c>
      <c r="D128" t="s">
        <v>722</v>
      </c>
      <c r="E128" t="s">
        <v>15</v>
      </c>
      <c r="F128" t="s">
        <v>4762</v>
      </c>
      <c r="G128" t="s">
        <v>714</v>
      </c>
      <c r="H128" t="s">
        <v>717</v>
      </c>
      <c r="I128" t="s">
        <v>16</v>
      </c>
      <c r="J128" t="s">
        <v>4763</v>
      </c>
      <c r="K128" s="23" t="str">
        <f>HYPERLINK(Chapur___IMG[[#This Row],[Full_Path]],Chapur___IMG[[#This Row],[Material]]&amp;" -&gt; "&amp;Chapur___IMG[[#This Row],[Descripcion]])</f>
        <v>QG874814-BEI -&gt; Frontal</v>
      </c>
    </row>
    <row r="129" spans="1:11" hidden="1" x14ac:dyDescent="0.3">
      <c r="A129" t="s">
        <v>4500</v>
      </c>
      <c r="B129">
        <v>4</v>
      </c>
      <c r="C129" t="s">
        <v>4759</v>
      </c>
      <c r="D129" t="s">
        <v>722</v>
      </c>
      <c r="E129" t="s">
        <v>19</v>
      </c>
      <c r="F129" t="s">
        <v>4764</v>
      </c>
      <c r="G129" t="s">
        <v>714</v>
      </c>
      <c r="H129" t="s">
        <v>3370</v>
      </c>
      <c r="I129" t="s">
        <v>20</v>
      </c>
      <c r="J129" t="s">
        <v>4765</v>
      </c>
      <c r="K129" s="23" t="str">
        <f>HYPERLINK(Chapur___IMG[[#This Row],[Full_Path]],Chapur___IMG[[#This Row],[Material]]&amp;" -&gt; "&amp;Chapur___IMG[[#This Row],[Descripcion]])</f>
        <v>QG874814-BEI -&gt; Superior-Interior</v>
      </c>
    </row>
    <row r="130" spans="1:11" hidden="1" x14ac:dyDescent="0.3">
      <c r="A130" t="s">
        <v>4500</v>
      </c>
      <c r="B130">
        <v>4</v>
      </c>
      <c r="C130" t="s">
        <v>4759</v>
      </c>
      <c r="D130" t="s">
        <v>722</v>
      </c>
      <c r="E130" t="s">
        <v>13</v>
      </c>
      <c r="F130" t="s">
        <v>4766</v>
      </c>
      <c r="G130" t="s">
        <v>714</v>
      </c>
      <c r="H130" t="s">
        <v>3369</v>
      </c>
      <c r="I130" t="s">
        <v>14</v>
      </c>
      <c r="J130" t="s">
        <v>4767</v>
      </c>
      <c r="K130" s="23" t="str">
        <f>HYPERLINK(Chapur___IMG[[#This Row],[Full_Path]],Chapur___IMG[[#This Row],[Material]]&amp;" -&gt; "&amp;Chapur___IMG[[#This Row],[Descripcion]])</f>
        <v>QG874814-BEI -&gt; Angulo 3-4</v>
      </c>
    </row>
    <row r="131" spans="1:11" hidden="1" x14ac:dyDescent="0.3">
      <c r="A131" t="s">
        <v>4502</v>
      </c>
      <c r="B131">
        <v>4</v>
      </c>
      <c r="C131" t="s">
        <v>4759</v>
      </c>
      <c r="D131" t="s">
        <v>722</v>
      </c>
      <c r="E131" t="s">
        <v>13</v>
      </c>
      <c r="F131" t="s">
        <v>4768</v>
      </c>
      <c r="G131" t="s">
        <v>714</v>
      </c>
      <c r="H131" t="s">
        <v>3369</v>
      </c>
      <c r="I131" t="s">
        <v>14</v>
      </c>
      <c r="J131" t="s">
        <v>4769</v>
      </c>
      <c r="K131" s="23" t="str">
        <f>HYPERLINK(Chapur___IMG[[#This Row],[Full_Path]],Chapur___IMG[[#This Row],[Material]]&amp;" -&gt; "&amp;Chapur___IMG[[#This Row],[Descripcion]])</f>
        <v>QG874814-POE -&gt; Angulo 3-4</v>
      </c>
    </row>
    <row r="132" spans="1:11" hidden="1" x14ac:dyDescent="0.3">
      <c r="A132" t="s">
        <v>4502</v>
      </c>
      <c r="B132">
        <v>4</v>
      </c>
      <c r="C132" t="s">
        <v>4759</v>
      </c>
      <c r="D132" t="s">
        <v>722</v>
      </c>
      <c r="E132" t="s">
        <v>17</v>
      </c>
      <c r="F132" t="s">
        <v>4770</v>
      </c>
      <c r="G132" t="s">
        <v>714</v>
      </c>
      <c r="H132" t="s">
        <v>718</v>
      </c>
      <c r="I132" t="s">
        <v>18</v>
      </c>
      <c r="J132" t="s">
        <v>4771</v>
      </c>
      <c r="K132" s="23" t="str">
        <f>HYPERLINK(Chapur___IMG[[#This Row],[Full_Path]],Chapur___IMG[[#This Row],[Material]]&amp;" -&gt; "&amp;Chapur___IMG[[#This Row],[Descripcion]])</f>
        <v>QG874814-POE -&gt; Posterior</v>
      </c>
    </row>
    <row r="133" spans="1:11" hidden="1" x14ac:dyDescent="0.3">
      <c r="A133" t="s">
        <v>4502</v>
      </c>
      <c r="B133">
        <v>4</v>
      </c>
      <c r="C133" t="s">
        <v>4759</v>
      </c>
      <c r="D133" t="s">
        <v>722</v>
      </c>
      <c r="E133" t="s">
        <v>15</v>
      </c>
      <c r="F133" t="s">
        <v>4772</v>
      </c>
      <c r="G133" t="s">
        <v>714</v>
      </c>
      <c r="H133" t="s">
        <v>717</v>
      </c>
      <c r="I133" t="s">
        <v>16</v>
      </c>
      <c r="J133" t="s">
        <v>4773</v>
      </c>
      <c r="K133" s="23" t="str">
        <f>HYPERLINK(Chapur___IMG[[#This Row],[Full_Path]],Chapur___IMG[[#This Row],[Material]]&amp;" -&gt; "&amp;Chapur___IMG[[#This Row],[Descripcion]])</f>
        <v>QG874814-POE -&gt; Frontal</v>
      </c>
    </row>
    <row r="134" spans="1:11" hidden="1" x14ac:dyDescent="0.3">
      <c r="A134" t="s">
        <v>4502</v>
      </c>
      <c r="B134">
        <v>4</v>
      </c>
      <c r="C134" t="s">
        <v>4759</v>
      </c>
      <c r="D134" t="s">
        <v>722</v>
      </c>
      <c r="E134" t="s">
        <v>19</v>
      </c>
      <c r="F134" t="s">
        <v>4774</v>
      </c>
      <c r="G134" t="s">
        <v>714</v>
      </c>
      <c r="H134" t="s">
        <v>3370</v>
      </c>
      <c r="I134" t="s">
        <v>20</v>
      </c>
      <c r="J134" t="s">
        <v>4775</v>
      </c>
      <c r="K134" s="23" t="str">
        <f>HYPERLINK(Chapur___IMG[[#This Row],[Full_Path]],Chapur___IMG[[#This Row],[Material]]&amp;" -&gt; "&amp;Chapur___IMG[[#This Row],[Descripcion]])</f>
        <v>QG874814-POE -&gt; Superior-Interior</v>
      </c>
    </row>
    <row r="135" spans="1:11" hidden="1" x14ac:dyDescent="0.3">
      <c r="A135" t="s">
        <v>4372</v>
      </c>
      <c r="B135">
        <v>3</v>
      </c>
      <c r="C135" t="s">
        <v>4431</v>
      </c>
      <c r="D135" t="s">
        <v>722</v>
      </c>
      <c r="E135" t="s">
        <v>17</v>
      </c>
      <c r="F135" t="s">
        <v>4430</v>
      </c>
      <c r="G135" t="s">
        <v>714</v>
      </c>
      <c r="H135" t="s">
        <v>718</v>
      </c>
      <c r="I135" t="s">
        <v>18</v>
      </c>
      <c r="J135" t="s">
        <v>4432</v>
      </c>
      <c r="K135" s="23" t="str">
        <f>HYPERLINK(Chapur___IMG[[#This Row],[Full_Path]],Chapur___IMG[[#This Row],[Material]]&amp;" -&gt; "&amp;Chapur___IMG[[#This Row],[Descripcion]])</f>
        <v>QG8748146-BLA -&gt; Posterior</v>
      </c>
    </row>
    <row r="136" spans="1:11" hidden="1" x14ac:dyDescent="0.3">
      <c r="A136" t="s">
        <v>4372</v>
      </c>
      <c r="B136">
        <v>3</v>
      </c>
      <c r="C136" t="s">
        <v>4431</v>
      </c>
      <c r="D136" t="s">
        <v>722</v>
      </c>
      <c r="E136" t="s">
        <v>19</v>
      </c>
      <c r="F136" t="s">
        <v>4433</v>
      </c>
      <c r="G136" t="s">
        <v>714</v>
      </c>
      <c r="H136" t="s">
        <v>3370</v>
      </c>
      <c r="I136" t="s">
        <v>20</v>
      </c>
      <c r="J136" t="s">
        <v>4434</v>
      </c>
      <c r="K136" s="23" t="str">
        <f>HYPERLINK(Chapur___IMG[[#This Row],[Full_Path]],Chapur___IMG[[#This Row],[Material]]&amp;" -&gt; "&amp;Chapur___IMG[[#This Row],[Descripcion]])</f>
        <v>QG8748146-BLA -&gt; Superior-Interior</v>
      </c>
    </row>
    <row r="137" spans="1:11" hidden="1" x14ac:dyDescent="0.3">
      <c r="A137" t="s">
        <v>4372</v>
      </c>
      <c r="B137">
        <v>3</v>
      </c>
      <c r="C137" t="s">
        <v>4431</v>
      </c>
      <c r="D137" t="s">
        <v>722</v>
      </c>
      <c r="E137" t="s">
        <v>15</v>
      </c>
      <c r="F137" t="s">
        <v>4435</v>
      </c>
      <c r="G137" t="s">
        <v>714</v>
      </c>
      <c r="H137" t="s">
        <v>717</v>
      </c>
      <c r="I137" t="s">
        <v>16</v>
      </c>
      <c r="J137" t="s">
        <v>4776</v>
      </c>
      <c r="K137" s="23" t="str">
        <f>HYPERLINK(Chapur___IMG[[#This Row],[Full_Path]],Chapur___IMG[[#This Row],[Material]]&amp;" -&gt; "&amp;Chapur___IMG[[#This Row],[Descripcion]])</f>
        <v>QG8748146-BLA -&gt; Frontal</v>
      </c>
    </row>
    <row r="138" spans="1:11" hidden="1" x14ac:dyDescent="0.3">
      <c r="A138" t="s">
        <v>4373</v>
      </c>
      <c r="B138">
        <v>3</v>
      </c>
      <c r="C138" t="s">
        <v>4431</v>
      </c>
      <c r="D138" t="s">
        <v>722</v>
      </c>
      <c r="E138" t="s">
        <v>19</v>
      </c>
      <c r="F138" t="s">
        <v>4439</v>
      </c>
      <c r="G138" t="s">
        <v>714</v>
      </c>
      <c r="H138" t="s">
        <v>3370</v>
      </c>
      <c r="I138" t="s">
        <v>20</v>
      </c>
      <c r="J138" t="s">
        <v>4440</v>
      </c>
      <c r="K138" s="23" t="str">
        <f>HYPERLINK(Chapur___IMG[[#This Row],[Full_Path]],Chapur___IMG[[#This Row],[Material]]&amp;" -&gt; "&amp;Chapur___IMG[[#This Row],[Descripcion]])</f>
        <v>QG8748146-POE -&gt; Superior-Interior</v>
      </c>
    </row>
    <row r="139" spans="1:11" hidden="1" x14ac:dyDescent="0.3">
      <c r="A139" t="s">
        <v>4373</v>
      </c>
      <c r="B139">
        <v>3</v>
      </c>
      <c r="C139" t="s">
        <v>4431</v>
      </c>
      <c r="D139" t="s">
        <v>722</v>
      </c>
      <c r="E139" t="s">
        <v>17</v>
      </c>
      <c r="F139" t="s">
        <v>4436</v>
      </c>
      <c r="G139" t="s">
        <v>714</v>
      </c>
      <c r="H139" t="s">
        <v>718</v>
      </c>
      <c r="I139" t="s">
        <v>18</v>
      </c>
      <c r="J139" t="s">
        <v>4437</v>
      </c>
      <c r="K139" s="23" t="str">
        <f>HYPERLINK(Chapur___IMG[[#This Row],[Full_Path]],Chapur___IMG[[#This Row],[Material]]&amp;" -&gt; "&amp;Chapur___IMG[[#This Row],[Descripcion]])</f>
        <v>QG8748146-POE -&gt; Posterior</v>
      </c>
    </row>
    <row r="140" spans="1:11" hidden="1" x14ac:dyDescent="0.3">
      <c r="A140" t="s">
        <v>4373</v>
      </c>
      <c r="B140">
        <v>3</v>
      </c>
      <c r="C140" t="s">
        <v>4431</v>
      </c>
      <c r="D140" t="s">
        <v>722</v>
      </c>
      <c r="E140" t="s">
        <v>15</v>
      </c>
      <c r="F140" t="s">
        <v>4438</v>
      </c>
      <c r="G140" t="s">
        <v>714</v>
      </c>
      <c r="H140" t="s">
        <v>717</v>
      </c>
      <c r="I140" t="s">
        <v>16</v>
      </c>
      <c r="J140" t="s">
        <v>4777</v>
      </c>
      <c r="K140" s="23" t="str">
        <f>HYPERLINK(Chapur___IMG[[#This Row],[Full_Path]],Chapur___IMG[[#This Row],[Material]]&amp;" -&gt; "&amp;Chapur___IMG[[#This Row],[Descripcion]])</f>
        <v>QG8748146-POE -&gt; Frontal</v>
      </c>
    </row>
    <row r="141" spans="1:11" hidden="1" x14ac:dyDescent="0.3">
      <c r="A141" t="s">
        <v>4504</v>
      </c>
      <c r="B141">
        <v>3</v>
      </c>
      <c r="C141" t="s">
        <v>4778</v>
      </c>
      <c r="D141" t="s">
        <v>722</v>
      </c>
      <c r="E141" t="s">
        <v>17</v>
      </c>
      <c r="F141" t="s">
        <v>4779</v>
      </c>
      <c r="G141" t="s">
        <v>714</v>
      </c>
      <c r="H141" t="s">
        <v>718</v>
      </c>
      <c r="I141" t="s">
        <v>18</v>
      </c>
      <c r="J141" t="s">
        <v>4780</v>
      </c>
      <c r="K141" s="23" t="str">
        <f>HYPERLINK(Chapur___IMG[[#This Row],[Full_Path]],Chapur___IMG[[#This Row],[Material]]&amp;" -&gt; "&amp;Chapur___IMG[[#This Row],[Descripcion]])</f>
        <v>QG8748156-BLA -&gt; Posterior</v>
      </c>
    </row>
    <row r="142" spans="1:11" hidden="1" x14ac:dyDescent="0.3">
      <c r="A142" t="s">
        <v>4504</v>
      </c>
      <c r="B142">
        <v>3</v>
      </c>
      <c r="C142" t="s">
        <v>4778</v>
      </c>
      <c r="D142" t="s">
        <v>722</v>
      </c>
      <c r="E142" t="s">
        <v>15</v>
      </c>
      <c r="F142" t="s">
        <v>4781</v>
      </c>
      <c r="G142" t="s">
        <v>714</v>
      </c>
      <c r="H142" t="s">
        <v>717</v>
      </c>
      <c r="I142" t="s">
        <v>16</v>
      </c>
      <c r="J142" t="s">
        <v>4782</v>
      </c>
      <c r="K142" s="23" t="str">
        <f>HYPERLINK(Chapur___IMG[[#This Row],[Full_Path]],Chapur___IMG[[#This Row],[Material]]&amp;" -&gt; "&amp;Chapur___IMG[[#This Row],[Descripcion]])</f>
        <v>QG8748156-BLA -&gt; Frontal</v>
      </c>
    </row>
    <row r="143" spans="1:11" hidden="1" x14ac:dyDescent="0.3">
      <c r="A143" t="s">
        <v>4504</v>
      </c>
      <c r="B143">
        <v>3</v>
      </c>
      <c r="C143" t="s">
        <v>4778</v>
      </c>
      <c r="D143" t="s">
        <v>722</v>
      </c>
      <c r="E143" t="s">
        <v>19</v>
      </c>
      <c r="F143" t="s">
        <v>4783</v>
      </c>
      <c r="G143" t="s">
        <v>714</v>
      </c>
      <c r="H143" t="s">
        <v>3370</v>
      </c>
      <c r="I143" t="s">
        <v>20</v>
      </c>
      <c r="J143" t="s">
        <v>4784</v>
      </c>
      <c r="K143" s="23" t="str">
        <f>HYPERLINK(Chapur___IMG[[#This Row],[Full_Path]],Chapur___IMG[[#This Row],[Material]]&amp;" -&gt; "&amp;Chapur___IMG[[#This Row],[Descripcion]])</f>
        <v>QG8748156-BLA -&gt; Superior-Interior</v>
      </c>
    </row>
    <row r="144" spans="1:11" hidden="1" x14ac:dyDescent="0.3">
      <c r="A144" t="s">
        <v>4505</v>
      </c>
      <c r="B144">
        <v>3</v>
      </c>
      <c r="C144" t="s">
        <v>4778</v>
      </c>
      <c r="D144" t="s">
        <v>722</v>
      </c>
      <c r="E144" t="s">
        <v>17</v>
      </c>
      <c r="F144" t="s">
        <v>4785</v>
      </c>
      <c r="G144" t="s">
        <v>714</v>
      </c>
      <c r="H144" t="s">
        <v>718</v>
      </c>
      <c r="I144" t="s">
        <v>18</v>
      </c>
      <c r="J144" t="s">
        <v>4786</v>
      </c>
      <c r="K144" s="23" t="str">
        <f>HYPERLINK(Chapur___IMG[[#This Row],[Full_Path]],Chapur___IMG[[#This Row],[Material]]&amp;" -&gt; "&amp;Chapur___IMG[[#This Row],[Descripcion]])</f>
        <v>QG8748156-POE -&gt; Posterior</v>
      </c>
    </row>
    <row r="145" spans="1:11" hidden="1" x14ac:dyDescent="0.3">
      <c r="A145" t="s">
        <v>4505</v>
      </c>
      <c r="B145">
        <v>3</v>
      </c>
      <c r="C145" t="s">
        <v>4778</v>
      </c>
      <c r="D145" t="s">
        <v>722</v>
      </c>
      <c r="E145" t="s">
        <v>15</v>
      </c>
      <c r="F145" t="s">
        <v>4787</v>
      </c>
      <c r="G145" t="s">
        <v>714</v>
      </c>
      <c r="H145" t="s">
        <v>717</v>
      </c>
      <c r="I145" t="s">
        <v>16</v>
      </c>
      <c r="J145" t="s">
        <v>4788</v>
      </c>
      <c r="K145" s="23" t="str">
        <f>HYPERLINK(Chapur___IMG[[#This Row],[Full_Path]],Chapur___IMG[[#This Row],[Material]]&amp;" -&gt; "&amp;Chapur___IMG[[#This Row],[Descripcion]])</f>
        <v>QG8748156-POE -&gt; Frontal</v>
      </c>
    </row>
    <row r="146" spans="1:11" hidden="1" x14ac:dyDescent="0.3">
      <c r="A146" t="s">
        <v>4505</v>
      </c>
      <c r="B146">
        <v>3</v>
      </c>
      <c r="C146" t="s">
        <v>4778</v>
      </c>
      <c r="D146" t="s">
        <v>722</v>
      </c>
      <c r="E146" t="s">
        <v>19</v>
      </c>
      <c r="F146" t="s">
        <v>4789</v>
      </c>
      <c r="G146" t="s">
        <v>714</v>
      </c>
      <c r="H146" t="s">
        <v>3370</v>
      </c>
      <c r="I146" t="s">
        <v>20</v>
      </c>
      <c r="J146" t="s">
        <v>4790</v>
      </c>
      <c r="K146" s="23" t="str">
        <f>HYPERLINK(Chapur___IMG[[#This Row],[Full_Path]],Chapur___IMG[[#This Row],[Material]]&amp;" -&gt; "&amp;Chapur___IMG[[#This Row],[Descripcion]])</f>
        <v>QG8748156-POE -&gt; Superior-Interior</v>
      </c>
    </row>
    <row r="147" spans="1:11" hidden="1" x14ac:dyDescent="0.3">
      <c r="A147" t="s">
        <v>4503</v>
      </c>
      <c r="B147">
        <v>4</v>
      </c>
      <c r="C147" t="s">
        <v>4791</v>
      </c>
      <c r="D147" t="s">
        <v>722</v>
      </c>
      <c r="E147" t="s">
        <v>13</v>
      </c>
      <c r="F147" t="s">
        <v>4792</v>
      </c>
      <c r="G147" t="s">
        <v>714</v>
      </c>
      <c r="H147" t="s">
        <v>3369</v>
      </c>
      <c r="I147" t="s">
        <v>14</v>
      </c>
      <c r="J147" t="s">
        <v>4793</v>
      </c>
      <c r="K147" s="23" t="str">
        <f>HYPERLINK(Chapur___IMG[[#This Row],[Full_Path]],Chapur___IMG[[#This Row],[Material]]&amp;" -&gt; "&amp;Chapur___IMG[[#This Row],[Descripcion]])</f>
        <v>QG874822-BLA -&gt; Angulo 3-4</v>
      </c>
    </row>
    <row r="148" spans="1:11" hidden="1" x14ac:dyDescent="0.3">
      <c r="A148" t="s">
        <v>4503</v>
      </c>
      <c r="B148">
        <v>4</v>
      </c>
      <c r="C148" t="s">
        <v>4791</v>
      </c>
      <c r="D148" t="s">
        <v>722</v>
      </c>
      <c r="E148" t="s">
        <v>15</v>
      </c>
      <c r="F148" t="s">
        <v>4794</v>
      </c>
      <c r="G148" t="s">
        <v>714</v>
      </c>
      <c r="H148" t="s">
        <v>717</v>
      </c>
      <c r="I148" t="s">
        <v>16</v>
      </c>
      <c r="J148" t="s">
        <v>4795</v>
      </c>
      <c r="K148" s="23" t="str">
        <f>HYPERLINK(Chapur___IMG[[#This Row],[Full_Path]],Chapur___IMG[[#This Row],[Material]]&amp;" -&gt; "&amp;Chapur___IMG[[#This Row],[Descripcion]])</f>
        <v>QG874822-BLA -&gt; Frontal</v>
      </c>
    </row>
    <row r="149" spans="1:11" hidden="1" x14ac:dyDescent="0.3">
      <c r="A149" t="s">
        <v>4503</v>
      </c>
      <c r="B149">
        <v>4</v>
      </c>
      <c r="C149" t="s">
        <v>4791</v>
      </c>
      <c r="D149" t="s">
        <v>722</v>
      </c>
      <c r="E149" t="s">
        <v>19</v>
      </c>
      <c r="F149" t="s">
        <v>4796</v>
      </c>
      <c r="G149" t="s">
        <v>714</v>
      </c>
      <c r="H149" t="s">
        <v>3370</v>
      </c>
      <c r="I149" t="s">
        <v>20</v>
      </c>
      <c r="J149" t="s">
        <v>4797</v>
      </c>
      <c r="K149" s="23" t="str">
        <f>HYPERLINK(Chapur___IMG[[#This Row],[Full_Path]],Chapur___IMG[[#This Row],[Material]]&amp;" -&gt; "&amp;Chapur___IMG[[#This Row],[Descripcion]])</f>
        <v>QG874822-BLA -&gt; Superior-Interior</v>
      </c>
    </row>
    <row r="150" spans="1:11" hidden="1" x14ac:dyDescent="0.3">
      <c r="A150" t="s">
        <v>4503</v>
      </c>
      <c r="B150">
        <v>4</v>
      </c>
      <c r="C150" t="s">
        <v>4791</v>
      </c>
      <c r="D150" t="s">
        <v>722</v>
      </c>
      <c r="E150" t="s">
        <v>17</v>
      </c>
      <c r="F150" t="s">
        <v>4798</v>
      </c>
      <c r="G150" t="s">
        <v>714</v>
      </c>
      <c r="H150" t="s">
        <v>718</v>
      </c>
      <c r="I150" t="s">
        <v>18</v>
      </c>
      <c r="J150" t="s">
        <v>4799</v>
      </c>
      <c r="K150" s="23" t="str">
        <f>HYPERLINK(Chapur___IMG[[#This Row],[Full_Path]],Chapur___IMG[[#This Row],[Material]]&amp;" -&gt; "&amp;Chapur___IMG[[#This Row],[Descripcion]])</f>
        <v>QG874822-BLA -&gt; Posterior</v>
      </c>
    </row>
    <row r="151" spans="1:11" hidden="1" x14ac:dyDescent="0.3">
      <c r="A151" t="s">
        <v>4519</v>
      </c>
      <c r="B151">
        <v>4</v>
      </c>
      <c r="C151" t="s">
        <v>4800</v>
      </c>
      <c r="D151" t="s">
        <v>724</v>
      </c>
      <c r="E151" t="s">
        <v>19</v>
      </c>
      <c r="F151" t="s">
        <v>4801</v>
      </c>
      <c r="G151" t="s">
        <v>714</v>
      </c>
      <c r="H151" t="s">
        <v>3370</v>
      </c>
      <c r="I151" t="s">
        <v>20</v>
      </c>
      <c r="J151" t="s">
        <v>4802</v>
      </c>
      <c r="K151" s="23" t="str">
        <f>HYPERLINK(Chapur___IMG[[#This Row],[Full_Path]],Chapur___IMG[[#This Row],[Material]]&amp;" -&gt; "&amp;Chapur___IMG[[#This Row],[Descripcion]])</f>
        <v>QG900633-BNL -&gt; Superior-Interior</v>
      </c>
    </row>
    <row r="152" spans="1:11" hidden="1" x14ac:dyDescent="0.3">
      <c r="A152" t="s">
        <v>4519</v>
      </c>
      <c r="B152">
        <v>4</v>
      </c>
      <c r="C152" t="s">
        <v>4800</v>
      </c>
      <c r="D152" t="s">
        <v>724</v>
      </c>
      <c r="E152" t="s">
        <v>17</v>
      </c>
      <c r="F152" t="s">
        <v>4803</v>
      </c>
      <c r="G152" t="s">
        <v>714</v>
      </c>
      <c r="H152" t="s">
        <v>718</v>
      </c>
      <c r="I152" t="s">
        <v>18</v>
      </c>
      <c r="J152" t="s">
        <v>4804</v>
      </c>
      <c r="K152" s="23" t="str">
        <f>HYPERLINK(Chapur___IMG[[#This Row],[Full_Path]],Chapur___IMG[[#This Row],[Material]]&amp;" -&gt; "&amp;Chapur___IMG[[#This Row],[Descripcion]])</f>
        <v>QG900633-BNL -&gt; Posterior</v>
      </c>
    </row>
    <row r="153" spans="1:11" hidden="1" x14ac:dyDescent="0.3">
      <c r="A153" t="s">
        <v>4519</v>
      </c>
      <c r="B153">
        <v>4</v>
      </c>
      <c r="C153" t="s">
        <v>4800</v>
      </c>
      <c r="D153" t="s">
        <v>724</v>
      </c>
      <c r="E153" t="s">
        <v>15</v>
      </c>
      <c r="F153" t="s">
        <v>4805</v>
      </c>
      <c r="G153" t="s">
        <v>714</v>
      </c>
      <c r="H153" t="s">
        <v>717</v>
      </c>
      <c r="I153" t="s">
        <v>16</v>
      </c>
      <c r="J153" t="s">
        <v>4806</v>
      </c>
      <c r="K153" s="23" t="str">
        <f>HYPERLINK(Chapur___IMG[[#This Row],[Full_Path]],Chapur___IMG[[#This Row],[Material]]&amp;" -&gt; "&amp;Chapur___IMG[[#This Row],[Descripcion]])</f>
        <v>QG900633-BNL -&gt; Frontal</v>
      </c>
    </row>
    <row r="154" spans="1:11" hidden="1" x14ac:dyDescent="0.3">
      <c r="A154" t="s">
        <v>4519</v>
      </c>
      <c r="B154">
        <v>4</v>
      </c>
      <c r="C154" t="s">
        <v>4800</v>
      </c>
      <c r="D154" t="s">
        <v>724</v>
      </c>
      <c r="E154" t="s">
        <v>13</v>
      </c>
      <c r="F154" t="s">
        <v>4807</v>
      </c>
      <c r="G154" t="s">
        <v>714</v>
      </c>
      <c r="H154" t="s">
        <v>3369</v>
      </c>
      <c r="I154" t="s">
        <v>14</v>
      </c>
      <c r="J154" t="s">
        <v>4808</v>
      </c>
      <c r="K154" s="23" t="str">
        <f>HYPERLINK(Chapur___IMG[[#This Row],[Full_Path]],Chapur___IMG[[#This Row],[Material]]&amp;" -&gt; "&amp;Chapur___IMG[[#This Row],[Descripcion]])</f>
        <v>QG900633-BNL -&gt; Angulo 3-4</v>
      </c>
    </row>
    <row r="155" spans="1:11" hidden="1" x14ac:dyDescent="0.3">
      <c r="A155" t="s">
        <v>4507</v>
      </c>
      <c r="B155">
        <v>5</v>
      </c>
      <c r="C155" t="s">
        <v>4809</v>
      </c>
      <c r="D155" t="s">
        <v>4657</v>
      </c>
      <c r="E155" t="s">
        <v>17</v>
      </c>
      <c r="F155" t="s">
        <v>4810</v>
      </c>
      <c r="G155" t="s">
        <v>714</v>
      </c>
      <c r="H155" t="s">
        <v>718</v>
      </c>
      <c r="I155" t="s">
        <v>18</v>
      </c>
      <c r="J155" t="s">
        <v>4811</v>
      </c>
      <c r="K155" s="23" t="str">
        <f>HYPERLINK(Chapur___IMG[[#This Row],[Full_Path]],Chapur___IMG[[#This Row],[Material]]&amp;" -&gt; "&amp;Chapur___IMG[[#This Row],[Descripcion]])</f>
        <v>SG921175-CLO -&gt; Posterior</v>
      </c>
    </row>
    <row r="156" spans="1:11" hidden="1" x14ac:dyDescent="0.3">
      <c r="A156" t="s">
        <v>4507</v>
      </c>
      <c r="B156">
        <v>5</v>
      </c>
      <c r="C156" t="s">
        <v>4809</v>
      </c>
      <c r="D156" t="s">
        <v>4657</v>
      </c>
      <c r="E156" t="s">
        <v>15</v>
      </c>
      <c r="F156" t="s">
        <v>4812</v>
      </c>
      <c r="G156" t="s">
        <v>714</v>
      </c>
      <c r="H156" t="s">
        <v>717</v>
      </c>
      <c r="I156" t="s">
        <v>16</v>
      </c>
      <c r="J156" t="s">
        <v>4813</v>
      </c>
      <c r="K156" s="23" t="str">
        <f>HYPERLINK(Chapur___IMG[[#This Row],[Full_Path]],Chapur___IMG[[#This Row],[Material]]&amp;" -&gt; "&amp;Chapur___IMG[[#This Row],[Descripcion]])</f>
        <v>SG921175-CLO -&gt; Frontal</v>
      </c>
    </row>
    <row r="157" spans="1:11" hidden="1" x14ac:dyDescent="0.3">
      <c r="A157" t="s">
        <v>4507</v>
      </c>
      <c r="B157">
        <v>5</v>
      </c>
      <c r="C157" t="s">
        <v>4809</v>
      </c>
      <c r="D157" t="s">
        <v>4657</v>
      </c>
      <c r="E157" t="s">
        <v>77</v>
      </c>
      <c r="F157" t="s">
        <v>4814</v>
      </c>
      <c r="G157" t="s">
        <v>714</v>
      </c>
      <c r="H157" t="s">
        <v>2278</v>
      </c>
      <c r="I157" t="s">
        <v>59</v>
      </c>
      <c r="J157" t="s">
        <v>4815</v>
      </c>
      <c r="K157" s="23" t="str">
        <f>HYPERLINK(Chapur___IMG[[#This Row],[Full_Path]],Chapur___IMG[[#This Row],[Material]]&amp;" -&gt; "&amp;Chapur___IMG[[#This Row],[Descripcion]])</f>
        <v>SG921175-CLO -&gt; Frontal Alt 1</v>
      </c>
    </row>
    <row r="158" spans="1:11" hidden="1" x14ac:dyDescent="0.3">
      <c r="A158" t="s">
        <v>4507</v>
      </c>
      <c r="B158">
        <v>5</v>
      </c>
      <c r="C158" t="s">
        <v>4809</v>
      </c>
      <c r="D158" t="s">
        <v>4657</v>
      </c>
      <c r="E158" t="s">
        <v>19</v>
      </c>
      <c r="F158" t="s">
        <v>4816</v>
      </c>
      <c r="G158" t="s">
        <v>714</v>
      </c>
      <c r="H158" t="s">
        <v>3370</v>
      </c>
      <c r="I158" t="s">
        <v>20</v>
      </c>
      <c r="J158" t="s">
        <v>4817</v>
      </c>
      <c r="K158" s="23" t="str">
        <f>HYPERLINK(Chapur___IMG[[#This Row],[Full_Path]],Chapur___IMG[[#This Row],[Material]]&amp;" -&gt; "&amp;Chapur___IMG[[#This Row],[Descripcion]])</f>
        <v>SG921175-CLO -&gt; Superior-Interior</v>
      </c>
    </row>
    <row r="159" spans="1:11" hidden="1" x14ac:dyDescent="0.3">
      <c r="A159" t="s">
        <v>4507</v>
      </c>
      <c r="B159">
        <v>5</v>
      </c>
      <c r="C159" t="s">
        <v>4809</v>
      </c>
      <c r="D159" t="s">
        <v>4657</v>
      </c>
      <c r="E159" t="s">
        <v>13</v>
      </c>
      <c r="F159" t="s">
        <v>4818</v>
      </c>
      <c r="G159" t="s">
        <v>714</v>
      </c>
      <c r="H159" t="s">
        <v>3369</v>
      </c>
      <c r="I159" t="s">
        <v>14</v>
      </c>
      <c r="J159" t="s">
        <v>4819</v>
      </c>
      <c r="K159" s="23" t="str">
        <f>HYPERLINK(Chapur___IMG[[#This Row],[Full_Path]],Chapur___IMG[[#This Row],[Material]]&amp;" -&gt; "&amp;Chapur___IMG[[#This Row],[Descripcion]])</f>
        <v>SG921175-CLO -&gt; Angulo 3-4</v>
      </c>
    </row>
    <row r="160" spans="1:11" hidden="1" x14ac:dyDescent="0.3">
      <c r="A160" t="s">
        <v>4508</v>
      </c>
      <c r="B160">
        <v>5</v>
      </c>
      <c r="C160" t="s">
        <v>4809</v>
      </c>
      <c r="D160" t="s">
        <v>4657</v>
      </c>
      <c r="E160" t="s">
        <v>17</v>
      </c>
      <c r="F160" t="s">
        <v>4820</v>
      </c>
      <c r="G160" t="s">
        <v>714</v>
      </c>
      <c r="H160" t="s">
        <v>718</v>
      </c>
      <c r="I160" t="s">
        <v>18</v>
      </c>
      <c r="J160" t="s">
        <v>4821</v>
      </c>
      <c r="K160" s="23" t="str">
        <f>HYPERLINK(Chapur___IMG[[#This Row],[Full_Path]],Chapur___IMG[[#This Row],[Material]]&amp;" -&gt; "&amp;Chapur___IMG[[#This Row],[Descripcion]])</f>
        <v>SG921175-LTL -&gt; Posterior</v>
      </c>
    </row>
    <row r="161" spans="1:11" hidden="1" x14ac:dyDescent="0.3">
      <c r="A161" t="s">
        <v>4508</v>
      </c>
      <c r="B161">
        <v>5</v>
      </c>
      <c r="C161" t="s">
        <v>4809</v>
      </c>
      <c r="D161" t="s">
        <v>4657</v>
      </c>
      <c r="E161" t="s">
        <v>13</v>
      </c>
      <c r="F161" t="s">
        <v>4822</v>
      </c>
      <c r="G161" t="s">
        <v>714</v>
      </c>
      <c r="H161" t="s">
        <v>3369</v>
      </c>
      <c r="I161" t="s">
        <v>14</v>
      </c>
      <c r="J161" t="s">
        <v>4823</v>
      </c>
      <c r="K161" s="23" t="str">
        <f>HYPERLINK(Chapur___IMG[[#This Row],[Full_Path]],Chapur___IMG[[#This Row],[Material]]&amp;" -&gt; "&amp;Chapur___IMG[[#This Row],[Descripcion]])</f>
        <v>SG921175-LTL -&gt; Angulo 3-4</v>
      </c>
    </row>
    <row r="162" spans="1:11" hidden="1" x14ac:dyDescent="0.3">
      <c r="A162" t="s">
        <v>4508</v>
      </c>
      <c r="B162">
        <v>5</v>
      </c>
      <c r="C162" t="s">
        <v>4809</v>
      </c>
      <c r="D162" t="s">
        <v>4657</v>
      </c>
      <c r="E162" t="s">
        <v>77</v>
      </c>
      <c r="F162" t="s">
        <v>4824</v>
      </c>
      <c r="G162" t="s">
        <v>714</v>
      </c>
      <c r="H162" t="s">
        <v>2278</v>
      </c>
      <c r="I162" t="s">
        <v>59</v>
      </c>
      <c r="J162" t="s">
        <v>4825</v>
      </c>
      <c r="K162" s="23" t="str">
        <f>HYPERLINK(Chapur___IMG[[#This Row],[Full_Path]],Chapur___IMG[[#This Row],[Material]]&amp;" -&gt; "&amp;Chapur___IMG[[#This Row],[Descripcion]])</f>
        <v>SG921175-LTL -&gt; Frontal Alt 1</v>
      </c>
    </row>
    <row r="163" spans="1:11" hidden="1" x14ac:dyDescent="0.3">
      <c r="A163" t="s">
        <v>4508</v>
      </c>
      <c r="B163">
        <v>5</v>
      </c>
      <c r="C163" t="s">
        <v>4809</v>
      </c>
      <c r="D163" t="s">
        <v>4657</v>
      </c>
      <c r="E163" t="s">
        <v>19</v>
      </c>
      <c r="F163" t="s">
        <v>4826</v>
      </c>
      <c r="G163" t="s">
        <v>714</v>
      </c>
      <c r="H163" t="s">
        <v>3370</v>
      </c>
      <c r="I163" t="s">
        <v>20</v>
      </c>
      <c r="J163" t="s">
        <v>4827</v>
      </c>
      <c r="K163" s="23" t="str">
        <f>HYPERLINK(Chapur___IMG[[#This Row],[Full_Path]],Chapur___IMG[[#This Row],[Material]]&amp;" -&gt; "&amp;Chapur___IMG[[#This Row],[Descripcion]])</f>
        <v>SG921175-LTL -&gt; Superior-Interior</v>
      </c>
    </row>
    <row r="164" spans="1:11" hidden="1" x14ac:dyDescent="0.3">
      <c r="A164" t="s">
        <v>4508</v>
      </c>
      <c r="B164">
        <v>5</v>
      </c>
      <c r="C164" t="s">
        <v>4809</v>
      </c>
      <c r="D164" t="s">
        <v>4657</v>
      </c>
      <c r="E164" t="s">
        <v>15</v>
      </c>
      <c r="F164" t="s">
        <v>4828</v>
      </c>
      <c r="G164" t="s">
        <v>714</v>
      </c>
      <c r="H164" t="s">
        <v>717</v>
      </c>
      <c r="I164" t="s">
        <v>16</v>
      </c>
      <c r="J164" t="s">
        <v>4829</v>
      </c>
      <c r="K164" s="23" t="str">
        <f>HYPERLINK(Chapur___IMG[[#This Row],[Full_Path]],Chapur___IMG[[#This Row],[Material]]&amp;" -&gt; "&amp;Chapur___IMG[[#This Row],[Descripcion]])</f>
        <v>SG921175-LTL -&gt; Frontal</v>
      </c>
    </row>
    <row r="165" spans="1:11" hidden="1" x14ac:dyDescent="0.3">
      <c r="A165" t="s">
        <v>263</v>
      </c>
      <c r="B165">
        <v>6</v>
      </c>
      <c r="C165" t="s">
        <v>859</v>
      </c>
      <c r="D165" t="s">
        <v>858</v>
      </c>
      <c r="E165" t="s">
        <v>13</v>
      </c>
      <c r="F165" t="s">
        <v>864</v>
      </c>
      <c r="G165" t="s">
        <v>714</v>
      </c>
      <c r="H165" t="s">
        <v>3369</v>
      </c>
      <c r="I165" t="s">
        <v>14</v>
      </c>
      <c r="J165" t="s">
        <v>4830</v>
      </c>
      <c r="K165" s="23" t="str">
        <f>HYPERLINK(Chapur___IMG[[#This Row],[Full_Path]],Chapur___IMG[[#This Row],[Material]]&amp;" -&gt; "&amp;Chapur___IMG[[#This Row],[Descripcion]])</f>
        <v>SG931828-COA -&gt; Angulo 3-4</v>
      </c>
    </row>
    <row r="166" spans="1:11" hidden="1" x14ac:dyDescent="0.3">
      <c r="A166" t="s">
        <v>263</v>
      </c>
      <c r="B166">
        <v>6</v>
      </c>
      <c r="C166" t="s">
        <v>859</v>
      </c>
      <c r="D166" t="s">
        <v>858</v>
      </c>
      <c r="E166" t="s">
        <v>78</v>
      </c>
      <c r="F166" t="s">
        <v>862</v>
      </c>
      <c r="G166" t="s">
        <v>714</v>
      </c>
      <c r="H166" t="s">
        <v>2279</v>
      </c>
      <c r="I166" t="s">
        <v>1574</v>
      </c>
      <c r="J166" t="s">
        <v>4831</v>
      </c>
      <c r="K166" s="23" t="str">
        <f>HYPERLINK(Chapur___IMG[[#This Row],[Full_Path]],Chapur___IMG[[#This Row],[Material]]&amp;" -&gt; "&amp;Chapur___IMG[[#This Row],[Descripcion]])</f>
        <v>SG931828-COA -&gt; Frontal Alt 2</v>
      </c>
    </row>
    <row r="167" spans="1:11" hidden="1" x14ac:dyDescent="0.3">
      <c r="A167" t="s">
        <v>263</v>
      </c>
      <c r="B167">
        <v>6</v>
      </c>
      <c r="C167" t="s">
        <v>859</v>
      </c>
      <c r="D167" t="s">
        <v>858</v>
      </c>
      <c r="E167" t="s">
        <v>19</v>
      </c>
      <c r="F167" t="s">
        <v>863</v>
      </c>
      <c r="G167" t="s">
        <v>714</v>
      </c>
      <c r="H167" t="s">
        <v>3370</v>
      </c>
      <c r="I167" t="s">
        <v>20</v>
      </c>
      <c r="J167" t="s">
        <v>4832</v>
      </c>
      <c r="K167" s="23" t="str">
        <f>HYPERLINK(Chapur___IMG[[#This Row],[Full_Path]],Chapur___IMG[[#This Row],[Material]]&amp;" -&gt; "&amp;Chapur___IMG[[#This Row],[Descripcion]])</f>
        <v>SG931828-COA -&gt; Superior-Interior</v>
      </c>
    </row>
    <row r="168" spans="1:11" hidden="1" x14ac:dyDescent="0.3">
      <c r="A168" t="s">
        <v>263</v>
      </c>
      <c r="B168">
        <v>6</v>
      </c>
      <c r="C168" t="s">
        <v>859</v>
      </c>
      <c r="D168" t="s">
        <v>858</v>
      </c>
      <c r="E168" t="s">
        <v>17</v>
      </c>
      <c r="F168" t="s">
        <v>857</v>
      </c>
      <c r="G168" t="s">
        <v>714</v>
      </c>
      <c r="H168" t="s">
        <v>718</v>
      </c>
      <c r="I168" t="s">
        <v>18</v>
      </c>
      <c r="J168" t="s">
        <v>4833</v>
      </c>
      <c r="K168" s="23" t="str">
        <f>HYPERLINK(Chapur___IMG[[#This Row],[Full_Path]],Chapur___IMG[[#This Row],[Material]]&amp;" -&gt; "&amp;Chapur___IMG[[#This Row],[Descripcion]])</f>
        <v>SG931828-COA -&gt; Posterior</v>
      </c>
    </row>
    <row r="169" spans="1:11" hidden="1" x14ac:dyDescent="0.3">
      <c r="A169" t="s">
        <v>263</v>
      </c>
      <c r="B169">
        <v>6</v>
      </c>
      <c r="C169" t="s">
        <v>859</v>
      </c>
      <c r="D169" t="s">
        <v>858</v>
      </c>
      <c r="E169" t="s">
        <v>15</v>
      </c>
      <c r="F169" t="s">
        <v>860</v>
      </c>
      <c r="G169" t="s">
        <v>714</v>
      </c>
      <c r="H169" t="s">
        <v>717</v>
      </c>
      <c r="I169" t="s">
        <v>16</v>
      </c>
      <c r="J169" t="s">
        <v>4834</v>
      </c>
      <c r="K169" s="23" t="str">
        <f>HYPERLINK(Chapur___IMG[[#This Row],[Full_Path]],Chapur___IMG[[#This Row],[Material]]&amp;" -&gt; "&amp;Chapur___IMG[[#This Row],[Descripcion]])</f>
        <v>SG931828-COA -&gt; Frontal</v>
      </c>
    </row>
    <row r="170" spans="1:11" hidden="1" x14ac:dyDescent="0.3">
      <c r="A170" t="s">
        <v>263</v>
      </c>
      <c r="B170">
        <v>6</v>
      </c>
      <c r="C170" t="s">
        <v>859</v>
      </c>
      <c r="D170" t="s">
        <v>858</v>
      </c>
      <c r="E170" t="s">
        <v>77</v>
      </c>
      <c r="F170" t="s">
        <v>861</v>
      </c>
      <c r="G170" t="s">
        <v>714</v>
      </c>
      <c r="H170" t="s">
        <v>2278</v>
      </c>
      <c r="I170" t="s">
        <v>59</v>
      </c>
      <c r="J170" t="s">
        <v>4835</v>
      </c>
      <c r="K170" s="23" t="str">
        <f>HYPERLINK(Chapur___IMG[[#This Row],[Full_Path]],Chapur___IMG[[#This Row],[Material]]&amp;" -&gt; "&amp;Chapur___IMG[[#This Row],[Descripcion]])</f>
        <v>SG931828-COA -&gt; Frontal Alt 1</v>
      </c>
    </row>
    <row r="171" spans="1:11" hidden="1" x14ac:dyDescent="0.3">
      <c r="A171" t="s">
        <v>265</v>
      </c>
      <c r="B171">
        <v>6</v>
      </c>
      <c r="C171" t="s">
        <v>859</v>
      </c>
      <c r="D171" t="s">
        <v>858</v>
      </c>
      <c r="E171" t="s">
        <v>17</v>
      </c>
      <c r="F171" t="s">
        <v>865</v>
      </c>
      <c r="G171" t="s">
        <v>714</v>
      </c>
      <c r="H171" t="s">
        <v>718</v>
      </c>
      <c r="I171" t="s">
        <v>18</v>
      </c>
      <c r="J171" t="s">
        <v>4836</v>
      </c>
      <c r="K171" s="23" t="str">
        <f>HYPERLINK(Chapur___IMG[[#This Row],[Full_Path]],Chapur___IMG[[#This Row],[Material]]&amp;" -&gt; "&amp;Chapur___IMG[[#This Row],[Descripcion]])</f>
        <v>SG931828-LGW -&gt; Posterior</v>
      </c>
    </row>
    <row r="172" spans="1:11" hidden="1" x14ac:dyDescent="0.3">
      <c r="A172" t="s">
        <v>265</v>
      </c>
      <c r="B172">
        <v>6</v>
      </c>
      <c r="C172" t="s">
        <v>859</v>
      </c>
      <c r="D172" t="s">
        <v>858</v>
      </c>
      <c r="E172" t="s">
        <v>15</v>
      </c>
      <c r="F172" t="s">
        <v>866</v>
      </c>
      <c r="G172" t="s">
        <v>714</v>
      </c>
      <c r="H172" t="s">
        <v>717</v>
      </c>
      <c r="I172" t="s">
        <v>16</v>
      </c>
      <c r="J172" t="s">
        <v>4837</v>
      </c>
      <c r="K172" s="23" t="str">
        <f>HYPERLINK(Chapur___IMG[[#This Row],[Full_Path]],Chapur___IMG[[#This Row],[Material]]&amp;" -&gt; "&amp;Chapur___IMG[[#This Row],[Descripcion]])</f>
        <v>SG931828-LGW -&gt; Frontal</v>
      </c>
    </row>
    <row r="173" spans="1:11" hidden="1" x14ac:dyDescent="0.3">
      <c r="A173" t="s">
        <v>265</v>
      </c>
      <c r="B173">
        <v>6</v>
      </c>
      <c r="C173" t="s">
        <v>859</v>
      </c>
      <c r="D173" t="s">
        <v>858</v>
      </c>
      <c r="E173" t="s">
        <v>19</v>
      </c>
      <c r="F173" t="s">
        <v>869</v>
      </c>
      <c r="G173" t="s">
        <v>714</v>
      </c>
      <c r="H173" t="s">
        <v>3370</v>
      </c>
      <c r="I173" t="s">
        <v>20</v>
      </c>
      <c r="J173" t="s">
        <v>4838</v>
      </c>
      <c r="K173" s="23" t="str">
        <f>HYPERLINK(Chapur___IMG[[#This Row],[Full_Path]],Chapur___IMG[[#This Row],[Material]]&amp;" -&gt; "&amp;Chapur___IMG[[#This Row],[Descripcion]])</f>
        <v>SG931828-LGW -&gt; Superior-Interior</v>
      </c>
    </row>
    <row r="174" spans="1:11" hidden="1" x14ac:dyDescent="0.3">
      <c r="A174" t="s">
        <v>265</v>
      </c>
      <c r="B174">
        <v>6</v>
      </c>
      <c r="C174" t="s">
        <v>859</v>
      </c>
      <c r="D174" t="s">
        <v>858</v>
      </c>
      <c r="E174" t="s">
        <v>13</v>
      </c>
      <c r="F174" t="s">
        <v>870</v>
      </c>
      <c r="G174" t="s">
        <v>714</v>
      </c>
      <c r="H174" t="s">
        <v>3369</v>
      </c>
      <c r="I174" t="s">
        <v>14</v>
      </c>
      <c r="J174" t="s">
        <v>4839</v>
      </c>
      <c r="K174" s="23" t="str">
        <f>HYPERLINK(Chapur___IMG[[#This Row],[Full_Path]],Chapur___IMG[[#This Row],[Material]]&amp;" -&gt; "&amp;Chapur___IMG[[#This Row],[Descripcion]])</f>
        <v>SG931828-LGW -&gt; Angulo 3-4</v>
      </c>
    </row>
    <row r="175" spans="1:11" hidden="1" x14ac:dyDescent="0.3">
      <c r="A175" t="s">
        <v>265</v>
      </c>
      <c r="B175">
        <v>6</v>
      </c>
      <c r="C175" t="s">
        <v>859</v>
      </c>
      <c r="D175" t="s">
        <v>858</v>
      </c>
      <c r="E175" t="s">
        <v>78</v>
      </c>
      <c r="F175" t="s">
        <v>868</v>
      </c>
      <c r="G175" t="s">
        <v>714</v>
      </c>
      <c r="H175" t="s">
        <v>2279</v>
      </c>
      <c r="I175" t="s">
        <v>1574</v>
      </c>
      <c r="J175" t="s">
        <v>4840</v>
      </c>
      <c r="K175" s="23" t="str">
        <f>HYPERLINK(Chapur___IMG[[#This Row],[Full_Path]],Chapur___IMG[[#This Row],[Material]]&amp;" -&gt; "&amp;Chapur___IMG[[#This Row],[Descripcion]])</f>
        <v>SG931828-LGW -&gt; Frontal Alt 2</v>
      </c>
    </row>
    <row r="176" spans="1:11" hidden="1" x14ac:dyDescent="0.3">
      <c r="A176" t="s">
        <v>265</v>
      </c>
      <c r="B176">
        <v>6</v>
      </c>
      <c r="C176" t="s">
        <v>859</v>
      </c>
      <c r="D176" t="s">
        <v>858</v>
      </c>
      <c r="E176" t="s">
        <v>77</v>
      </c>
      <c r="F176" t="s">
        <v>867</v>
      </c>
      <c r="G176" t="s">
        <v>714</v>
      </c>
      <c r="H176" t="s">
        <v>2278</v>
      </c>
      <c r="I176" t="s">
        <v>59</v>
      </c>
      <c r="J176" t="s">
        <v>4841</v>
      </c>
      <c r="K176" s="23" t="str">
        <f>HYPERLINK(Chapur___IMG[[#This Row],[Full_Path]],Chapur___IMG[[#This Row],[Material]]&amp;" -&gt; "&amp;Chapur___IMG[[#This Row],[Descripcion]])</f>
        <v>SG931828-LGW -&gt; Frontal Alt 1</v>
      </c>
    </row>
    <row r="177" spans="1:11" hidden="1" x14ac:dyDescent="0.3">
      <c r="A177" t="s">
        <v>4523</v>
      </c>
      <c r="B177">
        <v>4</v>
      </c>
      <c r="C177" t="s">
        <v>4842</v>
      </c>
      <c r="D177" t="s">
        <v>1346</v>
      </c>
      <c r="E177" t="s">
        <v>17</v>
      </c>
      <c r="F177" t="s">
        <v>4843</v>
      </c>
      <c r="G177" t="s">
        <v>714</v>
      </c>
      <c r="H177" t="s">
        <v>718</v>
      </c>
      <c r="I177" t="s">
        <v>18</v>
      </c>
      <c r="J177" t="s">
        <v>4844</v>
      </c>
      <c r="K177" s="23" t="str">
        <f>HYPERLINK(Chapur___IMG[[#This Row],[Full_Path]],Chapur___IMG[[#This Row],[Material]]&amp;" -&gt; "&amp;Chapur___IMG[[#This Row],[Descripcion]])</f>
        <v>SG962906-CLO -&gt; Posterior</v>
      </c>
    </row>
    <row r="178" spans="1:11" hidden="1" x14ac:dyDescent="0.3">
      <c r="A178" t="s">
        <v>4523</v>
      </c>
      <c r="B178">
        <v>4</v>
      </c>
      <c r="C178" t="s">
        <v>4842</v>
      </c>
      <c r="D178" t="s">
        <v>1346</v>
      </c>
      <c r="E178" t="s">
        <v>19</v>
      </c>
      <c r="F178" t="s">
        <v>4845</v>
      </c>
      <c r="G178" t="s">
        <v>714</v>
      </c>
      <c r="H178" t="s">
        <v>3370</v>
      </c>
      <c r="I178" t="s">
        <v>20</v>
      </c>
      <c r="J178" t="s">
        <v>4846</v>
      </c>
      <c r="K178" s="23" t="str">
        <f>HYPERLINK(Chapur___IMG[[#This Row],[Full_Path]],Chapur___IMG[[#This Row],[Material]]&amp;" -&gt; "&amp;Chapur___IMG[[#This Row],[Descripcion]])</f>
        <v>SG962906-CLO -&gt; Superior-Interior</v>
      </c>
    </row>
    <row r="179" spans="1:11" hidden="1" x14ac:dyDescent="0.3">
      <c r="A179" t="s">
        <v>4523</v>
      </c>
      <c r="B179">
        <v>4</v>
      </c>
      <c r="C179" t="s">
        <v>4842</v>
      </c>
      <c r="D179" t="s">
        <v>1346</v>
      </c>
      <c r="E179" t="s">
        <v>13</v>
      </c>
      <c r="F179" t="s">
        <v>4847</v>
      </c>
      <c r="G179" t="s">
        <v>714</v>
      </c>
      <c r="H179" t="s">
        <v>3369</v>
      </c>
      <c r="I179" t="s">
        <v>14</v>
      </c>
      <c r="J179" t="s">
        <v>4848</v>
      </c>
      <c r="K179" s="23" t="str">
        <f>HYPERLINK(Chapur___IMG[[#This Row],[Full_Path]],Chapur___IMG[[#This Row],[Material]]&amp;" -&gt; "&amp;Chapur___IMG[[#This Row],[Descripcion]])</f>
        <v>SG962906-CLO -&gt; Angulo 3-4</v>
      </c>
    </row>
    <row r="180" spans="1:11" hidden="1" x14ac:dyDescent="0.3">
      <c r="A180" t="s">
        <v>4523</v>
      </c>
      <c r="B180">
        <v>4</v>
      </c>
      <c r="C180" t="s">
        <v>4842</v>
      </c>
      <c r="D180" t="s">
        <v>1346</v>
      </c>
      <c r="E180" t="s">
        <v>15</v>
      </c>
      <c r="F180" t="s">
        <v>4849</v>
      </c>
      <c r="G180" t="s">
        <v>714</v>
      </c>
      <c r="H180" t="s">
        <v>717</v>
      </c>
      <c r="I180" t="s">
        <v>16</v>
      </c>
      <c r="J180" t="s">
        <v>4850</v>
      </c>
      <c r="K180" s="23" t="str">
        <f>HYPERLINK(Chapur___IMG[[#This Row],[Full_Path]],Chapur___IMG[[#This Row],[Material]]&amp;" -&gt; "&amp;Chapur___IMG[[#This Row],[Descripcion]])</f>
        <v>SG962906-CLO -&gt; Frontal</v>
      </c>
    </row>
    <row r="181" spans="1:11" hidden="1" x14ac:dyDescent="0.3">
      <c r="A181" t="s">
        <v>4524</v>
      </c>
      <c r="B181">
        <v>4</v>
      </c>
      <c r="C181" t="s">
        <v>4842</v>
      </c>
      <c r="D181" t="s">
        <v>1346</v>
      </c>
      <c r="E181" t="s">
        <v>15</v>
      </c>
      <c r="F181" t="s">
        <v>4851</v>
      </c>
      <c r="G181" t="s">
        <v>714</v>
      </c>
      <c r="H181" t="s">
        <v>717</v>
      </c>
      <c r="I181" t="s">
        <v>16</v>
      </c>
      <c r="J181" t="s">
        <v>4852</v>
      </c>
      <c r="K181" s="23" t="str">
        <f>HYPERLINK(Chapur___IMG[[#This Row],[Full_Path]],Chapur___IMG[[#This Row],[Material]]&amp;" -&gt; "&amp;Chapur___IMG[[#This Row],[Descripcion]])</f>
        <v>SG962906-DKO -&gt; Frontal</v>
      </c>
    </row>
    <row r="182" spans="1:11" hidden="1" x14ac:dyDescent="0.3">
      <c r="A182" t="s">
        <v>4524</v>
      </c>
      <c r="B182">
        <v>4</v>
      </c>
      <c r="C182" t="s">
        <v>4842</v>
      </c>
      <c r="D182" t="s">
        <v>1346</v>
      </c>
      <c r="E182" t="s">
        <v>13</v>
      </c>
      <c r="F182" t="s">
        <v>4853</v>
      </c>
      <c r="G182" t="s">
        <v>714</v>
      </c>
      <c r="H182" t="s">
        <v>3369</v>
      </c>
      <c r="I182" t="s">
        <v>14</v>
      </c>
      <c r="J182" t="s">
        <v>4854</v>
      </c>
      <c r="K182" s="23" t="str">
        <f>HYPERLINK(Chapur___IMG[[#This Row],[Full_Path]],Chapur___IMG[[#This Row],[Material]]&amp;" -&gt; "&amp;Chapur___IMG[[#This Row],[Descripcion]])</f>
        <v>SG962906-DKO -&gt; Angulo 3-4</v>
      </c>
    </row>
    <row r="183" spans="1:11" hidden="1" x14ac:dyDescent="0.3">
      <c r="A183" t="s">
        <v>4524</v>
      </c>
      <c r="B183">
        <v>4</v>
      </c>
      <c r="C183" t="s">
        <v>4842</v>
      </c>
      <c r="D183" t="s">
        <v>1346</v>
      </c>
      <c r="E183" t="s">
        <v>19</v>
      </c>
      <c r="F183" t="s">
        <v>4855</v>
      </c>
      <c r="G183" t="s">
        <v>714</v>
      </c>
      <c r="H183" t="s">
        <v>3370</v>
      </c>
      <c r="I183" t="s">
        <v>20</v>
      </c>
      <c r="J183" t="s">
        <v>4856</v>
      </c>
      <c r="K183" s="23" t="str">
        <f>HYPERLINK(Chapur___IMG[[#This Row],[Full_Path]],Chapur___IMG[[#This Row],[Material]]&amp;" -&gt; "&amp;Chapur___IMG[[#This Row],[Descripcion]])</f>
        <v>SG962906-DKO -&gt; Superior-Interior</v>
      </c>
    </row>
    <row r="184" spans="1:11" hidden="1" x14ac:dyDescent="0.3">
      <c r="A184" t="s">
        <v>4524</v>
      </c>
      <c r="B184">
        <v>4</v>
      </c>
      <c r="C184" t="s">
        <v>4842</v>
      </c>
      <c r="D184" t="s">
        <v>1346</v>
      </c>
      <c r="E184" t="s">
        <v>17</v>
      </c>
      <c r="F184" t="s">
        <v>4857</v>
      </c>
      <c r="G184" t="s">
        <v>714</v>
      </c>
      <c r="H184" t="s">
        <v>718</v>
      </c>
      <c r="I184" t="s">
        <v>18</v>
      </c>
      <c r="J184" t="s">
        <v>4858</v>
      </c>
      <c r="K184" s="23" t="str">
        <f>HYPERLINK(Chapur___IMG[[#This Row],[Full_Path]],Chapur___IMG[[#This Row],[Material]]&amp;" -&gt; "&amp;Chapur___IMG[[#This Row],[Descripcion]])</f>
        <v>SG962906-DKO -&gt; Posterior</v>
      </c>
    </row>
    <row r="185" spans="1:11" hidden="1" x14ac:dyDescent="0.3">
      <c r="A185" t="s">
        <v>4525</v>
      </c>
      <c r="B185">
        <v>4</v>
      </c>
      <c r="C185" t="s">
        <v>4842</v>
      </c>
      <c r="D185" t="s">
        <v>1346</v>
      </c>
      <c r="E185" t="s">
        <v>13</v>
      </c>
      <c r="F185" t="s">
        <v>4859</v>
      </c>
      <c r="G185" t="s">
        <v>714</v>
      </c>
      <c r="H185" t="s">
        <v>3369</v>
      </c>
      <c r="I185" t="s">
        <v>14</v>
      </c>
      <c r="J185" t="s">
        <v>4860</v>
      </c>
      <c r="K185" s="23" t="str">
        <f>HYPERLINK(Chapur___IMG[[#This Row],[Full_Path]],Chapur___IMG[[#This Row],[Material]]&amp;" -&gt; "&amp;Chapur___IMG[[#This Row],[Descripcion]])</f>
        <v>SG962906-LTL -&gt; Angulo 3-4</v>
      </c>
    </row>
    <row r="186" spans="1:11" hidden="1" x14ac:dyDescent="0.3">
      <c r="A186" t="s">
        <v>4525</v>
      </c>
      <c r="B186">
        <v>4</v>
      </c>
      <c r="C186" t="s">
        <v>4842</v>
      </c>
      <c r="D186" t="s">
        <v>1346</v>
      </c>
      <c r="E186" t="s">
        <v>19</v>
      </c>
      <c r="F186" t="s">
        <v>4861</v>
      </c>
      <c r="G186" t="s">
        <v>714</v>
      </c>
      <c r="H186" t="s">
        <v>3370</v>
      </c>
      <c r="I186" t="s">
        <v>20</v>
      </c>
      <c r="J186" t="s">
        <v>4862</v>
      </c>
      <c r="K186" s="23" t="str">
        <f>HYPERLINK(Chapur___IMG[[#This Row],[Full_Path]],Chapur___IMG[[#This Row],[Material]]&amp;" -&gt; "&amp;Chapur___IMG[[#This Row],[Descripcion]])</f>
        <v>SG962906-LTL -&gt; Superior-Interior</v>
      </c>
    </row>
    <row r="187" spans="1:11" hidden="1" x14ac:dyDescent="0.3">
      <c r="A187" t="s">
        <v>4525</v>
      </c>
      <c r="B187">
        <v>4</v>
      </c>
      <c r="C187" t="s">
        <v>4842</v>
      </c>
      <c r="D187" t="s">
        <v>1346</v>
      </c>
      <c r="E187" t="s">
        <v>15</v>
      </c>
      <c r="F187" t="s">
        <v>4863</v>
      </c>
      <c r="G187" t="s">
        <v>714</v>
      </c>
      <c r="H187" t="s">
        <v>717</v>
      </c>
      <c r="I187" t="s">
        <v>16</v>
      </c>
      <c r="J187" t="s">
        <v>4864</v>
      </c>
      <c r="K187" s="23" t="str">
        <f>HYPERLINK(Chapur___IMG[[#This Row],[Full_Path]],Chapur___IMG[[#This Row],[Material]]&amp;" -&gt; "&amp;Chapur___IMG[[#This Row],[Descripcion]])</f>
        <v>SG962906-LTL -&gt; Frontal</v>
      </c>
    </row>
    <row r="188" spans="1:11" hidden="1" x14ac:dyDescent="0.3">
      <c r="A188" t="s">
        <v>4525</v>
      </c>
      <c r="B188">
        <v>4</v>
      </c>
      <c r="C188" t="s">
        <v>4842</v>
      </c>
      <c r="D188" t="s">
        <v>1346</v>
      </c>
      <c r="E188" t="s">
        <v>17</v>
      </c>
      <c r="F188" t="s">
        <v>4865</v>
      </c>
      <c r="G188" t="s">
        <v>714</v>
      </c>
      <c r="H188" t="s">
        <v>718</v>
      </c>
      <c r="I188" t="s">
        <v>18</v>
      </c>
      <c r="J188" t="s">
        <v>4866</v>
      </c>
      <c r="K188" s="23" t="str">
        <f>HYPERLINK(Chapur___IMG[[#This Row],[Full_Path]],Chapur___IMG[[#This Row],[Material]]&amp;" -&gt; "&amp;Chapur___IMG[[#This Row],[Descripcion]])</f>
        <v>SG962906-LTL -&gt; Posterior</v>
      </c>
    </row>
    <row r="189" spans="1:11" hidden="1" x14ac:dyDescent="0.3">
      <c r="A189" t="s">
        <v>4526</v>
      </c>
      <c r="B189">
        <v>4</v>
      </c>
      <c r="C189" t="s">
        <v>4842</v>
      </c>
      <c r="D189" t="s">
        <v>1346</v>
      </c>
      <c r="E189" t="s">
        <v>15</v>
      </c>
      <c r="F189" t="s">
        <v>4867</v>
      </c>
      <c r="G189" t="s">
        <v>714</v>
      </c>
      <c r="H189" t="s">
        <v>717</v>
      </c>
      <c r="I189" t="s">
        <v>16</v>
      </c>
      <c r="J189" t="s">
        <v>4868</v>
      </c>
      <c r="K189" s="23" t="str">
        <f>HYPERLINK(Chapur___IMG[[#This Row],[Full_Path]],Chapur___IMG[[#This Row],[Material]]&amp;" -&gt; "&amp;Chapur___IMG[[#This Row],[Descripcion]])</f>
        <v>SG962906-OCL -&gt; Frontal</v>
      </c>
    </row>
    <row r="190" spans="1:11" hidden="1" x14ac:dyDescent="0.3">
      <c r="A190" t="s">
        <v>4526</v>
      </c>
      <c r="B190">
        <v>4</v>
      </c>
      <c r="C190" t="s">
        <v>4842</v>
      </c>
      <c r="D190" t="s">
        <v>1346</v>
      </c>
      <c r="E190" t="s">
        <v>19</v>
      </c>
      <c r="F190" t="s">
        <v>4869</v>
      </c>
      <c r="G190" t="s">
        <v>714</v>
      </c>
      <c r="H190" t="s">
        <v>3370</v>
      </c>
      <c r="I190" t="s">
        <v>20</v>
      </c>
      <c r="J190" t="s">
        <v>4870</v>
      </c>
      <c r="K190" s="23" t="str">
        <f>HYPERLINK(Chapur___IMG[[#This Row],[Full_Path]],Chapur___IMG[[#This Row],[Material]]&amp;" -&gt; "&amp;Chapur___IMG[[#This Row],[Descripcion]])</f>
        <v>SG962906-OCL -&gt; Superior-Interior</v>
      </c>
    </row>
    <row r="191" spans="1:11" hidden="1" x14ac:dyDescent="0.3">
      <c r="A191" t="s">
        <v>4526</v>
      </c>
      <c r="B191">
        <v>4</v>
      </c>
      <c r="C191" t="s">
        <v>4842</v>
      </c>
      <c r="D191" t="s">
        <v>1346</v>
      </c>
      <c r="E191" t="s">
        <v>17</v>
      </c>
      <c r="F191" t="s">
        <v>4871</v>
      </c>
      <c r="G191" t="s">
        <v>714</v>
      </c>
      <c r="H191" t="s">
        <v>718</v>
      </c>
      <c r="I191" t="s">
        <v>18</v>
      </c>
      <c r="J191" t="s">
        <v>4872</v>
      </c>
      <c r="K191" s="23" t="str">
        <f>HYPERLINK(Chapur___IMG[[#This Row],[Full_Path]],Chapur___IMG[[#This Row],[Material]]&amp;" -&gt; "&amp;Chapur___IMG[[#This Row],[Descripcion]])</f>
        <v>SG962906-OCL -&gt; Posterior</v>
      </c>
    </row>
    <row r="192" spans="1:11" hidden="1" x14ac:dyDescent="0.3">
      <c r="A192" t="s">
        <v>4526</v>
      </c>
      <c r="B192">
        <v>4</v>
      </c>
      <c r="C192" t="s">
        <v>4842</v>
      </c>
      <c r="D192" t="s">
        <v>1346</v>
      </c>
      <c r="E192" t="s">
        <v>13</v>
      </c>
      <c r="F192" t="s">
        <v>4873</v>
      </c>
      <c r="G192" t="s">
        <v>714</v>
      </c>
      <c r="H192" t="s">
        <v>3369</v>
      </c>
      <c r="I192" t="s">
        <v>14</v>
      </c>
      <c r="J192" t="s">
        <v>4874</v>
      </c>
      <c r="K192" s="23" t="str">
        <f>HYPERLINK(Chapur___IMG[[#This Row],[Full_Path]],Chapur___IMG[[#This Row],[Material]]&amp;" -&gt; "&amp;Chapur___IMG[[#This Row],[Descripcion]])</f>
        <v>SG962906-OCL -&gt; Angulo 3-4</v>
      </c>
    </row>
    <row r="193" spans="1:11" hidden="1" x14ac:dyDescent="0.3">
      <c r="A193" t="s">
        <v>4527</v>
      </c>
      <c r="B193">
        <v>4</v>
      </c>
      <c r="C193" t="s">
        <v>4875</v>
      </c>
      <c r="D193" t="s">
        <v>1346</v>
      </c>
      <c r="E193" t="s">
        <v>13</v>
      </c>
      <c r="F193" t="s">
        <v>4876</v>
      </c>
      <c r="G193" t="s">
        <v>714</v>
      </c>
      <c r="H193" t="s">
        <v>3369</v>
      </c>
      <c r="I193" t="s">
        <v>14</v>
      </c>
      <c r="J193" t="s">
        <v>4877</v>
      </c>
      <c r="K193" s="23" t="str">
        <f>HYPERLINK(Chapur___IMG[[#This Row],[Full_Path]],Chapur___IMG[[#This Row],[Material]]&amp;" -&gt; "&amp;Chapur___IMG[[#This Row],[Descripcion]])</f>
        <v>SG962921-CLO -&gt; Angulo 3-4</v>
      </c>
    </row>
    <row r="194" spans="1:11" hidden="1" x14ac:dyDescent="0.3">
      <c r="A194" t="s">
        <v>4527</v>
      </c>
      <c r="B194">
        <v>4</v>
      </c>
      <c r="C194" t="s">
        <v>4875</v>
      </c>
      <c r="D194" t="s">
        <v>1346</v>
      </c>
      <c r="E194" t="s">
        <v>15</v>
      </c>
      <c r="F194" t="s">
        <v>4878</v>
      </c>
      <c r="G194" t="s">
        <v>714</v>
      </c>
      <c r="H194" t="s">
        <v>717</v>
      </c>
      <c r="I194" t="s">
        <v>16</v>
      </c>
      <c r="J194" t="s">
        <v>4879</v>
      </c>
      <c r="K194" s="23" t="str">
        <f>HYPERLINK(Chapur___IMG[[#This Row],[Full_Path]],Chapur___IMG[[#This Row],[Material]]&amp;" -&gt; "&amp;Chapur___IMG[[#This Row],[Descripcion]])</f>
        <v>SG962921-CLO -&gt; Frontal</v>
      </c>
    </row>
    <row r="195" spans="1:11" hidden="1" x14ac:dyDescent="0.3">
      <c r="A195" t="s">
        <v>4527</v>
      </c>
      <c r="B195">
        <v>4</v>
      </c>
      <c r="C195" t="s">
        <v>4875</v>
      </c>
      <c r="D195" t="s">
        <v>1346</v>
      </c>
      <c r="E195" t="s">
        <v>17</v>
      </c>
      <c r="F195" t="s">
        <v>4880</v>
      </c>
      <c r="G195" t="s">
        <v>714</v>
      </c>
      <c r="H195" t="s">
        <v>718</v>
      </c>
      <c r="I195" t="s">
        <v>18</v>
      </c>
      <c r="J195" t="s">
        <v>4881</v>
      </c>
      <c r="K195" s="23" t="str">
        <f>HYPERLINK(Chapur___IMG[[#This Row],[Full_Path]],Chapur___IMG[[#This Row],[Material]]&amp;" -&gt; "&amp;Chapur___IMG[[#This Row],[Descripcion]])</f>
        <v>SG962921-CLO -&gt; Posterior</v>
      </c>
    </row>
    <row r="196" spans="1:11" hidden="1" x14ac:dyDescent="0.3">
      <c r="A196" t="s">
        <v>4527</v>
      </c>
      <c r="B196">
        <v>4</v>
      </c>
      <c r="C196" t="s">
        <v>4875</v>
      </c>
      <c r="D196" t="s">
        <v>1346</v>
      </c>
      <c r="E196" t="s">
        <v>19</v>
      </c>
      <c r="F196" t="s">
        <v>4882</v>
      </c>
      <c r="G196" t="s">
        <v>714</v>
      </c>
      <c r="H196" t="s">
        <v>3370</v>
      </c>
      <c r="I196" t="s">
        <v>20</v>
      </c>
      <c r="J196" t="s">
        <v>4883</v>
      </c>
      <c r="K196" s="23" t="str">
        <f>HYPERLINK(Chapur___IMG[[#This Row],[Full_Path]],Chapur___IMG[[#This Row],[Material]]&amp;" -&gt; "&amp;Chapur___IMG[[#This Row],[Descripcion]])</f>
        <v>SG962921-CLO -&gt; Superior-Interior</v>
      </c>
    </row>
    <row r="197" spans="1:11" hidden="1" x14ac:dyDescent="0.3">
      <c r="A197" t="s">
        <v>4528</v>
      </c>
      <c r="B197">
        <v>4</v>
      </c>
      <c r="C197" t="s">
        <v>4875</v>
      </c>
      <c r="D197" t="s">
        <v>1346</v>
      </c>
      <c r="E197" t="s">
        <v>19</v>
      </c>
      <c r="F197" t="s">
        <v>4884</v>
      </c>
      <c r="G197" t="s">
        <v>714</v>
      </c>
      <c r="H197" t="s">
        <v>3370</v>
      </c>
      <c r="I197" t="s">
        <v>20</v>
      </c>
      <c r="J197" t="s">
        <v>4885</v>
      </c>
      <c r="K197" s="23" t="str">
        <f>HYPERLINK(Chapur___IMG[[#This Row],[Full_Path]],Chapur___IMG[[#This Row],[Material]]&amp;" -&gt; "&amp;Chapur___IMG[[#This Row],[Descripcion]])</f>
        <v>SG962921-DKO -&gt; Superior-Interior</v>
      </c>
    </row>
    <row r="198" spans="1:11" hidden="1" x14ac:dyDescent="0.3">
      <c r="A198" t="s">
        <v>4528</v>
      </c>
      <c r="B198">
        <v>4</v>
      </c>
      <c r="C198" t="s">
        <v>4875</v>
      </c>
      <c r="D198" t="s">
        <v>1346</v>
      </c>
      <c r="E198" t="s">
        <v>13</v>
      </c>
      <c r="F198" t="s">
        <v>4886</v>
      </c>
      <c r="G198" t="s">
        <v>714</v>
      </c>
      <c r="H198" t="s">
        <v>3369</v>
      </c>
      <c r="I198" t="s">
        <v>14</v>
      </c>
      <c r="J198" t="s">
        <v>4887</v>
      </c>
      <c r="K198" s="23" t="str">
        <f>HYPERLINK(Chapur___IMG[[#This Row],[Full_Path]],Chapur___IMG[[#This Row],[Material]]&amp;" -&gt; "&amp;Chapur___IMG[[#This Row],[Descripcion]])</f>
        <v>SG962921-DKO -&gt; Angulo 3-4</v>
      </c>
    </row>
    <row r="199" spans="1:11" hidden="1" x14ac:dyDescent="0.3">
      <c r="A199" t="s">
        <v>4528</v>
      </c>
      <c r="B199">
        <v>4</v>
      </c>
      <c r="C199" t="s">
        <v>4875</v>
      </c>
      <c r="D199" t="s">
        <v>1346</v>
      </c>
      <c r="E199" t="s">
        <v>15</v>
      </c>
      <c r="F199" t="s">
        <v>4888</v>
      </c>
      <c r="G199" t="s">
        <v>714</v>
      </c>
      <c r="H199" t="s">
        <v>717</v>
      </c>
      <c r="I199" t="s">
        <v>16</v>
      </c>
      <c r="J199" t="s">
        <v>4889</v>
      </c>
      <c r="K199" s="23" t="str">
        <f>HYPERLINK(Chapur___IMG[[#This Row],[Full_Path]],Chapur___IMG[[#This Row],[Material]]&amp;" -&gt; "&amp;Chapur___IMG[[#This Row],[Descripcion]])</f>
        <v>SG962921-DKO -&gt; Frontal</v>
      </c>
    </row>
    <row r="200" spans="1:11" hidden="1" x14ac:dyDescent="0.3">
      <c r="A200" t="s">
        <v>4528</v>
      </c>
      <c r="B200">
        <v>4</v>
      </c>
      <c r="C200" t="s">
        <v>4875</v>
      </c>
      <c r="D200" t="s">
        <v>1346</v>
      </c>
      <c r="E200" t="s">
        <v>17</v>
      </c>
      <c r="F200" t="s">
        <v>4890</v>
      </c>
      <c r="G200" t="s">
        <v>714</v>
      </c>
      <c r="H200" t="s">
        <v>718</v>
      </c>
      <c r="I200" t="s">
        <v>18</v>
      </c>
      <c r="J200" t="s">
        <v>4891</v>
      </c>
      <c r="K200" s="23" t="str">
        <f>HYPERLINK(Chapur___IMG[[#This Row],[Full_Path]],Chapur___IMG[[#This Row],[Material]]&amp;" -&gt; "&amp;Chapur___IMG[[#This Row],[Descripcion]])</f>
        <v>SG962921-DKO -&gt; Posterior</v>
      </c>
    </row>
    <row r="201" spans="1:11" hidden="1" x14ac:dyDescent="0.3">
      <c r="A201" t="s">
        <v>4529</v>
      </c>
      <c r="B201">
        <v>4</v>
      </c>
      <c r="C201" t="s">
        <v>4875</v>
      </c>
      <c r="D201" t="s">
        <v>1346</v>
      </c>
      <c r="E201" t="s">
        <v>15</v>
      </c>
      <c r="F201" t="s">
        <v>4892</v>
      </c>
      <c r="G201" t="s">
        <v>714</v>
      </c>
      <c r="H201" t="s">
        <v>717</v>
      </c>
      <c r="I201" t="s">
        <v>16</v>
      </c>
      <c r="J201" t="s">
        <v>4893</v>
      </c>
      <c r="K201" s="23" t="str">
        <f>HYPERLINK(Chapur___IMG[[#This Row],[Full_Path]],Chapur___IMG[[#This Row],[Material]]&amp;" -&gt; "&amp;Chapur___IMG[[#This Row],[Descripcion]])</f>
        <v>SG962921-LTL -&gt; Frontal</v>
      </c>
    </row>
    <row r="202" spans="1:11" hidden="1" x14ac:dyDescent="0.3">
      <c r="A202" t="s">
        <v>4529</v>
      </c>
      <c r="B202">
        <v>4</v>
      </c>
      <c r="C202" t="s">
        <v>4875</v>
      </c>
      <c r="D202" t="s">
        <v>1346</v>
      </c>
      <c r="E202" t="s">
        <v>17</v>
      </c>
      <c r="F202" t="s">
        <v>4894</v>
      </c>
      <c r="G202" t="s">
        <v>714</v>
      </c>
      <c r="H202" t="s">
        <v>718</v>
      </c>
      <c r="I202" t="s">
        <v>18</v>
      </c>
      <c r="J202" t="s">
        <v>4895</v>
      </c>
      <c r="K202" s="23" t="str">
        <f>HYPERLINK(Chapur___IMG[[#This Row],[Full_Path]],Chapur___IMG[[#This Row],[Material]]&amp;" -&gt; "&amp;Chapur___IMG[[#This Row],[Descripcion]])</f>
        <v>SG962921-LTL -&gt; Posterior</v>
      </c>
    </row>
    <row r="203" spans="1:11" hidden="1" x14ac:dyDescent="0.3">
      <c r="A203" t="s">
        <v>4529</v>
      </c>
      <c r="B203">
        <v>4</v>
      </c>
      <c r="C203" t="s">
        <v>4875</v>
      </c>
      <c r="D203" t="s">
        <v>1346</v>
      </c>
      <c r="E203" t="s">
        <v>19</v>
      </c>
      <c r="F203" t="s">
        <v>4896</v>
      </c>
      <c r="G203" t="s">
        <v>714</v>
      </c>
      <c r="H203" t="s">
        <v>3370</v>
      </c>
      <c r="I203" t="s">
        <v>20</v>
      </c>
      <c r="J203" t="s">
        <v>4897</v>
      </c>
      <c r="K203" s="23" t="str">
        <f>HYPERLINK(Chapur___IMG[[#This Row],[Full_Path]],Chapur___IMG[[#This Row],[Material]]&amp;" -&gt; "&amp;Chapur___IMG[[#This Row],[Descripcion]])</f>
        <v>SG962921-LTL -&gt; Superior-Interior</v>
      </c>
    </row>
    <row r="204" spans="1:11" hidden="1" x14ac:dyDescent="0.3">
      <c r="A204" t="s">
        <v>4529</v>
      </c>
      <c r="B204">
        <v>4</v>
      </c>
      <c r="C204" t="s">
        <v>4875</v>
      </c>
      <c r="D204" t="s">
        <v>1346</v>
      </c>
      <c r="E204" t="s">
        <v>13</v>
      </c>
      <c r="F204" t="s">
        <v>4898</v>
      </c>
      <c r="G204" t="s">
        <v>714</v>
      </c>
      <c r="H204" t="s">
        <v>3369</v>
      </c>
      <c r="I204" t="s">
        <v>14</v>
      </c>
      <c r="J204" t="s">
        <v>4899</v>
      </c>
      <c r="K204" s="23" t="str">
        <f>HYPERLINK(Chapur___IMG[[#This Row],[Full_Path]],Chapur___IMG[[#This Row],[Material]]&amp;" -&gt; "&amp;Chapur___IMG[[#This Row],[Descripcion]])</f>
        <v>SG962921-LTL -&gt; Angulo 3-4</v>
      </c>
    </row>
    <row r="205" spans="1:11" hidden="1" x14ac:dyDescent="0.3">
      <c r="A205" t="s">
        <v>4530</v>
      </c>
      <c r="B205">
        <v>4</v>
      </c>
      <c r="C205" t="s">
        <v>4875</v>
      </c>
      <c r="D205" t="s">
        <v>1346</v>
      </c>
      <c r="E205" t="s">
        <v>17</v>
      </c>
      <c r="F205" t="s">
        <v>4900</v>
      </c>
      <c r="G205" t="s">
        <v>714</v>
      </c>
      <c r="H205" t="s">
        <v>718</v>
      </c>
      <c r="I205" t="s">
        <v>18</v>
      </c>
      <c r="J205" t="s">
        <v>4901</v>
      </c>
      <c r="K205" s="23" t="str">
        <f>HYPERLINK(Chapur___IMG[[#This Row],[Full_Path]],Chapur___IMG[[#This Row],[Material]]&amp;" -&gt; "&amp;Chapur___IMG[[#This Row],[Descripcion]])</f>
        <v>SG962921-OCL -&gt; Posterior</v>
      </c>
    </row>
    <row r="206" spans="1:11" hidden="1" x14ac:dyDescent="0.3">
      <c r="A206" t="s">
        <v>4530</v>
      </c>
      <c r="B206">
        <v>4</v>
      </c>
      <c r="C206" t="s">
        <v>4875</v>
      </c>
      <c r="D206" t="s">
        <v>1346</v>
      </c>
      <c r="E206" t="s">
        <v>15</v>
      </c>
      <c r="F206" t="s">
        <v>4902</v>
      </c>
      <c r="G206" t="s">
        <v>714</v>
      </c>
      <c r="H206" t="s">
        <v>717</v>
      </c>
      <c r="I206" t="s">
        <v>16</v>
      </c>
      <c r="J206" t="s">
        <v>4903</v>
      </c>
      <c r="K206" s="23" t="str">
        <f>HYPERLINK(Chapur___IMG[[#This Row],[Full_Path]],Chapur___IMG[[#This Row],[Material]]&amp;" -&gt; "&amp;Chapur___IMG[[#This Row],[Descripcion]])</f>
        <v>SG962921-OCL -&gt; Frontal</v>
      </c>
    </row>
    <row r="207" spans="1:11" hidden="1" x14ac:dyDescent="0.3">
      <c r="A207" t="s">
        <v>4530</v>
      </c>
      <c r="B207">
        <v>4</v>
      </c>
      <c r="C207" t="s">
        <v>4875</v>
      </c>
      <c r="D207" t="s">
        <v>1346</v>
      </c>
      <c r="E207" t="s">
        <v>19</v>
      </c>
      <c r="F207" t="s">
        <v>4904</v>
      </c>
      <c r="G207" t="s">
        <v>714</v>
      </c>
      <c r="H207" t="s">
        <v>3370</v>
      </c>
      <c r="I207" t="s">
        <v>20</v>
      </c>
      <c r="J207" t="s">
        <v>4905</v>
      </c>
      <c r="K207" s="23" t="str">
        <f>HYPERLINK(Chapur___IMG[[#This Row],[Full_Path]],Chapur___IMG[[#This Row],[Material]]&amp;" -&gt; "&amp;Chapur___IMG[[#This Row],[Descripcion]])</f>
        <v>SG962921-OCL -&gt; Superior-Interior</v>
      </c>
    </row>
    <row r="208" spans="1:11" hidden="1" x14ac:dyDescent="0.3">
      <c r="A208" t="s">
        <v>4530</v>
      </c>
      <c r="B208">
        <v>4</v>
      </c>
      <c r="C208" t="s">
        <v>4875</v>
      </c>
      <c r="D208" t="s">
        <v>1346</v>
      </c>
      <c r="E208" t="s">
        <v>13</v>
      </c>
      <c r="F208" t="s">
        <v>4906</v>
      </c>
      <c r="G208" t="s">
        <v>714</v>
      </c>
      <c r="H208" t="s">
        <v>3369</v>
      </c>
      <c r="I208" t="s">
        <v>14</v>
      </c>
      <c r="J208" t="s">
        <v>4907</v>
      </c>
      <c r="K208" s="23" t="str">
        <f>HYPERLINK(Chapur___IMG[[#This Row],[Full_Path]],Chapur___IMG[[#This Row],[Material]]&amp;" -&gt; "&amp;Chapur___IMG[[#This Row],[Descripcion]])</f>
        <v>SG962921-OCL -&gt; Angulo 3-4</v>
      </c>
    </row>
    <row r="209" spans="1:11" hidden="1" x14ac:dyDescent="0.3">
      <c r="A209" t="s">
        <v>4520</v>
      </c>
      <c r="B209">
        <v>5</v>
      </c>
      <c r="C209" t="s">
        <v>4908</v>
      </c>
      <c r="D209" t="s">
        <v>724</v>
      </c>
      <c r="E209" t="s">
        <v>77</v>
      </c>
      <c r="F209" t="s">
        <v>4909</v>
      </c>
      <c r="G209" t="s">
        <v>714</v>
      </c>
      <c r="H209" t="s">
        <v>2278</v>
      </c>
      <c r="I209" t="s">
        <v>59</v>
      </c>
      <c r="J209" t="s">
        <v>4910</v>
      </c>
      <c r="K209" s="23" t="str">
        <f>HYPERLINK(Chapur___IMG[[#This Row],[Full_Path]],Chapur___IMG[[#This Row],[Material]]&amp;" -&gt; "&amp;Chapur___IMG[[#This Row],[Descripcion]])</f>
        <v>SL900624-CLO -&gt; Frontal Alt 1</v>
      </c>
    </row>
    <row r="210" spans="1:11" hidden="1" x14ac:dyDescent="0.3">
      <c r="A210" t="s">
        <v>4520</v>
      </c>
      <c r="B210">
        <v>5</v>
      </c>
      <c r="C210" t="s">
        <v>4908</v>
      </c>
      <c r="D210" t="s">
        <v>724</v>
      </c>
      <c r="E210" t="s">
        <v>19</v>
      </c>
      <c r="F210" t="s">
        <v>4911</v>
      </c>
      <c r="G210" t="s">
        <v>714</v>
      </c>
      <c r="H210" t="s">
        <v>3370</v>
      </c>
      <c r="I210" t="s">
        <v>20</v>
      </c>
      <c r="J210" t="s">
        <v>4912</v>
      </c>
      <c r="K210" s="23" t="str">
        <f>HYPERLINK(Chapur___IMG[[#This Row],[Full_Path]],Chapur___IMG[[#This Row],[Material]]&amp;" -&gt; "&amp;Chapur___IMG[[#This Row],[Descripcion]])</f>
        <v>SL900624-CLO -&gt; Superior-Interior</v>
      </c>
    </row>
    <row r="211" spans="1:11" hidden="1" x14ac:dyDescent="0.3">
      <c r="A211" t="s">
        <v>4520</v>
      </c>
      <c r="B211">
        <v>5</v>
      </c>
      <c r="C211" t="s">
        <v>4908</v>
      </c>
      <c r="D211" t="s">
        <v>724</v>
      </c>
      <c r="E211" t="s">
        <v>13</v>
      </c>
      <c r="F211" t="s">
        <v>4913</v>
      </c>
      <c r="G211" t="s">
        <v>714</v>
      </c>
      <c r="H211" t="s">
        <v>3369</v>
      </c>
      <c r="I211" t="s">
        <v>14</v>
      </c>
      <c r="J211" t="s">
        <v>4914</v>
      </c>
      <c r="K211" s="23" t="str">
        <f>HYPERLINK(Chapur___IMG[[#This Row],[Full_Path]],Chapur___IMG[[#This Row],[Material]]&amp;" -&gt; "&amp;Chapur___IMG[[#This Row],[Descripcion]])</f>
        <v>SL900624-CLO -&gt; Angulo 3-4</v>
      </c>
    </row>
    <row r="212" spans="1:11" hidden="1" x14ac:dyDescent="0.3">
      <c r="A212" t="s">
        <v>4520</v>
      </c>
      <c r="B212">
        <v>5</v>
      </c>
      <c r="C212" t="s">
        <v>4908</v>
      </c>
      <c r="D212" t="s">
        <v>724</v>
      </c>
      <c r="E212" t="s">
        <v>15</v>
      </c>
      <c r="F212" t="s">
        <v>4915</v>
      </c>
      <c r="G212" t="s">
        <v>714</v>
      </c>
      <c r="H212" t="s">
        <v>717</v>
      </c>
      <c r="I212" t="s">
        <v>16</v>
      </c>
      <c r="J212" t="s">
        <v>4916</v>
      </c>
      <c r="K212" s="23" t="str">
        <f>HYPERLINK(Chapur___IMG[[#This Row],[Full_Path]],Chapur___IMG[[#This Row],[Material]]&amp;" -&gt; "&amp;Chapur___IMG[[#This Row],[Descripcion]])</f>
        <v>SL900624-CLO -&gt; Frontal</v>
      </c>
    </row>
    <row r="213" spans="1:11" hidden="1" x14ac:dyDescent="0.3">
      <c r="A213" t="s">
        <v>4520</v>
      </c>
      <c r="B213">
        <v>5</v>
      </c>
      <c r="C213" t="s">
        <v>4908</v>
      </c>
      <c r="D213" t="s">
        <v>724</v>
      </c>
      <c r="E213" t="s">
        <v>17</v>
      </c>
      <c r="F213" t="s">
        <v>4917</v>
      </c>
      <c r="G213" t="s">
        <v>714</v>
      </c>
      <c r="H213" t="s">
        <v>718</v>
      </c>
      <c r="I213" t="s">
        <v>18</v>
      </c>
      <c r="J213" t="s">
        <v>4918</v>
      </c>
      <c r="K213" s="23" t="str">
        <f>HYPERLINK(Chapur___IMG[[#This Row],[Full_Path]],Chapur___IMG[[#This Row],[Material]]&amp;" -&gt; "&amp;Chapur___IMG[[#This Row],[Descripcion]])</f>
        <v>SL900624-CLO -&gt; Posterior</v>
      </c>
    </row>
    <row r="214" spans="1:11" hidden="1" x14ac:dyDescent="0.3">
      <c r="A214" t="s">
        <v>4521</v>
      </c>
      <c r="B214">
        <v>5</v>
      </c>
      <c r="C214" t="s">
        <v>4908</v>
      </c>
      <c r="D214" t="s">
        <v>724</v>
      </c>
      <c r="E214" t="s">
        <v>15</v>
      </c>
      <c r="F214" t="s">
        <v>4919</v>
      </c>
      <c r="G214" t="s">
        <v>714</v>
      </c>
      <c r="H214" t="s">
        <v>717</v>
      </c>
      <c r="I214" t="s">
        <v>16</v>
      </c>
      <c r="J214" t="s">
        <v>4920</v>
      </c>
      <c r="K214" s="23" t="str">
        <f>HYPERLINK(Chapur___IMG[[#This Row],[Full_Path]],Chapur___IMG[[#This Row],[Material]]&amp;" -&gt; "&amp;Chapur___IMG[[#This Row],[Descripcion]])</f>
        <v>SL900624-LTL -&gt; Frontal</v>
      </c>
    </row>
    <row r="215" spans="1:11" hidden="1" x14ac:dyDescent="0.3">
      <c r="A215" t="s">
        <v>4521</v>
      </c>
      <c r="B215">
        <v>5</v>
      </c>
      <c r="C215" t="s">
        <v>4908</v>
      </c>
      <c r="D215" t="s">
        <v>724</v>
      </c>
      <c r="E215" t="s">
        <v>13</v>
      </c>
      <c r="F215" t="s">
        <v>4921</v>
      </c>
      <c r="G215" t="s">
        <v>714</v>
      </c>
      <c r="H215" t="s">
        <v>3369</v>
      </c>
      <c r="I215" t="s">
        <v>14</v>
      </c>
      <c r="J215" t="s">
        <v>4922</v>
      </c>
      <c r="K215" s="23" t="str">
        <f>HYPERLINK(Chapur___IMG[[#This Row],[Full_Path]],Chapur___IMG[[#This Row],[Material]]&amp;" -&gt; "&amp;Chapur___IMG[[#This Row],[Descripcion]])</f>
        <v>SL900624-LTL -&gt; Angulo 3-4</v>
      </c>
    </row>
    <row r="216" spans="1:11" hidden="1" x14ac:dyDescent="0.3">
      <c r="A216" t="s">
        <v>4521</v>
      </c>
      <c r="B216">
        <v>5</v>
      </c>
      <c r="C216" t="s">
        <v>4908</v>
      </c>
      <c r="D216" t="s">
        <v>724</v>
      </c>
      <c r="E216" t="s">
        <v>19</v>
      </c>
      <c r="F216" t="s">
        <v>4923</v>
      </c>
      <c r="G216" t="s">
        <v>714</v>
      </c>
      <c r="H216" t="s">
        <v>3370</v>
      </c>
      <c r="I216" t="s">
        <v>20</v>
      </c>
      <c r="J216" t="s">
        <v>4924</v>
      </c>
      <c r="K216" s="23" t="str">
        <f>HYPERLINK(Chapur___IMG[[#This Row],[Full_Path]],Chapur___IMG[[#This Row],[Material]]&amp;" -&gt; "&amp;Chapur___IMG[[#This Row],[Descripcion]])</f>
        <v>SL900624-LTL -&gt; Superior-Interior</v>
      </c>
    </row>
    <row r="217" spans="1:11" hidden="1" x14ac:dyDescent="0.3">
      <c r="A217" t="s">
        <v>4521</v>
      </c>
      <c r="B217">
        <v>5</v>
      </c>
      <c r="C217" t="s">
        <v>4908</v>
      </c>
      <c r="D217" t="s">
        <v>724</v>
      </c>
      <c r="E217" t="s">
        <v>77</v>
      </c>
      <c r="F217" t="s">
        <v>4925</v>
      </c>
      <c r="G217" t="s">
        <v>714</v>
      </c>
      <c r="H217" t="s">
        <v>2278</v>
      </c>
      <c r="I217" t="s">
        <v>59</v>
      </c>
      <c r="J217" t="s">
        <v>4926</v>
      </c>
      <c r="K217" s="23" t="str">
        <f>HYPERLINK(Chapur___IMG[[#This Row],[Full_Path]],Chapur___IMG[[#This Row],[Material]]&amp;" -&gt; "&amp;Chapur___IMG[[#This Row],[Descripcion]])</f>
        <v>SL900624-LTL -&gt; Frontal Alt 1</v>
      </c>
    </row>
    <row r="218" spans="1:11" hidden="1" x14ac:dyDescent="0.3">
      <c r="A218" t="s">
        <v>4521</v>
      </c>
      <c r="B218">
        <v>5</v>
      </c>
      <c r="C218" t="s">
        <v>4908</v>
      </c>
      <c r="D218" t="s">
        <v>724</v>
      </c>
      <c r="E218" t="s">
        <v>17</v>
      </c>
      <c r="F218" t="s">
        <v>4927</v>
      </c>
      <c r="G218" t="s">
        <v>714</v>
      </c>
      <c r="H218" t="s">
        <v>718</v>
      </c>
      <c r="I218" t="s">
        <v>18</v>
      </c>
      <c r="J218" t="s">
        <v>4928</v>
      </c>
      <c r="K218" s="23" t="str">
        <f>HYPERLINK(Chapur___IMG[[#This Row],[Full_Path]],Chapur___IMG[[#This Row],[Material]]&amp;" -&gt; "&amp;Chapur___IMG[[#This Row],[Descripcion]])</f>
        <v>SL900624-LTL -&gt; Posterior</v>
      </c>
    </row>
    <row r="219" spans="1:11" hidden="1" x14ac:dyDescent="0.3">
      <c r="A219" t="s">
        <v>4360</v>
      </c>
      <c r="B219">
        <v>6</v>
      </c>
      <c r="C219" t="s">
        <v>4442</v>
      </c>
      <c r="D219" t="s">
        <v>858</v>
      </c>
      <c r="E219" t="s">
        <v>78</v>
      </c>
      <c r="F219" t="s">
        <v>4446</v>
      </c>
      <c r="G219" t="s">
        <v>714</v>
      </c>
      <c r="H219" t="s">
        <v>2279</v>
      </c>
      <c r="I219" t="s">
        <v>1574</v>
      </c>
      <c r="J219" t="s">
        <v>4929</v>
      </c>
      <c r="K219" s="23" t="str">
        <f>HYPERLINK(Chapur___IMG[[#This Row],[Full_Path]],Chapur___IMG[[#This Row],[Material]]&amp;" -&gt; "&amp;Chapur___IMG[[#This Row],[Descripcion]])</f>
        <v>SQ931828-BNL -&gt; Frontal Alt 2</v>
      </c>
    </row>
    <row r="220" spans="1:11" hidden="1" x14ac:dyDescent="0.3">
      <c r="A220" t="s">
        <v>4360</v>
      </c>
      <c r="B220">
        <v>6</v>
      </c>
      <c r="C220" t="s">
        <v>4442</v>
      </c>
      <c r="D220" t="s">
        <v>858</v>
      </c>
      <c r="E220" t="s">
        <v>19</v>
      </c>
      <c r="F220" t="s">
        <v>4444</v>
      </c>
      <c r="G220" t="s">
        <v>714</v>
      </c>
      <c r="H220" t="s">
        <v>3370</v>
      </c>
      <c r="I220" t="s">
        <v>20</v>
      </c>
      <c r="J220" t="s">
        <v>4445</v>
      </c>
      <c r="K220" s="23" t="str">
        <f>HYPERLINK(Chapur___IMG[[#This Row],[Full_Path]],Chapur___IMG[[#This Row],[Material]]&amp;" -&gt; "&amp;Chapur___IMG[[#This Row],[Descripcion]])</f>
        <v>SQ931828-BNL -&gt; Superior-Interior</v>
      </c>
    </row>
    <row r="221" spans="1:11" hidden="1" x14ac:dyDescent="0.3">
      <c r="A221" t="s">
        <v>4360</v>
      </c>
      <c r="B221">
        <v>6</v>
      </c>
      <c r="C221" t="s">
        <v>4442</v>
      </c>
      <c r="D221" t="s">
        <v>858</v>
      </c>
      <c r="E221" t="s">
        <v>13</v>
      </c>
      <c r="F221" t="s">
        <v>4441</v>
      </c>
      <c r="G221" t="s">
        <v>714</v>
      </c>
      <c r="H221" t="s">
        <v>3369</v>
      </c>
      <c r="I221" t="s">
        <v>14</v>
      </c>
      <c r="J221" t="s">
        <v>4449</v>
      </c>
      <c r="K221" s="23" t="str">
        <f>HYPERLINK(Chapur___IMG[[#This Row],[Full_Path]],Chapur___IMG[[#This Row],[Material]]&amp;" -&gt; "&amp;Chapur___IMG[[#This Row],[Descripcion]])</f>
        <v>SQ931828-BNL -&gt; Angulo 3-4</v>
      </c>
    </row>
    <row r="222" spans="1:11" hidden="1" x14ac:dyDescent="0.3">
      <c r="A222" t="s">
        <v>4360</v>
      </c>
      <c r="B222">
        <v>6</v>
      </c>
      <c r="C222" t="s">
        <v>4442</v>
      </c>
      <c r="D222" t="s">
        <v>858</v>
      </c>
      <c r="E222" t="s">
        <v>17</v>
      </c>
      <c r="F222" t="s">
        <v>4450</v>
      </c>
      <c r="G222" t="s">
        <v>714</v>
      </c>
      <c r="H222" t="s">
        <v>718</v>
      </c>
      <c r="I222" t="s">
        <v>18</v>
      </c>
      <c r="J222" t="s">
        <v>4451</v>
      </c>
      <c r="K222" s="23" t="str">
        <f>HYPERLINK(Chapur___IMG[[#This Row],[Full_Path]],Chapur___IMG[[#This Row],[Material]]&amp;" -&gt; "&amp;Chapur___IMG[[#This Row],[Descripcion]])</f>
        <v>SQ931828-BNL -&gt; Posterior</v>
      </c>
    </row>
    <row r="223" spans="1:11" hidden="1" x14ac:dyDescent="0.3">
      <c r="A223" t="s">
        <v>4360</v>
      </c>
      <c r="B223">
        <v>6</v>
      </c>
      <c r="C223" t="s">
        <v>4442</v>
      </c>
      <c r="D223" t="s">
        <v>858</v>
      </c>
      <c r="E223" t="s">
        <v>15</v>
      </c>
      <c r="F223" t="s">
        <v>4448</v>
      </c>
      <c r="G223" t="s">
        <v>714</v>
      </c>
      <c r="H223" t="s">
        <v>717</v>
      </c>
      <c r="I223" t="s">
        <v>16</v>
      </c>
      <c r="J223" t="s">
        <v>4443</v>
      </c>
      <c r="K223" s="23" t="str">
        <f>HYPERLINK(Chapur___IMG[[#This Row],[Full_Path]],Chapur___IMG[[#This Row],[Material]]&amp;" -&gt; "&amp;Chapur___IMG[[#This Row],[Descripcion]])</f>
        <v>SQ931828-BNL -&gt; Frontal</v>
      </c>
    </row>
    <row r="224" spans="1:11" hidden="1" x14ac:dyDescent="0.3">
      <c r="A224" t="s">
        <v>4360</v>
      </c>
      <c r="B224">
        <v>6</v>
      </c>
      <c r="C224" t="s">
        <v>4442</v>
      </c>
      <c r="D224" t="s">
        <v>858</v>
      </c>
      <c r="E224" t="s">
        <v>77</v>
      </c>
      <c r="F224" t="s">
        <v>4447</v>
      </c>
      <c r="G224" t="s">
        <v>714</v>
      </c>
      <c r="H224" t="s">
        <v>2278</v>
      </c>
      <c r="I224" t="s">
        <v>59</v>
      </c>
      <c r="J224" t="s">
        <v>4930</v>
      </c>
      <c r="K224" s="23" t="str">
        <f>HYPERLINK(Chapur___IMG[[#This Row],[Full_Path]],Chapur___IMG[[#This Row],[Material]]&amp;" -&gt; "&amp;Chapur___IMG[[#This Row],[Descripcion]])</f>
        <v>SQ931828-BNL -&gt; Frontal Alt 1</v>
      </c>
    </row>
    <row r="225" spans="1:11" hidden="1" x14ac:dyDescent="0.3">
      <c r="A225" t="s">
        <v>4522</v>
      </c>
      <c r="B225">
        <v>6</v>
      </c>
      <c r="C225" t="s">
        <v>4931</v>
      </c>
      <c r="D225" t="s">
        <v>858</v>
      </c>
      <c r="E225" t="s">
        <v>17</v>
      </c>
      <c r="F225" t="s">
        <v>4932</v>
      </c>
      <c r="G225" t="s">
        <v>714</v>
      </c>
      <c r="H225" t="s">
        <v>718</v>
      </c>
      <c r="I225" t="s">
        <v>18</v>
      </c>
      <c r="J225" t="s">
        <v>4933</v>
      </c>
      <c r="K225" s="23" t="str">
        <f>HYPERLINK(Chapur___IMG[[#This Row],[Full_Path]],Chapur___IMG[[#This Row],[Material]]&amp;" -&gt; "&amp;Chapur___IMG[[#This Row],[Descripcion]])</f>
        <v>VG931828-BLA -&gt; Posterior</v>
      </c>
    </row>
    <row r="226" spans="1:11" hidden="1" x14ac:dyDescent="0.3">
      <c r="A226" t="s">
        <v>4522</v>
      </c>
      <c r="B226">
        <v>6</v>
      </c>
      <c r="C226" t="s">
        <v>4931</v>
      </c>
      <c r="D226" t="s">
        <v>858</v>
      </c>
      <c r="E226" t="s">
        <v>15</v>
      </c>
      <c r="F226" t="s">
        <v>4934</v>
      </c>
      <c r="G226" t="s">
        <v>714</v>
      </c>
      <c r="H226" t="s">
        <v>717</v>
      </c>
      <c r="I226" t="s">
        <v>16</v>
      </c>
      <c r="J226" t="s">
        <v>4935</v>
      </c>
      <c r="K226" s="23" t="str">
        <f>HYPERLINK(Chapur___IMG[[#This Row],[Full_Path]],Chapur___IMG[[#This Row],[Material]]&amp;" -&gt; "&amp;Chapur___IMG[[#This Row],[Descripcion]])</f>
        <v>VG931828-BLA -&gt; Frontal</v>
      </c>
    </row>
    <row r="227" spans="1:11" hidden="1" x14ac:dyDescent="0.3">
      <c r="A227" t="s">
        <v>4522</v>
      </c>
      <c r="B227">
        <v>6</v>
      </c>
      <c r="C227" t="s">
        <v>4931</v>
      </c>
      <c r="D227" t="s">
        <v>858</v>
      </c>
      <c r="E227" t="s">
        <v>77</v>
      </c>
      <c r="F227" t="s">
        <v>4936</v>
      </c>
      <c r="G227" t="s">
        <v>714</v>
      </c>
      <c r="H227" t="s">
        <v>2278</v>
      </c>
      <c r="I227" t="s">
        <v>59</v>
      </c>
      <c r="J227" t="s">
        <v>4937</v>
      </c>
      <c r="K227" s="23" t="str">
        <f>HYPERLINK(Chapur___IMG[[#This Row],[Full_Path]],Chapur___IMG[[#This Row],[Material]]&amp;" -&gt; "&amp;Chapur___IMG[[#This Row],[Descripcion]])</f>
        <v>VG931828-BLA -&gt; Frontal Alt 1</v>
      </c>
    </row>
    <row r="228" spans="1:11" hidden="1" x14ac:dyDescent="0.3">
      <c r="A228" t="s">
        <v>4522</v>
      </c>
      <c r="B228">
        <v>6</v>
      </c>
      <c r="C228" t="s">
        <v>4931</v>
      </c>
      <c r="D228" t="s">
        <v>858</v>
      </c>
      <c r="E228" t="s">
        <v>78</v>
      </c>
      <c r="F228" t="s">
        <v>4938</v>
      </c>
      <c r="G228" t="s">
        <v>714</v>
      </c>
      <c r="H228" t="s">
        <v>2279</v>
      </c>
      <c r="I228" t="s">
        <v>1574</v>
      </c>
      <c r="J228" t="s">
        <v>4939</v>
      </c>
      <c r="K228" s="23" t="str">
        <f>HYPERLINK(Chapur___IMG[[#This Row],[Full_Path]],Chapur___IMG[[#This Row],[Material]]&amp;" -&gt; "&amp;Chapur___IMG[[#This Row],[Descripcion]])</f>
        <v>VG931828-BLA -&gt; Frontal Alt 2</v>
      </c>
    </row>
    <row r="229" spans="1:11" hidden="1" x14ac:dyDescent="0.3">
      <c r="A229" t="s">
        <v>4522</v>
      </c>
      <c r="B229">
        <v>6</v>
      </c>
      <c r="C229" t="s">
        <v>4931</v>
      </c>
      <c r="D229" t="s">
        <v>858</v>
      </c>
      <c r="E229" t="s">
        <v>19</v>
      </c>
      <c r="F229" t="s">
        <v>4940</v>
      </c>
      <c r="G229" t="s">
        <v>714</v>
      </c>
      <c r="H229" t="s">
        <v>3370</v>
      </c>
      <c r="I229" t="s">
        <v>20</v>
      </c>
      <c r="J229" t="s">
        <v>4941</v>
      </c>
      <c r="K229" s="23" t="str">
        <f>HYPERLINK(Chapur___IMG[[#This Row],[Full_Path]],Chapur___IMG[[#This Row],[Material]]&amp;" -&gt; "&amp;Chapur___IMG[[#This Row],[Descripcion]])</f>
        <v>VG931828-BLA -&gt; Superior-Interior</v>
      </c>
    </row>
    <row r="230" spans="1:11" hidden="1" x14ac:dyDescent="0.3">
      <c r="A230" t="s">
        <v>4522</v>
      </c>
      <c r="B230">
        <v>6</v>
      </c>
      <c r="C230" t="s">
        <v>4931</v>
      </c>
      <c r="D230" t="s">
        <v>858</v>
      </c>
      <c r="E230" t="s">
        <v>13</v>
      </c>
      <c r="F230" t="s">
        <v>4942</v>
      </c>
      <c r="G230" t="s">
        <v>714</v>
      </c>
      <c r="H230" t="s">
        <v>3369</v>
      </c>
      <c r="I230" t="s">
        <v>14</v>
      </c>
      <c r="J230" t="s">
        <v>4943</v>
      </c>
      <c r="K230" s="23" t="str">
        <f>HYPERLINK(Chapur___IMG[[#This Row],[Full_Path]],Chapur___IMG[[#This Row],[Material]]&amp;" -&gt; "&amp;Chapur___IMG[[#This Row],[Descripcion]])</f>
        <v>VG931828-BLA -&gt; Angulo 3-4</v>
      </c>
    </row>
    <row r="231" spans="1:11" hidden="1" x14ac:dyDescent="0.3">
      <c r="A231" t="s">
        <v>1</v>
      </c>
      <c r="B231">
        <v>4</v>
      </c>
      <c r="C231" t="s">
        <v>892</v>
      </c>
      <c r="D231" t="s">
        <v>723</v>
      </c>
      <c r="E231" t="s">
        <v>15</v>
      </c>
      <c r="F231" t="s">
        <v>893</v>
      </c>
      <c r="G231" t="s">
        <v>714</v>
      </c>
      <c r="H231" t="s">
        <v>717</v>
      </c>
      <c r="I231" t="s">
        <v>16</v>
      </c>
      <c r="J231" t="s">
        <v>4944</v>
      </c>
      <c r="K231" s="23" t="str">
        <f>HYPERLINK(Chapur___IMG[[#This Row],[Full_Path]],Chapur___IMG[[#This Row],[Material]]&amp;" -&gt; "&amp;Chapur___IMG[[#This Row],[Descripcion]])</f>
        <v>VG949306-BLA -&gt; Frontal</v>
      </c>
    </row>
    <row r="232" spans="1:11" hidden="1" x14ac:dyDescent="0.3">
      <c r="A232" t="s">
        <v>1</v>
      </c>
      <c r="B232">
        <v>4</v>
      </c>
      <c r="C232" t="s">
        <v>892</v>
      </c>
      <c r="D232" t="s">
        <v>723</v>
      </c>
      <c r="E232" t="s">
        <v>17</v>
      </c>
      <c r="F232" t="s">
        <v>891</v>
      </c>
      <c r="G232" t="s">
        <v>714</v>
      </c>
      <c r="H232" t="s">
        <v>718</v>
      </c>
      <c r="I232" t="s">
        <v>18</v>
      </c>
      <c r="J232" t="s">
        <v>4945</v>
      </c>
      <c r="K232" s="23" t="str">
        <f>HYPERLINK(Chapur___IMG[[#This Row],[Full_Path]],Chapur___IMG[[#This Row],[Material]]&amp;" -&gt; "&amp;Chapur___IMG[[#This Row],[Descripcion]])</f>
        <v>VG949306-BLA -&gt; Posterior</v>
      </c>
    </row>
    <row r="233" spans="1:11" hidden="1" x14ac:dyDescent="0.3">
      <c r="A233" t="s">
        <v>1</v>
      </c>
      <c r="B233">
        <v>4</v>
      </c>
      <c r="C233" t="s">
        <v>892</v>
      </c>
      <c r="D233" t="s">
        <v>723</v>
      </c>
      <c r="E233" t="s">
        <v>19</v>
      </c>
      <c r="F233" t="s">
        <v>894</v>
      </c>
      <c r="G233" t="s">
        <v>714</v>
      </c>
      <c r="H233" t="s">
        <v>3370</v>
      </c>
      <c r="I233" t="s">
        <v>20</v>
      </c>
      <c r="J233" t="s">
        <v>4946</v>
      </c>
      <c r="K233" s="23" t="str">
        <f>HYPERLINK(Chapur___IMG[[#This Row],[Full_Path]],Chapur___IMG[[#This Row],[Material]]&amp;" -&gt; "&amp;Chapur___IMG[[#This Row],[Descripcion]])</f>
        <v>VG949306-BLA -&gt; Superior-Interior</v>
      </c>
    </row>
    <row r="234" spans="1:11" hidden="1" x14ac:dyDescent="0.3">
      <c r="A234" t="s">
        <v>1</v>
      </c>
      <c r="B234">
        <v>4</v>
      </c>
      <c r="C234" t="s">
        <v>892</v>
      </c>
      <c r="D234" t="s">
        <v>723</v>
      </c>
      <c r="E234" t="s">
        <v>13</v>
      </c>
      <c r="F234" t="s">
        <v>895</v>
      </c>
      <c r="G234" t="s">
        <v>714</v>
      </c>
      <c r="H234" t="s">
        <v>3369</v>
      </c>
      <c r="I234" t="s">
        <v>14</v>
      </c>
      <c r="J234" t="s">
        <v>4947</v>
      </c>
      <c r="K234" s="23" t="str">
        <f>HYPERLINK(Chapur___IMG[[#This Row],[Full_Path]],Chapur___IMG[[#This Row],[Material]]&amp;" -&gt; "&amp;Chapur___IMG[[#This Row],[Descripcion]])</f>
        <v>VG949306-BLA -&gt; Angulo 3-4</v>
      </c>
    </row>
    <row r="235" spans="1:11" hidden="1" x14ac:dyDescent="0.3">
      <c r="A235" t="s">
        <v>4493</v>
      </c>
      <c r="B235">
        <v>4</v>
      </c>
      <c r="C235" t="s">
        <v>892</v>
      </c>
      <c r="D235" t="s">
        <v>723</v>
      </c>
      <c r="E235" t="s">
        <v>13</v>
      </c>
      <c r="F235" t="s">
        <v>4948</v>
      </c>
      <c r="G235" t="s">
        <v>714</v>
      </c>
      <c r="H235" t="s">
        <v>3369</v>
      </c>
      <c r="I235" t="s">
        <v>14</v>
      </c>
      <c r="J235" t="s">
        <v>4949</v>
      </c>
      <c r="K235" s="23" t="str">
        <f>HYPERLINK(Chapur___IMG[[#This Row],[Full_Path]],Chapur___IMG[[#This Row],[Material]]&amp;" -&gt; "&amp;Chapur___IMG[[#This Row],[Descripcion]])</f>
        <v>VG949306-BON -&gt; Angulo 3-4</v>
      </c>
    </row>
    <row r="236" spans="1:11" hidden="1" x14ac:dyDescent="0.3">
      <c r="A236" t="s">
        <v>4493</v>
      </c>
      <c r="B236">
        <v>4</v>
      </c>
      <c r="C236" t="s">
        <v>892</v>
      </c>
      <c r="D236" t="s">
        <v>723</v>
      </c>
      <c r="E236" t="s">
        <v>19</v>
      </c>
      <c r="F236" t="s">
        <v>4950</v>
      </c>
      <c r="G236" t="s">
        <v>714</v>
      </c>
      <c r="H236" t="s">
        <v>3370</v>
      </c>
      <c r="I236" t="s">
        <v>20</v>
      </c>
      <c r="J236" t="s">
        <v>4951</v>
      </c>
      <c r="K236" s="23" t="str">
        <f>HYPERLINK(Chapur___IMG[[#This Row],[Full_Path]],Chapur___IMG[[#This Row],[Material]]&amp;" -&gt; "&amp;Chapur___IMG[[#This Row],[Descripcion]])</f>
        <v>VG949306-BON -&gt; Superior-Interior</v>
      </c>
    </row>
    <row r="237" spans="1:11" hidden="1" x14ac:dyDescent="0.3">
      <c r="A237" t="s">
        <v>4493</v>
      </c>
      <c r="B237">
        <v>4</v>
      </c>
      <c r="C237" t="s">
        <v>892</v>
      </c>
      <c r="D237" t="s">
        <v>723</v>
      </c>
      <c r="E237" t="s">
        <v>15</v>
      </c>
      <c r="F237" t="s">
        <v>4952</v>
      </c>
      <c r="G237" t="s">
        <v>714</v>
      </c>
      <c r="H237" t="s">
        <v>717</v>
      </c>
      <c r="I237" t="s">
        <v>16</v>
      </c>
      <c r="J237" t="s">
        <v>4953</v>
      </c>
      <c r="K237" s="23" t="str">
        <f>HYPERLINK(Chapur___IMG[[#This Row],[Full_Path]],Chapur___IMG[[#This Row],[Material]]&amp;" -&gt; "&amp;Chapur___IMG[[#This Row],[Descripcion]])</f>
        <v>VG949306-BON -&gt; Frontal</v>
      </c>
    </row>
    <row r="238" spans="1:11" hidden="1" x14ac:dyDescent="0.3">
      <c r="A238" t="s">
        <v>4493</v>
      </c>
      <c r="B238">
        <v>4</v>
      </c>
      <c r="C238" t="s">
        <v>892</v>
      </c>
      <c r="D238" t="s">
        <v>723</v>
      </c>
      <c r="E238" t="s">
        <v>17</v>
      </c>
      <c r="F238" t="s">
        <v>4954</v>
      </c>
      <c r="G238" t="s">
        <v>714</v>
      </c>
      <c r="H238" t="s">
        <v>718</v>
      </c>
      <c r="I238" t="s">
        <v>18</v>
      </c>
      <c r="J238" t="s">
        <v>4955</v>
      </c>
      <c r="K238" s="23" t="str">
        <f>HYPERLINK(Chapur___IMG[[#This Row],[Full_Path]],Chapur___IMG[[#This Row],[Material]]&amp;" -&gt; "&amp;Chapur___IMG[[#This Row],[Descripcion]])</f>
        <v>VG949306-BON -&gt; Posterior</v>
      </c>
    </row>
    <row r="239" spans="1:11" hidden="1" x14ac:dyDescent="0.3">
      <c r="A239" t="s">
        <v>2</v>
      </c>
      <c r="B239">
        <v>4</v>
      </c>
      <c r="C239" t="s">
        <v>897</v>
      </c>
      <c r="D239" t="s">
        <v>723</v>
      </c>
      <c r="E239" t="s">
        <v>15</v>
      </c>
      <c r="F239" t="s">
        <v>898</v>
      </c>
      <c r="G239" t="s">
        <v>714</v>
      </c>
      <c r="H239" t="s">
        <v>717</v>
      </c>
      <c r="I239" t="s">
        <v>16</v>
      </c>
      <c r="J239" t="s">
        <v>4956</v>
      </c>
      <c r="K239" s="23" t="str">
        <f>HYPERLINK(Chapur___IMG[[#This Row],[Full_Path]],Chapur___IMG[[#This Row],[Material]]&amp;" -&gt; "&amp;Chapur___IMG[[#This Row],[Descripcion]])</f>
        <v>VG949312-BLA -&gt; Frontal</v>
      </c>
    </row>
    <row r="240" spans="1:11" hidden="1" x14ac:dyDescent="0.3">
      <c r="A240" t="s">
        <v>2</v>
      </c>
      <c r="B240">
        <v>4</v>
      </c>
      <c r="C240" t="s">
        <v>897</v>
      </c>
      <c r="D240" t="s">
        <v>723</v>
      </c>
      <c r="E240" t="s">
        <v>17</v>
      </c>
      <c r="F240" t="s">
        <v>896</v>
      </c>
      <c r="G240" t="s">
        <v>714</v>
      </c>
      <c r="H240" t="s">
        <v>718</v>
      </c>
      <c r="I240" t="s">
        <v>18</v>
      </c>
      <c r="J240" t="s">
        <v>4957</v>
      </c>
      <c r="K240" s="23" t="str">
        <f>HYPERLINK(Chapur___IMG[[#This Row],[Full_Path]],Chapur___IMG[[#This Row],[Material]]&amp;" -&gt; "&amp;Chapur___IMG[[#This Row],[Descripcion]])</f>
        <v>VG949312-BLA -&gt; Posterior</v>
      </c>
    </row>
    <row r="241" spans="1:11" hidden="1" x14ac:dyDescent="0.3">
      <c r="A241" t="s">
        <v>2</v>
      </c>
      <c r="B241">
        <v>4</v>
      </c>
      <c r="C241" t="s">
        <v>897</v>
      </c>
      <c r="D241" t="s">
        <v>723</v>
      </c>
      <c r="E241" t="s">
        <v>13</v>
      </c>
      <c r="F241" t="s">
        <v>900</v>
      </c>
      <c r="G241" t="s">
        <v>714</v>
      </c>
      <c r="H241" t="s">
        <v>3369</v>
      </c>
      <c r="I241" t="s">
        <v>14</v>
      </c>
      <c r="J241" t="s">
        <v>4958</v>
      </c>
      <c r="K241" s="23" t="str">
        <f>HYPERLINK(Chapur___IMG[[#This Row],[Full_Path]],Chapur___IMG[[#This Row],[Material]]&amp;" -&gt; "&amp;Chapur___IMG[[#This Row],[Descripcion]])</f>
        <v>VG949312-BLA -&gt; Angulo 3-4</v>
      </c>
    </row>
    <row r="242" spans="1:11" hidden="1" x14ac:dyDescent="0.3">
      <c r="A242" t="s">
        <v>2</v>
      </c>
      <c r="B242">
        <v>4</v>
      </c>
      <c r="C242" t="s">
        <v>897</v>
      </c>
      <c r="D242" t="s">
        <v>723</v>
      </c>
      <c r="E242" t="s">
        <v>19</v>
      </c>
      <c r="F242" t="s">
        <v>899</v>
      </c>
      <c r="G242" t="s">
        <v>714</v>
      </c>
      <c r="H242" t="s">
        <v>3370</v>
      </c>
      <c r="I242" t="s">
        <v>20</v>
      </c>
      <c r="J242" t="s">
        <v>4959</v>
      </c>
      <c r="K242" s="23" t="str">
        <f>HYPERLINK(Chapur___IMG[[#This Row],[Full_Path]],Chapur___IMG[[#This Row],[Material]]&amp;" -&gt; "&amp;Chapur___IMG[[#This Row],[Descripcion]])</f>
        <v>VG949312-BLA -&gt; Superior-Interior</v>
      </c>
    </row>
    <row r="243" spans="1:11" hidden="1" x14ac:dyDescent="0.3">
      <c r="A243" t="s">
        <v>4494</v>
      </c>
      <c r="B243">
        <v>4</v>
      </c>
      <c r="C243" t="s">
        <v>897</v>
      </c>
      <c r="D243" t="s">
        <v>723</v>
      </c>
      <c r="E243" t="s">
        <v>17</v>
      </c>
      <c r="F243" t="s">
        <v>4960</v>
      </c>
      <c r="G243" t="s">
        <v>714</v>
      </c>
      <c r="H243" t="s">
        <v>718</v>
      </c>
      <c r="I243" t="s">
        <v>18</v>
      </c>
      <c r="J243" t="s">
        <v>4961</v>
      </c>
      <c r="K243" s="23" t="str">
        <f>HYPERLINK(Chapur___IMG[[#This Row],[Full_Path]],Chapur___IMG[[#This Row],[Material]]&amp;" -&gt; "&amp;Chapur___IMG[[#This Row],[Descripcion]])</f>
        <v>VG949312-BON -&gt; Posterior</v>
      </c>
    </row>
    <row r="244" spans="1:11" hidden="1" x14ac:dyDescent="0.3">
      <c r="A244" t="s">
        <v>4494</v>
      </c>
      <c r="B244">
        <v>4</v>
      </c>
      <c r="C244" t="s">
        <v>897</v>
      </c>
      <c r="D244" t="s">
        <v>723</v>
      </c>
      <c r="E244" t="s">
        <v>15</v>
      </c>
      <c r="F244" t="s">
        <v>4962</v>
      </c>
      <c r="G244" t="s">
        <v>714</v>
      </c>
      <c r="H244" t="s">
        <v>717</v>
      </c>
      <c r="I244" t="s">
        <v>16</v>
      </c>
      <c r="J244" t="s">
        <v>4963</v>
      </c>
      <c r="K244" s="23" t="str">
        <f>HYPERLINK(Chapur___IMG[[#This Row],[Full_Path]],Chapur___IMG[[#This Row],[Material]]&amp;" -&gt; "&amp;Chapur___IMG[[#This Row],[Descripcion]])</f>
        <v>VG949312-BON -&gt; Frontal</v>
      </c>
    </row>
    <row r="245" spans="1:11" hidden="1" x14ac:dyDescent="0.3">
      <c r="A245" t="s">
        <v>4494</v>
      </c>
      <c r="B245">
        <v>4</v>
      </c>
      <c r="C245" t="s">
        <v>897</v>
      </c>
      <c r="D245" t="s">
        <v>723</v>
      </c>
      <c r="E245" t="s">
        <v>19</v>
      </c>
      <c r="F245" t="s">
        <v>4964</v>
      </c>
      <c r="G245" t="s">
        <v>714</v>
      </c>
      <c r="H245" t="s">
        <v>3370</v>
      </c>
      <c r="I245" t="s">
        <v>20</v>
      </c>
      <c r="J245" t="s">
        <v>4965</v>
      </c>
      <c r="K245" s="23" t="str">
        <f>HYPERLINK(Chapur___IMG[[#This Row],[Full_Path]],Chapur___IMG[[#This Row],[Material]]&amp;" -&gt; "&amp;Chapur___IMG[[#This Row],[Descripcion]])</f>
        <v>VG949312-BON -&gt; Superior-Interior</v>
      </c>
    </row>
    <row r="246" spans="1:11" hidden="1" x14ac:dyDescent="0.3">
      <c r="A246" t="s">
        <v>4494</v>
      </c>
      <c r="B246">
        <v>4</v>
      </c>
      <c r="C246" t="s">
        <v>897</v>
      </c>
      <c r="D246" t="s">
        <v>723</v>
      </c>
      <c r="E246" t="s">
        <v>13</v>
      </c>
      <c r="F246" t="s">
        <v>4966</v>
      </c>
      <c r="G246" t="s">
        <v>714</v>
      </c>
      <c r="H246" t="s">
        <v>3369</v>
      </c>
      <c r="I246" t="s">
        <v>14</v>
      </c>
      <c r="J246" t="s">
        <v>4967</v>
      </c>
      <c r="K246" s="23" t="str">
        <f>HYPERLINK(Chapur___IMG[[#This Row],[Full_Path]],Chapur___IMG[[#This Row],[Material]]&amp;" -&gt; "&amp;Chapur___IMG[[#This Row],[Descripcion]])</f>
        <v>VG949312-BON -&gt; Angulo 3-4</v>
      </c>
    </row>
    <row r="247" spans="1:11" hidden="1" x14ac:dyDescent="0.3">
      <c r="A247" t="s">
        <v>4495</v>
      </c>
      <c r="B247">
        <v>4</v>
      </c>
      <c r="C247" t="s">
        <v>4453</v>
      </c>
      <c r="D247" t="s">
        <v>723</v>
      </c>
      <c r="E247" t="s">
        <v>19</v>
      </c>
      <c r="F247" t="s">
        <v>4968</v>
      </c>
      <c r="G247" t="s">
        <v>714</v>
      </c>
      <c r="H247" t="s">
        <v>3370</v>
      </c>
      <c r="I247" t="s">
        <v>20</v>
      </c>
      <c r="J247" t="s">
        <v>4969</v>
      </c>
      <c r="K247" s="23" t="str">
        <f>HYPERLINK(Chapur___IMG[[#This Row],[Full_Path]],Chapur___IMG[[#This Row],[Material]]&amp;" -&gt; "&amp;Chapur___IMG[[#This Row],[Descripcion]])</f>
        <v>VG949323-BLA -&gt; Superior-Interior</v>
      </c>
    </row>
    <row r="248" spans="1:11" hidden="1" x14ac:dyDescent="0.3">
      <c r="A248" t="s">
        <v>4495</v>
      </c>
      <c r="B248">
        <v>4</v>
      </c>
      <c r="C248" t="s">
        <v>4453</v>
      </c>
      <c r="D248" t="s">
        <v>723</v>
      </c>
      <c r="E248" t="s">
        <v>15</v>
      </c>
      <c r="F248" t="s">
        <v>4970</v>
      </c>
      <c r="G248" t="s">
        <v>714</v>
      </c>
      <c r="H248" t="s">
        <v>717</v>
      </c>
      <c r="I248" t="s">
        <v>16</v>
      </c>
      <c r="J248" t="s">
        <v>4971</v>
      </c>
      <c r="K248" s="23" t="str">
        <f>HYPERLINK(Chapur___IMG[[#This Row],[Full_Path]],Chapur___IMG[[#This Row],[Material]]&amp;" -&gt; "&amp;Chapur___IMG[[#This Row],[Descripcion]])</f>
        <v>VG949323-BLA -&gt; Frontal</v>
      </c>
    </row>
    <row r="249" spans="1:11" hidden="1" x14ac:dyDescent="0.3">
      <c r="A249" t="s">
        <v>4495</v>
      </c>
      <c r="B249">
        <v>4</v>
      </c>
      <c r="C249" t="s">
        <v>4453</v>
      </c>
      <c r="D249" t="s">
        <v>723</v>
      </c>
      <c r="E249" t="s">
        <v>17</v>
      </c>
      <c r="F249" t="s">
        <v>4972</v>
      </c>
      <c r="G249" t="s">
        <v>714</v>
      </c>
      <c r="H249" t="s">
        <v>718</v>
      </c>
      <c r="I249" t="s">
        <v>18</v>
      </c>
      <c r="J249" t="s">
        <v>4973</v>
      </c>
      <c r="K249" s="23" t="str">
        <f>HYPERLINK(Chapur___IMG[[#This Row],[Full_Path]],Chapur___IMG[[#This Row],[Material]]&amp;" -&gt; "&amp;Chapur___IMG[[#This Row],[Descripcion]])</f>
        <v>VG949323-BLA -&gt; Posterior</v>
      </c>
    </row>
    <row r="250" spans="1:11" hidden="1" x14ac:dyDescent="0.3">
      <c r="A250" t="s">
        <v>4495</v>
      </c>
      <c r="B250">
        <v>4</v>
      </c>
      <c r="C250" t="s">
        <v>4453</v>
      </c>
      <c r="D250" t="s">
        <v>723</v>
      </c>
      <c r="E250" t="s">
        <v>13</v>
      </c>
      <c r="F250" t="s">
        <v>4974</v>
      </c>
      <c r="G250" t="s">
        <v>714</v>
      </c>
      <c r="H250" t="s">
        <v>3369</v>
      </c>
      <c r="I250" t="s">
        <v>14</v>
      </c>
      <c r="J250" t="s">
        <v>4975</v>
      </c>
      <c r="K250" s="23" t="str">
        <f>HYPERLINK(Chapur___IMG[[#This Row],[Full_Path]],Chapur___IMG[[#This Row],[Material]]&amp;" -&gt; "&amp;Chapur___IMG[[#This Row],[Descripcion]])</f>
        <v>VG949323-BLA -&gt; Angulo 3-4</v>
      </c>
    </row>
    <row r="251" spans="1:11" hidden="1" x14ac:dyDescent="0.3">
      <c r="A251" t="s">
        <v>4369</v>
      </c>
      <c r="B251">
        <v>4</v>
      </c>
      <c r="C251" t="s">
        <v>4453</v>
      </c>
      <c r="D251" t="s">
        <v>723</v>
      </c>
      <c r="E251" t="s">
        <v>15</v>
      </c>
      <c r="F251" t="s">
        <v>4455</v>
      </c>
      <c r="G251" t="s">
        <v>714</v>
      </c>
      <c r="H251" t="s">
        <v>717</v>
      </c>
      <c r="I251" t="s">
        <v>16</v>
      </c>
      <c r="J251" t="s">
        <v>4460</v>
      </c>
      <c r="K251" s="23" t="str">
        <f>HYPERLINK(Chapur___IMG[[#This Row],[Full_Path]],Chapur___IMG[[#This Row],[Material]]&amp;" -&gt; "&amp;Chapur___IMG[[#This Row],[Descripcion]])</f>
        <v>VG949323-BON -&gt; Frontal</v>
      </c>
    </row>
    <row r="252" spans="1:11" hidden="1" x14ac:dyDescent="0.3">
      <c r="A252" t="s">
        <v>4369</v>
      </c>
      <c r="B252">
        <v>4</v>
      </c>
      <c r="C252" t="s">
        <v>4453</v>
      </c>
      <c r="D252" t="s">
        <v>723</v>
      </c>
      <c r="E252" t="s">
        <v>19</v>
      </c>
      <c r="F252" t="s">
        <v>4457</v>
      </c>
      <c r="G252" t="s">
        <v>714</v>
      </c>
      <c r="H252" t="s">
        <v>3370</v>
      </c>
      <c r="I252" t="s">
        <v>20</v>
      </c>
      <c r="J252" t="s">
        <v>4458</v>
      </c>
      <c r="K252" s="23" t="str">
        <f>HYPERLINK(Chapur___IMG[[#This Row],[Full_Path]],Chapur___IMG[[#This Row],[Material]]&amp;" -&gt; "&amp;Chapur___IMG[[#This Row],[Descripcion]])</f>
        <v>VG949323-BON -&gt; Superior-Interior</v>
      </c>
    </row>
    <row r="253" spans="1:11" hidden="1" x14ac:dyDescent="0.3">
      <c r="A253" t="s">
        <v>4369</v>
      </c>
      <c r="B253">
        <v>4</v>
      </c>
      <c r="C253" t="s">
        <v>4453</v>
      </c>
      <c r="D253" t="s">
        <v>723</v>
      </c>
      <c r="E253" t="s">
        <v>13</v>
      </c>
      <c r="F253" t="s">
        <v>4459</v>
      </c>
      <c r="G253" t="s">
        <v>714</v>
      </c>
      <c r="H253" t="s">
        <v>3369</v>
      </c>
      <c r="I253" t="s">
        <v>14</v>
      </c>
      <c r="J253" t="s">
        <v>4456</v>
      </c>
      <c r="K253" s="23" t="str">
        <f>HYPERLINK(Chapur___IMG[[#This Row],[Full_Path]],Chapur___IMG[[#This Row],[Material]]&amp;" -&gt; "&amp;Chapur___IMG[[#This Row],[Descripcion]])</f>
        <v>VG949323-BON -&gt; Angulo 3-4</v>
      </c>
    </row>
    <row r="254" spans="1:11" hidden="1" x14ac:dyDescent="0.3">
      <c r="A254" t="s">
        <v>4369</v>
      </c>
      <c r="B254">
        <v>4</v>
      </c>
      <c r="C254" t="s">
        <v>4453</v>
      </c>
      <c r="D254" t="s">
        <v>723</v>
      </c>
      <c r="E254" t="s">
        <v>17</v>
      </c>
      <c r="F254" t="s">
        <v>4452</v>
      </c>
      <c r="G254" t="s">
        <v>714</v>
      </c>
      <c r="H254" t="s">
        <v>718</v>
      </c>
      <c r="I254" t="s">
        <v>18</v>
      </c>
      <c r="J254" t="s">
        <v>4454</v>
      </c>
      <c r="K254" s="23" t="str">
        <f>HYPERLINK(Chapur___IMG[[#This Row],[Full_Path]],Chapur___IMG[[#This Row],[Material]]&amp;" -&gt; "&amp;Chapur___IMG[[#This Row],[Descripcion]])</f>
        <v>VG949323-BON -&gt; Posterior</v>
      </c>
    </row>
    <row r="255" spans="1:11" hidden="1" x14ac:dyDescent="0.3">
      <c r="A255" t="s">
        <v>4509</v>
      </c>
      <c r="B255">
        <v>4</v>
      </c>
      <c r="C255" t="s">
        <v>4976</v>
      </c>
      <c r="D255" t="s">
        <v>4977</v>
      </c>
      <c r="E255" t="s">
        <v>13</v>
      </c>
      <c r="F255" t="s">
        <v>4978</v>
      </c>
      <c r="G255" t="s">
        <v>714</v>
      </c>
      <c r="H255" t="s">
        <v>3369</v>
      </c>
      <c r="I255" t="s">
        <v>14</v>
      </c>
      <c r="J255" t="s">
        <v>4979</v>
      </c>
      <c r="K255" s="23" t="str">
        <f>HYPERLINK(Chapur___IMG[[#This Row],[Full_Path]],Chapur___IMG[[#This Row],[Material]]&amp;" -&gt; "&amp;Chapur___IMG[[#This Row],[Descripcion]])</f>
        <v>VG963906-BLA -&gt; Angulo 3-4</v>
      </c>
    </row>
    <row r="256" spans="1:11" hidden="1" x14ac:dyDescent="0.3">
      <c r="A256" t="s">
        <v>4509</v>
      </c>
      <c r="B256">
        <v>4</v>
      </c>
      <c r="C256" t="s">
        <v>4976</v>
      </c>
      <c r="D256" t="s">
        <v>4977</v>
      </c>
      <c r="E256" t="s">
        <v>19</v>
      </c>
      <c r="F256" t="s">
        <v>4980</v>
      </c>
      <c r="G256" t="s">
        <v>714</v>
      </c>
      <c r="H256" t="s">
        <v>3370</v>
      </c>
      <c r="I256" t="s">
        <v>20</v>
      </c>
      <c r="J256" t="s">
        <v>4981</v>
      </c>
      <c r="K256" s="23" t="str">
        <f>HYPERLINK(Chapur___IMG[[#This Row],[Full_Path]],Chapur___IMG[[#This Row],[Material]]&amp;" -&gt; "&amp;Chapur___IMG[[#This Row],[Descripcion]])</f>
        <v>VG963906-BLA -&gt; Superior-Interior</v>
      </c>
    </row>
    <row r="257" spans="1:11" hidden="1" x14ac:dyDescent="0.3">
      <c r="A257" t="s">
        <v>4509</v>
      </c>
      <c r="B257">
        <v>4</v>
      </c>
      <c r="C257" t="s">
        <v>4976</v>
      </c>
      <c r="D257" t="s">
        <v>4977</v>
      </c>
      <c r="E257" t="s">
        <v>15</v>
      </c>
      <c r="F257" t="s">
        <v>4982</v>
      </c>
      <c r="G257" t="s">
        <v>714</v>
      </c>
      <c r="H257" t="s">
        <v>717</v>
      </c>
      <c r="I257" t="s">
        <v>16</v>
      </c>
      <c r="J257" t="s">
        <v>4983</v>
      </c>
      <c r="K257" s="23" t="str">
        <f>HYPERLINK(Chapur___IMG[[#This Row],[Full_Path]],Chapur___IMG[[#This Row],[Material]]&amp;" -&gt; "&amp;Chapur___IMG[[#This Row],[Descripcion]])</f>
        <v>VG963906-BLA -&gt; Frontal</v>
      </c>
    </row>
    <row r="258" spans="1:11" hidden="1" x14ac:dyDescent="0.3">
      <c r="A258" t="s">
        <v>4509</v>
      </c>
      <c r="B258">
        <v>4</v>
      </c>
      <c r="C258" t="s">
        <v>4976</v>
      </c>
      <c r="D258" t="s">
        <v>4977</v>
      </c>
      <c r="E258" t="s">
        <v>17</v>
      </c>
      <c r="F258" t="s">
        <v>4984</v>
      </c>
      <c r="G258" t="s">
        <v>714</v>
      </c>
      <c r="H258" t="s">
        <v>718</v>
      </c>
      <c r="I258" t="s">
        <v>18</v>
      </c>
      <c r="J258" t="s">
        <v>4985</v>
      </c>
      <c r="K258" s="23" t="str">
        <f>HYPERLINK(Chapur___IMG[[#This Row],[Full_Path]],Chapur___IMG[[#This Row],[Material]]&amp;" -&gt; "&amp;Chapur___IMG[[#This Row],[Descripcion]])</f>
        <v>VG963906-BLA -&gt; Posterior</v>
      </c>
    </row>
    <row r="259" spans="1:11" hidden="1" x14ac:dyDescent="0.3">
      <c r="A259" t="s">
        <v>4510</v>
      </c>
      <c r="B259">
        <v>4</v>
      </c>
      <c r="C259" t="s">
        <v>4976</v>
      </c>
      <c r="D259" t="s">
        <v>4977</v>
      </c>
      <c r="E259" t="s">
        <v>13</v>
      </c>
      <c r="F259" t="s">
        <v>4986</v>
      </c>
      <c r="G259" t="s">
        <v>714</v>
      </c>
      <c r="H259" t="s">
        <v>3369</v>
      </c>
      <c r="I259" t="s">
        <v>14</v>
      </c>
      <c r="J259" t="s">
        <v>4987</v>
      </c>
      <c r="K259" s="23" t="str">
        <f>HYPERLINK(Chapur___IMG[[#This Row],[Full_Path]],Chapur___IMG[[#This Row],[Material]]&amp;" -&gt; "&amp;Chapur___IMG[[#This Row],[Descripcion]])</f>
        <v>VG963906-BON -&gt; Angulo 3-4</v>
      </c>
    </row>
    <row r="260" spans="1:11" hidden="1" x14ac:dyDescent="0.3">
      <c r="A260" t="s">
        <v>4510</v>
      </c>
      <c r="B260">
        <v>4</v>
      </c>
      <c r="C260" t="s">
        <v>4976</v>
      </c>
      <c r="D260" t="s">
        <v>4977</v>
      </c>
      <c r="E260" t="s">
        <v>19</v>
      </c>
      <c r="F260" t="s">
        <v>4988</v>
      </c>
      <c r="G260" t="s">
        <v>714</v>
      </c>
      <c r="H260" t="s">
        <v>3370</v>
      </c>
      <c r="I260" t="s">
        <v>20</v>
      </c>
      <c r="J260" t="s">
        <v>4989</v>
      </c>
      <c r="K260" s="23" t="str">
        <f>HYPERLINK(Chapur___IMG[[#This Row],[Full_Path]],Chapur___IMG[[#This Row],[Material]]&amp;" -&gt; "&amp;Chapur___IMG[[#This Row],[Descripcion]])</f>
        <v>VG963906-BON -&gt; Superior-Interior</v>
      </c>
    </row>
    <row r="261" spans="1:11" hidden="1" x14ac:dyDescent="0.3">
      <c r="A261" t="s">
        <v>4510</v>
      </c>
      <c r="B261">
        <v>4</v>
      </c>
      <c r="C261" t="s">
        <v>4976</v>
      </c>
      <c r="D261" t="s">
        <v>4977</v>
      </c>
      <c r="E261" t="s">
        <v>15</v>
      </c>
      <c r="F261" t="s">
        <v>4990</v>
      </c>
      <c r="G261" t="s">
        <v>714</v>
      </c>
      <c r="H261" t="s">
        <v>717</v>
      </c>
      <c r="I261" t="s">
        <v>16</v>
      </c>
      <c r="J261" t="s">
        <v>4991</v>
      </c>
      <c r="K261" s="23" t="str">
        <f>HYPERLINK(Chapur___IMG[[#This Row],[Full_Path]],Chapur___IMG[[#This Row],[Material]]&amp;" -&gt; "&amp;Chapur___IMG[[#This Row],[Descripcion]])</f>
        <v>VG963906-BON -&gt; Frontal</v>
      </c>
    </row>
    <row r="262" spans="1:11" hidden="1" x14ac:dyDescent="0.3">
      <c r="A262" t="s">
        <v>4510</v>
      </c>
      <c r="B262">
        <v>4</v>
      </c>
      <c r="C262" t="s">
        <v>4976</v>
      </c>
      <c r="D262" t="s">
        <v>4977</v>
      </c>
      <c r="E262" t="s">
        <v>17</v>
      </c>
      <c r="F262" t="s">
        <v>4992</v>
      </c>
      <c r="G262" t="s">
        <v>714</v>
      </c>
      <c r="H262" t="s">
        <v>718</v>
      </c>
      <c r="I262" t="s">
        <v>18</v>
      </c>
      <c r="J262" t="s">
        <v>4993</v>
      </c>
      <c r="K262" s="23" t="str">
        <f>HYPERLINK(Chapur___IMG[[#This Row],[Full_Path]],Chapur___IMG[[#This Row],[Material]]&amp;" -&gt; "&amp;Chapur___IMG[[#This Row],[Descripcion]])</f>
        <v>VG963906-BON -&gt; Posterior</v>
      </c>
    </row>
    <row r="263" spans="1:11" hidden="1" x14ac:dyDescent="0.3">
      <c r="A263" t="s">
        <v>4511</v>
      </c>
      <c r="B263">
        <v>4</v>
      </c>
      <c r="C263" t="s">
        <v>4976</v>
      </c>
      <c r="D263" t="s">
        <v>4977</v>
      </c>
      <c r="E263" t="s">
        <v>15</v>
      </c>
      <c r="F263" t="s">
        <v>4994</v>
      </c>
      <c r="G263" t="s">
        <v>714</v>
      </c>
      <c r="H263" t="s">
        <v>717</v>
      </c>
      <c r="I263" t="s">
        <v>16</v>
      </c>
      <c r="J263" t="s">
        <v>4995</v>
      </c>
      <c r="K263" s="23" t="str">
        <f>HYPERLINK(Chapur___IMG[[#This Row],[Full_Path]],Chapur___IMG[[#This Row],[Material]]&amp;" -&gt; "&amp;Chapur___IMG[[#This Row],[Descripcion]])</f>
        <v>VG963906-DRT -&gt; Frontal</v>
      </c>
    </row>
    <row r="264" spans="1:11" hidden="1" x14ac:dyDescent="0.3">
      <c r="A264" t="s">
        <v>4511</v>
      </c>
      <c r="B264">
        <v>4</v>
      </c>
      <c r="C264" t="s">
        <v>4976</v>
      </c>
      <c r="D264" t="s">
        <v>4977</v>
      </c>
      <c r="E264" t="s">
        <v>19</v>
      </c>
      <c r="F264" t="s">
        <v>4996</v>
      </c>
      <c r="G264" t="s">
        <v>714</v>
      </c>
      <c r="H264" t="s">
        <v>3370</v>
      </c>
      <c r="I264" t="s">
        <v>20</v>
      </c>
      <c r="J264" t="s">
        <v>4997</v>
      </c>
      <c r="K264" s="23" t="str">
        <f>HYPERLINK(Chapur___IMG[[#This Row],[Full_Path]],Chapur___IMG[[#This Row],[Material]]&amp;" -&gt; "&amp;Chapur___IMG[[#This Row],[Descripcion]])</f>
        <v>VG963906-DRT -&gt; Superior-Interior</v>
      </c>
    </row>
    <row r="265" spans="1:11" hidden="1" x14ac:dyDescent="0.3">
      <c r="A265" t="s">
        <v>4511</v>
      </c>
      <c r="B265">
        <v>4</v>
      </c>
      <c r="C265" t="s">
        <v>4976</v>
      </c>
      <c r="D265" t="s">
        <v>4977</v>
      </c>
      <c r="E265" t="s">
        <v>13</v>
      </c>
      <c r="F265" t="s">
        <v>4998</v>
      </c>
      <c r="G265" t="s">
        <v>714</v>
      </c>
      <c r="H265" t="s">
        <v>3369</v>
      </c>
      <c r="I265" t="s">
        <v>14</v>
      </c>
      <c r="J265" t="s">
        <v>4999</v>
      </c>
      <c r="K265" s="23" t="str">
        <f>HYPERLINK(Chapur___IMG[[#This Row],[Full_Path]],Chapur___IMG[[#This Row],[Material]]&amp;" -&gt; "&amp;Chapur___IMG[[#This Row],[Descripcion]])</f>
        <v>VG963906-DRT -&gt; Angulo 3-4</v>
      </c>
    </row>
    <row r="266" spans="1:11" hidden="1" x14ac:dyDescent="0.3">
      <c r="A266" t="s">
        <v>4511</v>
      </c>
      <c r="B266">
        <v>4</v>
      </c>
      <c r="C266" t="s">
        <v>4976</v>
      </c>
      <c r="D266" t="s">
        <v>4977</v>
      </c>
      <c r="E266" t="s">
        <v>17</v>
      </c>
      <c r="F266" t="s">
        <v>5000</v>
      </c>
      <c r="G266" t="s">
        <v>714</v>
      </c>
      <c r="H266" t="s">
        <v>718</v>
      </c>
      <c r="I266" t="s">
        <v>18</v>
      </c>
      <c r="J266" t="s">
        <v>5001</v>
      </c>
      <c r="K266" s="23" t="str">
        <f>HYPERLINK(Chapur___IMG[[#This Row],[Full_Path]],Chapur___IMG[[#This Row],[Material]]&amp;" -&gt; "&amp;Chapur___IMG[[#This Row],[Descripcion]])</f>
        <v>VG963906-DRT -&gt; Posterior</v>
      </c>
    </row>
    <row r="267" spans="1:11" hidden="1" x14ac:dyDescent="0.3">
      <c r="A267" t="s">
        <v>4512</v>
      </c>
      <c r="B267">
        <v>4</v>
      </c>
      <c r="C267" t="s">
        <v>5002</v>
      </c>
      <c r="D267" t="s">
        <v>4977</v>
      </c>
      <c r="E267" t="s">
        <v>15</v>
      </c>
      <c r="F267" t="s">
        <v>5003</v>
      </c>
      <c r="G267" t="s">
        <v>714</v>
      </c>
      <c r="H267" t="s">
        <v>717</v>
      </c>
      <c r="I267" t="s">
        <v>16</v>
      </c>
      <c r="J267" t="s">
        <v>5004</v>
      </c>
      <c r="K267" s="23" t="str">
        <f>HYPERLINK(Chapur___IMG[[#This Row],[Full_Path]],Chapur___IMG[[#This Row],[Material]]&amp;" -&gt; "&amp;Chapur___IMG[[#This Row],[Descripcion]])</f>
        <v>VG963918-BLA -&gt; Frontal</v>
      </c>
    </row>
    <row r="268" spans="1:11" hidden="1" x14ac:dyDescent="0.3">
      <c r="A268" t="s">
        <v>4512</v>
      </c>
      <c r="B268">
        <v>4</v>
      </c>
      <c r="C268" t="s">
        <v>5002</v>
      </c>
      <c r="D268" t="s">
        <v>4977</v>
      </c>
      <c r="E268" t="s">
        <v>17</v>
      </c>
      <c r="F268" t="s">
        <v>5005</v>
      </c>
      <c r="G268" t="s">
        <v>714</v>
      </c>
      <c r="H268" t="s">
        <v>718</v>
      </c>
      <c r="I268" t="s">
        <v>18</v>
      </c>
      <c r="J268" t="s">
        <v>5006</v>
      </c>
      <c r="K268" s="23" t="str">
        <f>HYPERLINK(Chapur___IMG[[#This Row],[Full_Path]],Chapur___IMG[[#This Row],[Material]]&amp;" -&gt; "&amp;Chapur___IMG[[#This Row],[Descripcion]])</f>
        <v>VG963918-BLA -&gt; Posterior</v>
      </c>
    </row>
    <row r="269" spans="1:11" hidden="1" x14ac:dyDescent="0.3">
      <c r="A269" t="s">
        <v>4512</v>
      </c>
      <c r="B269">
        <v>4</v>
      </c>
      <c r="C269" t="s">
        <v>5002</v>
      </c>
      <c r="D269" t="s">
        <v>4977</v>
      </c>
      <c r="E269" t="s">
        <v>19</v>
      </c>
      <c r="F269" t="s">
        <v>5007</v>
      </c>
      <c r="G269" t="s">
        <v>714</v>
      </c>
      <c r="H269" t="s">
        <v>3370</v>
      </c>
      <c r="I269" t="s">
        <v>20</v>
      </c>
      <c r="J269" t="s">
        <v>5008</v>
      </c>
      <c r="K269" s="23" t="str">
        <f>HYPERLINK(Chapur___IMG[[#This Row],[Full_Path]],Chapur___IMG[[#This Row],[Material]]&amp;" -&gt; "&amp;Chapur___IMG[[#This Row],[Descripcion]])</f>
        <v>VG963918-BLA -&gt; Superior-Interior</v>
      </c>
    </row>
    <row r="270" spans="1:11" hidden="1" x14ac:dyDescent="0.3">
      <c r="A270" t="s">
        <v>4512</v>
      </c>
      <c r="B270">
        <v>4</v>
      </c>
      <c r="C270" t="s">
        <v>5002</v>
      </c>
      <c r="D270" t="s">
        <v>4977</v>
      </c>
      <c r="E270" t="s">
        <v>13</v>
      </c>
      <c r="F270" t="s">
        <v>5009</v>
      </c>
      <c r="G270" t="s">
        <v>714</v>
      </c>
      <c r="H270" t="s">
        <v>3369</v>
      </c>
      <c r="I270" t="s">
        <v>14</v>
      </c>
      <c r="J270" t="s">
        <v>5010</v>
      </c>
      <c r="K270" s="23" t="str">
        <f>HYPERLINK(Chapur___IMG[[#This Row],[Full_Path]],Chapur___IMG[[#This Row],[Material]]&amp;" -&gt; "&amp;Chapur___IMG[[#This Row],[Descripcion]])</f>
        <v>VG963918-BLA -&gt; Angulo 3-4</v>
      </c>
    </row>
    <row r="271" spans="1:11" hidden="1" x14ac:dyDescent="0.3">
      <c r="A271" t="s">
        <v>4513</v>
      </c>
      <c r="B271">
        <v>4</v>
      </c>
      <c r="C271" t="s">
        <v>5002</v>
      </c>
      <c r="D271" t="s">
        <v>4977</v>
      </c>
      <c r="E271" t="s">
        <v>19</v>
      </c>
      <c r="F271" t="s">
        <v>5011</v>
      </c>
      <c r="G271" t="s">
        <v>714</v>
      </c>
      <c r="H271" t="s">
        <v>3370</v>
      </c>
      <c r="I271" t="s">
        <v>20</v>
      </c>
      <c r="J271" t="s">
        <v>5012</v>
      </c>
      <c r="K271" s="23" t="str">
        <f>HYPERLINK(Chapur___IMG[[#This Row],[Full_Path]],Chapur___IMG[[#This Row],[Material]]&amp;" -&gt; "&amp;Chapur___IMG[[#This Row],[Descripcion]])</f>
        <v>VG963918-BON -&gt; Superior-Interior</v>
      </c>
    </row>
    <row r="272" spans="1:11" hidden="1" x14ac:dyDescent="0.3">
      <c r="A272" t="s">
        <v>4513</v>
      </c>
      <c r="B272">
        <v>4</v>
      </c>
      <c r="C272" t="s">
        <v>5002</v>
      </c>
      <c r="D272" t="s">
        <v>4977</v>
      </c>
      <c r="E272" t="s">
        <v>13</v>
      </c>
      <c r="F272" t="s">
        <v>5013</v>
      </c>
      <c r="G272" t="s">
        <v>714</v>
      </c>
      <c r="H272" t="s">
        <v>3369</v>
      </c>
      <c r="I272" t="s">
        <v>14</v>
      </c>
      <c r="J272" t="s">
        <v>5014</v>
      </c>
      <c r="K272" s="23" t="str">
        <f>HYPERLINK(Chapur___IMG[[#This Row],[Full_Path]],Chapur___IMG[[#This Row],[Material]]&amp;" -&gt; "&amp;Chapur___IMG[[#This Row],[Descripcion]])</f>
        <v>VG963918-BON -&gt; Angulo 3-4</v>
      </c>
    </row>
    <row r="273" spans="1:11" hidden="1" x14ac:dyDescent="0.3">
      <c r="A273" t="s">
        <v>4513</v>
      </c>
      <c r="B273">
        <v>4</v>
      </c>
      <c r="C273" t="s">
        <v>5002</v>
      </c>
      <c r="D273" t="s">
        <v>4977</v>
      </c>
      <c r="E273" t="s">
        <v>15</v>
      </c>
      <c r="F273" t="s">
        <v>5015</v>
      </c>
      <c r="G273" t="s">
        <v>714</v>
      </c>
      <c r="H273" t="s">
        <v>717</v>
      </c>
      <c r="I273" t="s">
        <v>16</v>
      </c>
      <c r="J273" t="s">
        <v>5016</v>
      </c>
      <c r="K273" s="23" t="str">
        <f>HYPERLINK(Chapur___IMG[[#This Row],[Full_Path]],Chapur___IMG[[#This Row],[Material]]&amp;" -&gt; "&amp;Chapur___IMG[[#This Row],[Descripcion]])</f>
        <v>VG963918-BON -&gt; Frontal</v>
      </c>
    </row>
    <row r="274" spans="1:11" hidden="1" x14ac:dyDescent="0.3">
      <c r="A274" t="s">
        <v>4513</v>
      </c>
      <c r="B274">
        <v>4</v>
      </c>
      <c r="C274" t="s">
        <v>5002</v>
      </c>
      <c r="D274" t="s">
        <v>4977</v>
      </c>
      <c r="E274" t="s">
        <v>17</v>
      </c>
      <c r="F274" t="s">
        <v>5017</v>
      </c>
      <c r="G274" t="s">
        <v>714</v>
      </c>
      <c r="H274" t="s">
        <v>718</v>
      </c>
      <c r="I274" t="s">
        <v>18</v>
      </c>
      <c r="J274" t="s">
        <v>5018</v>
      </c>
      <c r="K274" s="23" t="str">
        <f>HYPERLINK(Chapur___IMG[[#This Row],[Full_Path]],Chapur___IMG[[#This Row],[Material]]&amp;" -&gt; "&amp;Chapur___IMG[[#This Row],[Descripcion]])</f>
        <v>VG963918-BON -&gt; Posterior</v>
      </c>
    </row>
    <row r="275" spans="1:11" hidden="1" x14ac:dyDescent="0.3">
      <c r="A275" t="s">
        <v>4514</v>
      </c>
      <c r="B275">
        <v>4</v>
      </c>
      <c r="C275" t="s">
        <v>5002</v>
      </c>
      <c r="D275" t="s">
        <v>4977</v>
      </c>
      <c r="E275" t="s">
        <v>19</v>
      </c>
      <c r="F275" t="s">
        <v>5019</v>
      </c>
      <c r="G275" t="s">
        <v>714</v>
      </c>
      <c r="H275" t="s">
        <v>3370</v>
      </c>
      <c r="I275" t="s">
        <v>20</v>
      </c>
      <c r="J275" t="s">
        <v>5020</v>
      </c>
      <c r="K275" s="23" t="str">
        <f>HYPERLINK(Chapur___IMG[[#This Row],[Full_Path]],Chapur___IMG[[#This Row],[Material]]&amp;" -&gt; "&amp;Chapur___IMG[[#This Row],[Descripcion]])</f>
        <v>VG963918-CRD -&gt; Superior-Interior</v>
      </c>
    </row>
    <row r="276" spans="1:11" hidden="1" x14ac:dyDescent="0.3">
      <c r="A276" t="s">
        <v>4514</v>
      </c>
      <c r="B276">
        <v>4</v>
      </c>
      <c r="C276" t="s">
        <v>5002</v>
      </c>
      <c r="D276" t="s">
        <v>4977</v>
      </c>
      <c r="E276" t="s">
        <v>15</v>
      </c>
      <c r="F276" t="s">
        <v>5021</v>
      </c>
      <c r="G276" t="s">
        <v>714</v>
      </c>
      <c r="H276" t="s">
        <v>717</v>
      </c>
      <c r="I276" t="s">
        <v>16</v>
      </c>
      <c r="J276" t="s">
        <v>5022</v>
      </c>
      <c r="K276" s="23" t="str">
        <f>HYPERLINK(Chapur___IMG[[#This Row],[Full_Path]],Chapur___IMG[[#This Row],[Material]]&amp;" -&gt; "&amp;Chapur___IMG[[#This Row],[Descripcion]])</f>
        <v>VG963918-CRD -&gt; Frontal</v>
      </c>
    </row>
    <row r="277" spans="1:11" hidden="1" x14ac:dyDescent="0.3">
      <c r="A277" t="s">
        <v>4514</v>
      </c>
      <c r="B277">
        <v>4</v>
      </c>
      <c r="C277" t="s">
        <v>5002</v>
      </c>
      <c r="D277" t="s">
        <v>4977</v>
      </c>
      <c r="E277" t="s">
        <v>17</v>
      </c>
      <c r="F277" t="s">
        <v>5023</v>
      </c>
      <c r="G277" t="s">
        <v>714</v>
      </c>
      <c r="H277" t="s">
        <v>718</v>
      </c>
      <c r="I277" t="s">
        <v>18</v>
      </c>
      <c r="J277" t="s">
        <v>5024</v>
      </c>
      <c r="K277" s="23" t="str">
        <f>HYPERLINK(Chapur___IMG[[#This Row],[Full_Path]],Chapur___IMG[[#This Row],[Material]]&amp;" -&gt; "&amp;Chapur___IMG[[#This Row],[Descripcion]])</f>
        <v>VG963918-CRD -&gt; Posterior</v>
      </c>
    </row>
    <row r="278" spans="1:11" hidden="1" x14ac:dyDescent="0.3">
      <c r="A278" t="s">
        <v>4514</v>
      </c>
      <c r="B278">
        <v>4</v>
      </c>
      <c r="C278" t="s">
        <v>5002</v>
      </c>
      <c r="D278" t="s">
        <v>4977</v>
      </c>
      <c r="E278" t="s">
        <v>13</v>
      </c>
      <c r="F278" t="s">
        <v>5025</v>
      </c>
      <c r="G278" t="s">
        <v>714</v>
      </c>
      <c r="H278" t="s">
        <v>3369</v>
      </c>
      <c r="I278" t="s">
        <v>14</v>
      </c>
      <c r="J278" t="s">
        <v>5026</v>
      </c>
      <c r="K278" s="23" t="str">
        <f>HYPERLINK(Chapur___IMG[[#This Row],[Full_Path]],Chapur___IMG[[#This Row],[Material]]&amp;" -&gt; "&amp;Chapur___IMG[[#This Row],[Descripcion]])</f>
        <v>VG963918-CRD -&gt; Angulo 3-4</v>
      </c>
    </row>
    <row r="279" spans="1:11" hidden="1" x14ac:dyDescent="0.3">
      <c r="A279" t="s">
        <v>4515</v>
      </c>
      <c r="B279">
        <v>4</v>
      </c>
      <c r="C279" t="s">
        <v>5027</v>
      </c>
      <c r="D279" t="s">
        <v>4977</v>
      </c>
      <c r="E279" t="s">
        <v>15</v>
      </c>
      <c r="F279" t="s">
        <v>5028</v>
      </c>
      <c r="G279" t="s">
        <v>714</v>
      </c>
      <c r="H279" t="s">
        <v>717</v>
      </c>
      <c r="I279" t="s">
        <v>16</v>
      </c>
      <c r="J279" t="s">
        <v>5029</v>
      </c>
      <c r="K279" s="23" t="str">
        <f>HYPERLINK(Chapur___IMG[[#This Row],[Full_Path]],Chapur___IMG[[#This Row],[Material]]&amp;" -&gt; "&amp;Chapur___IMG[[#This Row],[Descripcion]])</f>
        <v>VG963921-BLA -&gt; Frontal</v>
      </c>
    </row>
    <row r="280" spans="1:11" hidden="1" x14ac:dyDescent="0.3">
      <c r="A280" t="s">
        <v>4515</v>
      </c>
      <c r="B280">
        <v>4</v>
      </c>
      <c r="C280" t="s">
        <v>5027</v>
      </c>
      <c r="D280" t="s">
        <v>4977</v>
      </c>
      <c r="E280" t="s">
        <v>19</v>
      </c>
      <c r="F280" t="s">
        <v>5030</v>
      </c>
      <c r="G280" t="s">
        <v>714</v>
      </c>
      <c r="H280" t="s">
        <v>3370</v>
      </c>
      <c r="I280" t="s">
        <v>20</v>
      </c>
      <c r="J280" t="s">
        <v>5031</v>
      </c>
      <c r="K280" s="23" t="str">
        <f>HYPERLINK(Chapur___IMG[[#This Row],[Full_Path]],Chapur___IMG[[#This Row],[Material]]&amp;" -&gt; "&amp;Chapur___IMG[[#This Row],[Descripcion]])</f>
        <v>VG963921-BLA -&gt; Superior-Interior</v>
      </c>
    </row>
    <row r="281" spans="1:11" hidden="1" x14ac:dyDescent="0.3">
      <c r="A281" t="s">
        <v>4515</v>
      </c>
      <c r="B281">
        <v>4</v>
      </c>
      <c r="C281" t="s">
        <v>5027</v>
      </c>
      <c r="D281" t="s">
        <v>4977</v>
      </c>
      <c r="E281" t="s">
        <v>13</v>
      </c>
      <c r="F281" t="s">
        <v>5032</v>
      </c>
      <c r="G281" t="s">
        <v>714</v>
      </c>
      <c r="H281" t="s">
        <v>3369</v>
      </c>
      <c r="I281" t="s">
        <v>14</v>
      </c>
      <c r="J281" t="s">
        <v>5033</v>
      </c>
      <c r="K281" s="23" t="str">
        <f>HYPERLINK(Chapur___IMG[[#This Row],[Full_Path]],Chapur___IMG[[#This Row],[Material]]&amp;" -&gt; "&amp;Chapur___IMG[[#This Row],[Descripcion]])</f>
        <v>VG963921-BLA -&gt; Angulo 3-4</v>
      </c>
    </row>
    <row r="282" spans="1:11" hidden="1" x14ac:dyDescent="0.3">
      <c r="A282" t="s">
        <v>4515</v>
      </c>
      <c r="B282">
        <v>4</v>
      </c>
      <c r="C282" t="s">
        <v>5027</v>
      </c>
      <c r="D282" t="s">
        <v>4977</v>
      </c>
      <c r="E282" t="s">
        <v>17</v>
      </c>
      <c r="F282" t="s">
        <v>5034</v>
      </c>
      <c r="G282" t="s">
        <v>714</v>
      </c>
      <c r="H282" t="s">
        <v>718</v>
      </c>
      <c r="I282" t="s">
        <v>18</v>
      </c>
      <c r="J282" t="s">
        <v>5035</v>
      </c>
      <c r="K282" s="23" t="str">
        <f>HYPERLINK(Chapur___IMG[[#This Row],[Full_Path]],Chapur___IMG[[#This Row],[Material]]&amp;" -&gt; "&amp;Chapur___IMG[[#This Row],[Descripcion]])</f>
        <v>VG963921-BLA -&gt; Posterior</v>
      </c>
    </row>
    <row r="283" spans="1:11" hidden="1" x14ac:dyDescent="0.3">
      <c r="A283" t="s">
        <v>4516</v>
      </c>
      <c r="B283">
        <v>4</v>
      </c>
      <c r="C283" t="s">
        <v>5027</v>
      </c>
      <c r="D283" t="s">
        <v>4977</v>
      </c>
      <c r="E283" t="s">
        <v>13</v>
      </c>
      <c r="F283" t="s">
        <v>5036</v>
      </c>
      <c r="G283" t="s">
        <v>714</v>
      </c>
      <c r="H283" t="s">
        <v>3369</v>
      </c>
      <c r="I283" t="s">
        <v>14</v>
      </c>
      <c r="J283" t="s">
        <v>5037</v>
      </c>
      <c r="K283" s="23" t="str">
        <f>HYPERLINK(Chapur___IMG[[#This Row],[Full_Path]],Chapur___IMG[[#This Row],[Material]]&amp;" -&gt; "&amp;Chapur___IMG[[#This Row],[Descripcion]])</f>
        <v>VG963921-BON -&gt; Angulo 3-4</v>
      </c>
    </row>
    <row r="284" spans="1:11" hidden="1" x14ac:dyDescent="0.3">
      <c r="A284" t="s">
        <v>4516</v>
      </c>
      <c r="B284">
        <v>4</v>
      </c>
      <c r="C284" t="s">
        <v>5027</v>
      </c>
      <c r="D284" t="s">
        <v>4977</v>
      </c>
      <c r="E284" t="s">
        <v>17</v>
      </c>
      <c r="F284" t="s">
        <v>5038</v>
      </c>
      <c r="G284" t="s">
        <v>714</v>
      </c>
      <c r="H284" t="s">
        <v>718</v>
      </c>
      <c r="I284" t="s">
        <v>18</v>
      </c>
      <c r="J284" t="s">
        <v>5039</v>
      </c>
      <c r="K284" s="23" t="str">
        <f>HYPERLINK(Chapur___IMG[[#This Row],[Full_Path]],Chapur___IMG[[#This Row],[Material]]&amp;" -&gt; "&amp;Chapur___IMG[[#This Row],[Descripcion]])</f>
        <v>VG963921-BON -&gt; Posterior</v>
      </c>
    </row>
    <row r="285" spans="1:11" hidden="1" x14ac:dyDescent="0.3">
      <c r="A285" t="s">
        <v>4516</v>
      </c>
      <c r="B285">
        <v>4</v>
      </c>
      <c r="C285" t="s">
        <v>5027</v>
      </c>
      <c r="D285" t="s">
        <v>4977</v>
      </c>
      <c r="E285" t="s">
        <v>15</v>
      </c>
      <c r="F285" t="s">
        <v>5040</v>
      </c>
      <c r="G285" t="s">
        <v>714</v>
      </c>
      <c r="H285" t="s">
        <v>717</v>
      </c>
      <c r="I285" t="s">
        <v>16</v>
      </c>
      <c r="J285" t="s">
        <v>5041</v>
      </c>
      <c r="K285" s="23" t="str">
        <f>HYPERLINK(Chapur___IMG[[#This Row],[Full_Path]],Chapur___IMG[[#This Row],[Material]]&amp;" -&gt; "&amp;Chapur___IMG[[#This Row],[Descripcion]])</f>
        <v>VG963921-BON -&gt; Frontal</v>
      </c>
    </row>
    <row r="286" spans="1:11" hidden="1" x14ac:dyDescent="0.3">
      <c r="A286" t="s">
        <v>4516</v>
      </c>
      <c r="B286">
        <v>4</v>
      </c>
      <c r="C286" t="s">
        <v>5027</v>
      </c>
      <c r="D286" t="s">
        <v>4977</v>
      </c>
      <c r="E286" t="s">
        <v>19</v>
      </c>
      <c r="F286" t="s">
        <v>5042</v>
      </c>
      <c r="G286" t="s">
        <v>714</v>
      </c>
      <c r="H286" t="s">
        <v>3370</v>
      </c>
      <c r="I286" t="s">
        <v>20</v>
      </c>
      <c r="J286" t="s">
        <v>5043</v>
      </c>
      <c r="K286" s="23" t="str">
        <f>HYPERLINK(Chapur___IMG[[#This Row],[Full_Path]],Chapur___IMG[[#This Row],[Material]]&amp;" -&gt; "&amp;Chapur___IMG[[#This Row],[Descripcion]])</f>
        <v>VG963921-BON -&gt; Superior-Interior</v>
      </c>
    </row>
    <row r="287" spans="1:11" hidden="1" x14ac:dyDescent="0.3">
      <c r="A287" t="s">
        <v>4517</v>
      </c>
      <c r="B287">
        <v>4</v>
      </c>
      <c r="C287" t="s">
        <v>5027</v>
      </c>
      <c r="D287" t="s">
        <v>4977</v>
      </c>
      <c r="E287" t="s">
        <v>17</v>
      </c>
      <c r="F287" t="s">
        <v>5044</v>
      </c>
      <c r="G287" t="s">
        <v>714</v>
      </c>
      <c r="H287" t="s">
        <v>718</v>
      </c>
      <c r="I287" t="s">
        <v>18</v>
      </c>
      <c r="J287" t="s">
        <v>5045</v>
      </c>
      <c r="K287" s="23" t="str">
        <f>HYPERLINK(Chapur___IMG[[#This Row],[Full_Path]],Chapur___IMG[[#This Row],[Material]]&amp;" -&gt; "&amp;Chapur___IMG[[#This Row],[Descripcion]])</f>
        <v>VG963921-CRD -&gt; Posterior</v>
      </c>
    </row>
    <row r="288" spans="1:11" hidden="1" x14ac:dyDescent="0.3">
      <c r="A288" t="s">
        <v>4517</v>
      </c>
      <c r="B288">
        <v>4</v>
      </c>
      <c r="C288" t="s">
        <v>5027</v>
      </c>
      <c r="D288" t="s">
        <v>4977</v>
      </c>
      <c r="E288" t="s">
        <v>15</v>
      </c>
      <c r="F288" t="s">
        <v>5046</v>
      </c>
      <c r="G288" t="s">
        <v>714</v>
      </c>
      <c r="H288" t="s">
        <v>717</v>
      </c>
      <c r="I288" t="s">
        <v>16</v>
      </c>
      <c r="J288" t="s">
        <v>5047</v>
      </c>
      <c r="K288" s="23" t="str">
        <f>HYPERLINK(Chapur___IMG[[#This Row],[Full_Path]],Chapur___IMG[[#This Row],[Material]]&amp;" -&gt; "&amp;Chapur___IMG[[#This Row],[Descripcion]])</f>
        <v>VG963921-CRD -&gt; Frontal</v>
      </c>
    </row>
    <row r="289" spans="1:11" hidden="1" x14ac:dyDescent="0.3">
      <c r="A289" t="s">
        <v>4517</v>
      </c>
      <c r="B289">
        <v>4</v>
      </c>
      <c r="C289" t="s">
        <v>5027</v>
      </c>
      <c r="D289" t="s">
        <v>4977</v>
      </c>
      <c r="E289" t="s">
        <v>13</v>
      </c>
      <c r="F289" t="s">
        <v>5048</v>
      </c>
      <c r="G289" t="s">
        <v>714</v>
      </c>
      <c r="H289" t="s">
        <v>3369</v>
      </c>
      <c r="I289" t="s">
        <v>14</v>
      </c>
      <c r="J289" t="s">
        <v>5049</v>
      </c>
      <c r="K289" s="23" t="str">
        <f>HYPERLINK(Chapur___IMG[[#This Row],[Full_Path]],Chapur___IMG[[#This Row],[Material]]&amp;" -&gt; "&amp;Chapur___IMG[[#This Row],[Descripcion]])</f>
        <v>VG963921-CRD -&gt; Angulo 3-4</v>
      </c>
    </row>
    <row r="290" spans="1:11" hidden="1" x14ac:dyDescent="0.3">
      <c r="A290" t="s">
        <v>4517</v>
      </c>
      <c r="B290">
        <v>4</v>
      </c>
      <c r="C290" t="s">
        <v>5027</v>
      </c>
      <c r="D290" t="s">
        <v>4977</v>
      </c>
      <c r="E290" t="s">
        <v>19</v>
      </c>
      <c r="F290" t="s">
        <v>5050</v>
      </c>
      <c r="G290" t="s">
        <v>714</v>
      </c>
      <c r="H290" t="s">
        <v>3370</v>
      </c>
      <c r="I290" t="s">
        <v>20</v>
      </c>
      <c r="J290" t="s">
        <v>5051</v>
      </c>
      <c r="K290" s="23" t="str">
        <f>HYPERLINK(Chapur___IMG[[#This Row],[Full_Path]],Chapur___IMG[[#This Row],[Material]]&amp;" -&gt; "&amp;Chapur___IMG[[#This Row],[Descripcion]])</f>
        <v>VG963921-CRD -&gt; Superior-Interior</v>
      </c>
    </row>
    <row r="291" spans="1:11" hidden="1" x14ac:dyDescent="0.3">
      <c r="A291" t="s">
        <v>4370</v>
      </c>
      <c r="B291">
        <v>5</v>
      </c>
      <c r="C291" t="s">
        <v>4462</v>
      </c>
      <c r="D291" t="s">
        <v>722</v>
      </c>
      <c r="E291" t="s">
        <v>17</v>
      </c>
      <c r="F291" t="s">
        <v>4469</v>
      </c>
      <c r="G291" t="s">
        <v>714</v>
      </c>
      <c r="H291" t="s">
        <v>718</v>
      </c>
      <c r="I291" t="s">
        <v>18</v>
      </c>
      <c r="J291" t="s">
        <v>4470</v>
      </c>
      <c r="K291" s="23" t="str">
        <f>HYPERLINK(Chapur___IMG[[#This Row],[Full_Path]],Chapur___IMG[[#This Row],[Material]]&amp;" -&gt; "&amp;Chapur___IMG[[#This Row],[Descripcion]])</f>
        <v>YQ874829-BLA -&gt; Posterior</v>
      </c>
    </row>
    <row r="292" spans="1:11" hidden="1" x14ac:dyDescent="0.3">
      <c r="A292" t="s">
        <v>4370</v>
      </c>
      <c r="B292">
        <v>5</v>
      </c>
      <c r="C292" t="s">
        <v>4462</v>
      </c>
      <c r="D292" t="s">
        <v>722</v>
      </c>
      <c r="E292" t="s">
        <v>13</v>
      </c>
      <c r="F292" t="s">
        <v>4463</v>
      </c>
      <c r="G292" t="s">
        <v>714</v>
      </c>
      <c r="H292" t="s">
        <v>3369</v>
      </c>
      <c r="I292" t="s">
        <v>14</v>
      </c>
      <c r="J292" t="s">
        <v>4468</v>
      </c>
      <c r="K292" s="23" t="str">
        <f>HYPERLINK(Chapur___IMG[[#This Row],[Full_Path]],Chapur___IMG[[#This Row],[Material]]&amp;" -&gt; "&amp;Chapur___IMG[[#This Row],[Descripcion]])</f>
        <v>YQ874829-BLA -&gt; Angulo 3-4</v>
      </c>
    </row>
    <row r="293" spans="1:11" hidden="1" x14ac:dyDescent="0.3">
      <c r="A293" t="s">
        <v>4370</v>
      </c>
      <c r="B293">
        <v>5</v>
      </c>
      <c r="C293" t="s">
        <v>4462</v>
      </c>
      <c r="D293" t="s">
        <v>722</v>
      </c>
      <c r="E293" t="s">
        <v>19</v>
      </c>
      <c r="F293" t="s">
        <v>4465</v>
      </c>
      <c r="G293" t="s">
        <v>714</v>
      </c>
      <c r="H293" t="s">
        <v>3370</v>
      </c>
      <c r="I293" t="s">
        <v>20</v>
      </c>
      <c r="J293" t="s">
        <v>4466</v>
      </c>
      <c r="K293" s="23" t="str">
        <f>HYPERLINK(Chapur___IMG[[#This Row],[Full_Path]],Chapur___IMG[[#This Row],[Material]]&amp;" -&gt; "&amp;Chapur___IMG[[#This Row],[Descripcion]])</f>
        <v>YQ874829-BLA -&gt; Superior-Interior</v>
      </c>
    </row>
    <row r="294" spans="1:11" hidden="1" x14ac:dyDescent="0.3">
      <c r="A294" t="s">
        <v>4370</v>
      </c>
      <c r="B294">
        <v>5</v>
      </c>
      <c r="C294" t="s">
        <v>4462</v>
      </c>
      <c r="D294" t="s">
        <v>722</v>
      </c>
      <c r="E294" t="s">
        <v>77</v>
      </c>
      <c r="F294" t="s">
        <v>4461</v>
      </c>
      <c r="G294" t="s">
        <v>714</v>
      </c>
      <c r="H294" t="s">
        <v>2278</v>
      </c>
      <c r="I294" t="s">
        <v>59</v>
      </c>
      <c r="J294" t="s">
        <v>5052</v>
      </c>
      <c r="K294" s="23" t="str">
        <f>HYPERLINK(Chapur___IMG[[#This Row],[Full_Path]],Chapur___IMG[[#This Row],[Material]]&amp;" -&gt; "&amp;Chapur___IMG[[#This Row],[Descripcion]])</f>
        <v>YQ874829-BLA -&gt; Frontal Alt 1</v>
      </c>
    </row>
    <row r="295" spans="1:11" hidden="1" x14ac:dyDescent="0.3">
      <c r="A295" t="s">
        <v>4370</v>
      </c>
      <c r="B295">
        <v>5</v>
      </c>
      <c r="C295" t="s">
        <v>4462</v>
      </c>
      <c r="D295" t="s">
        <v>722</v>
      </c>
      <c r="E295" t="s">
        <v>15</v>
      </c>
      <c r="F295" t="s">
        <v>4467</v>
      </c>
      <c r="G295" t="s">
        <v>714</v>
      </c>
      <c r="H295" t="s">
        <v>717</v>
      </c>
      <c r="I295" t="s">
        <v>16</v>
      </c>
      <c r="J295" t="s">
        <v>4464</v>
      </c>
      <c r="K295" s="23" t="str">
        <f>HYPERLINK(Chapur___IMG[[#This Row],[Full_Path]],Chapur___IMG[[#This Row],[Material]]&amp;" -&gt; "&amp;Chapur___IMG[[#This Row],[Descripcion]])</f>
        <v>YQ874829-BLA -&gt; Frontal</v>
      </c>
    </row>
    <row r="296" spans="1:11" hidden="1" x14ac:dyDescent="0.3">
      <c r="A296" t="s">
        <v>4374</v>
      </c>
      <c r="B296">
        <v>4</v>
      </c>
      <c r="C296" t="s">
        <v>4472</v>
      </c>
      <c r="D296" t="s">
        <v>722</v>
      </c>
      <c r="E296" t="s">
        <v>17</v>
      </c>
      <c r="F296" t="s">
        <v>4478</v>
      </c>
      <c r="G296" t="s">
        <v>714</v>
      </c>
      <c r="H296" t="s">
        <v>718</v>
      </c>
      <c r="I296" t="s">
        <v>18</v>
      </c>
      <c r="J296" t="s">
        <v>4479</v>
      </c>
      <c r="K296" s="23" t="str">
        <f>HYPERLINK(Chapur___IMG[[#This Row],[Full_Path]],Chapur___IMG[[#This Row],[Material]]&amp;" -&gt; "&amp;Chapur___IMG[[#This Row],[Descripcion]])</f>
        <v>YQ874833-BLA -&gt; Posterior</v>
      </c>
    </row>
    <row r="297" spans="1:11" hidden="1" x14ac:dyDescent="0.3">
      <c r="A297" t="s">
        <v>4374</v>
      </c>
      <c r="B297">
        <v>4</v>
      </c>
      <c r="C297" t="s">
        <v>4472</v>
      </c>
      <c r="D297" t="s">
        <v>722</v>
      </c>
      <c r="E297" t="s">
        <v>13</v>
      </c>
      <c r="F297" t="s">
        <v>4476</v>
      </c>
      <c r="G297" t="s">
        <v>714</v>
      </c>
      <c r="H297" t="s">
        <v>3369</v>
      </c>
      <c r="I297" t="s">
        <v>14</v>
      </c>
      <c r="J297" t="s">
        <v>4473</v>
      </c>
      <c r="K297" s="23" t="str">
        <f>HYPERLINK(Chapur___IMG[[#This Row],[Full_Path]],Chapur___IMG[[#This Row],[Material]]&amp;" -&gt; "&amp;Chapur___IMG[[#This Row],[Descripcion]])</f>
        <v>YQ874833-BLA -&gt; Angulo 3-4</v>
      </c>
    </row>
    <row r="298" spans="1:11" hidden="1" x14ac:dyDescent="0.3">
      <c r="A298" t="s">
        <v>4374</v>
      </c>
      <c r="B298">
        <v>4</v>
      </c>
      <c r="C298" t="s">
        <v>4472</v>
      </c>
      <c r="D298" t="s">
        <v>722</v>
      </c>
      <c r="E298" t="s">
        <v>19</v>
      </c>
      <c r="F298" t="s">
        <v>4474</v>
      </c>
      <c r="G298" t="s">
        <v>714</v>
      </c>
      <c r="H298" t="s">
        <v>3370</v>
      </c>
      <c r="I298" t="s">
        <v>20</v>
      </c>
      <c r="J298" t="s">
        <v>4475</v>
      </c>
      <c r="K298" s="23" t="str">
        <f>HYPERLINK(Chapur___IMG[[#This Row],[Full_Path]],Chapur___IMG[[#This Row],[Material]]&amp;" -&gt; "&amp;Chapur___IMG[[#This Row],[Descripcion]])</f>
        <v>YQ874833-BLA -&gt; Superior-Interior</v>
      </c>
    </row>
    <row r="299" spans="1:11" hidden="1" x14ac:dyDescent="0.3">
      <c r="A299" t="s">
        <v>4374</v>
      </c>
      <c r="B299">
        <v>4</v>
      </c>
      <c r="C299" t="s">
        <v>4472</v>
      </c>
      <c r="D299" t="s">
        <v>722</v>
      </c>
      <c r="E299" t="s">
        <v>15</v>
      </c>
      <c r="F299" t="s">
        <v>4471</v>
      </c>
      <c r="G299" t="s">
        <v>714</v>
      </c>
      <c r="H299" t="s">
        <v>717</v>
      </c>
      <c r="I299" t="s">
        <v>16</v>
      </c>
      <c r="J299" t="s">
        <v>4477</v>
      </c>
      <c r="K299" s="23" t="str">
        <f>HYPERLINK(Chapur___IMG[[#This Row],[Full_Path]],Chapur___IMG[[#This Row],[Material]]&amp;" -&gt; "&amp;Chapur___IMG[[#This Row],[Descripcion]])</f>
        <v>YQ874833-BLA -&gt; Frontal</v>
      </c>
    </row>
    <row r="300" spans="1:11" hidden="1" x14ac:dyDescent="0.3">
      <c r="A300" t="s">
        <v>4371</v>
      </c>
      <c r="B300">
        <v>4</v>
      </c>
      <c r="C300" t="s">
        <v>833</v>
      </c>
      <c r="D300" t="s">
        <v>715</v>
      </c>
      <c r="E300" t="s">
        <v>19</v>
      </c>
      <c r="F300" t="s">
        <v>4484</v>
      </c>
      <c r="G300" t="s">
        <v>714</v>
      </c>
      <c r="H300" t="s">
        <v>3370</v>
      </c>
      <c r="I300" t="s">
        <v>20</v>
      </c>
      <c r="J300" t="s">
        <v>4485</v>
      </c>
      <c r="K300" s="23" t="str">
        <f>HYPERLINK(Chapur___IMG[[#This Row],[Full_Path]],Chapur___IMG[[#This Row],[Material]]&amp;" -&gt; "&amp;Chapur___IMG[[#This Row],[Descripcion]])</f>
        <v>ZG787913-STU -&gt; Superior-Interior</v>
      </c>
    </row>
    <row r="301" spans="1:11" hidden="1" x14ac:dyDescent="0.3">
      <c r="A301" t="s">
        <v>4371</v>
      </c>
      <c r="B301">
        <v>4</v>
      </c>
      <c r="C301" t="s">
        <v>833</v>
      </c>
      <c r="D301" t="s">
        <v>715</v>
      </c>
      <c r="E301" t="s">
        <v>17</v>
      </c>
      <c r="F301" t="s">
        <v>4480</v>
      </c>
      <c r="G301" t="s">
        <v>714</v>
      </c>
      <c r="H301" t="s">
        <v>718</v>
      </c>
      <c r="I301" t="s">
        <v>18</v>
      </c>
      <c r="J301" t="s">
        <v>4481</v>
      </c>
      <c r="K301" s="23" t="str">
        <f>HYPERLINK(Chapur___IMG[[#This Row],[Full_Path]],Chapur___IMG[[#This Row],[Material]]&amp;" -&gt; "&amp;Chapur___IMG[[#This Row],[Descripcion]])</f>
        <v>ZG787913-STU -&gt; Posterior</v>
      </c>
    </row>
    <row r="302" spans="1:11" hidden="1" x14ac:dyDescent="0.3">
      <c r="A302" t="s">
        <v>4371</v>
      </c>
      <c r="B302">
        <v>4</v>
      </c>
      <c r="C302" t="s">
        <v>833</v>
      </c>
      <c r="D302" t="s">
        <v>715</v>
      </c>
      <c r="E302" t="s">
        <v>15</v>
      </c>
      <c r="F302" t="s">
        <v>4482</v>
      </c>
      <c r="G302" t="s">
        <v>714</v>
      </c>
      <c r="H302" t="s">
        <v>717</v>
      </c>
      <c r="I302" t="s">
        <v>16</v>
      </c>
      <c r="J302" t="s">
        <v>4487</v>
      </c>
      <c r="K302" s="23" t="str">
        <f>HYPERLINK(Chapur___IMG[[#This Row],[Full_Path]],Chapur___IMG[[#This Row],[Material]]&amp;" -&gt; "&amp;Chapur___IMG[[#This Row],[Descripcion]])</f>
        <v>ZG787913-STU -&gt; Frontal</v>
      </c>
    </row>
    <row r="303" spans="1:11" hidden="1" x14ac:dyDescent="0.3">
      <c r="A303" t="s">
        <v>4371</v>
      </c>
      <c r="B303">
        <v>4</v>
      </c>
      <c r="C303" t="s">
        <v>833</v>
      </c>
      <c r="D303" t="s">
        <v>715</v>
      </c>
      <c r="E303" t="s">
        <v>13</v>
      </c>
      <c r="F303" t="s">
        <v>4486</v>
      </c>
      <c r="G303" t="s">
        <v>714</v>
      </c>
      <c r="H303" t="s">
        <v>3369</v>
      </c>
      <c r="I303" t="s">
        <v>14</v>
      </c>
      <c r="J303" t="s">
        <v>4483</v>
      </c>
      <c r="K303" s="23" t="str">
        <f>HYPERLINK(Chapur___IMG[[#This Row],[Full_Path]],Chapur___IMG[[#This Row],[Material]]&amp;" -&gt; "&amp;Chapur___IMG[[#This Row],[Descripcion]])</f>
        <v>ZG787913-STU -&gt; Angulo 3-4</v>
      </c>
    </row>
    <row r="304" spans="1:11" hidden="1" x14ac:dyDescent="0.3">
      <c r="A304" t="s">
        <v>4547</v>
      </c>
      <c r="B304">
        <v>4</v>
      </c>
      <c r="C304" t="s">
        <v>838</v>
      </c>
      <c r="D304" t="s">
        <v>715</v>
      </c>
      <c r="E304" t="s">
        <v>13</v>
      </c>
      <c r="F304" t="s">
        <v>5053</v>
      </c>
      <c r="G304" t="s">
        <v>714</v>
      </c>
      <c r="H304" t="s">
        <v>3369</v>
      </c>
      <c r="I304" t="s">
        <v>14</v>
      </c>
      <c r="J304" t="s">
        <v>5054</v>
      </c>
      <c r="K304" s="23" t="str">
        <f>HYPERLINK(Chapur___IMG[[#This Row],[Full_Path]],Chapur___IMG[[#This Row],[Material]]&amp;" -&gt; "&amp;Chapur___IMG[[#This Row],[Descripcion]])</f>
        <v>ZG787924-BEI -&gt; Angulo 3-4</v>
      </c>
    </row>
    <row r="305" spans="1:11" hidden="1" x14ac:dyDescent="0.3">
      <c r="A305" t="s">
        <v>4547</v>
      </c>
      <c r="B305">
        <v>4</v>
      </c>
      <c r="C305" t="s">
        <v>838</v>
      </c>
      <c r="D305" t="s">
        <v>715</v>
      </c>
      <c r="E305" t="s">
        <v>19</v>
      </c>
      <c r="F305" t="s">
        <v>5055</v>
      </c>
      <c r="G305" t="s">
        <v>714</v>
      </c>
      <c r="H305" t="s">
        <v>3370</v>
      </c>
      <c r="I305" t="s">
        <v>20</v>
      </c>
      <c r="J305" t="s">
        <v>5056</v>
      </c>
      <c r="K305" s="23" t="str">
        <f>HYPERLINK(Chapur___IMG[[#This Row],[Full_Path]],Chapur___IMG[[#This Row],[Material]]&amp;" -&gt; "&amp;Chapur___IMG[[#This Row],[Descripcion]])</f>
        <v>ZG787924-BEI -&gt; Superior-Interior</v>
      </c>
    </row>
    <row r="306" spans="1:11" hidden="1" x14ac:dyDescent="0.3">
      <c r="A306" t="s">
        <v>4547</v>
      </c>
      <c r="B306">
        <v>4</v>
      </c>
      <c r="C306" t="s">
        <v>838</v>
      </c>
      <c r="D306" t="s">
        <v>715</v>
      </c>
      <c r="E306" t="s">
        <v>15</v>
      </c>
      <c r="F306" t="s">
        <v>5057</v>
      </c>
      <c r="G306" t="s">
        <v>714</v>
      </c>
      <c r="H306" t="s">
        <v>717</v>
      </c>
      <c r="I306" t="s">
        <v>16</v>
      </c>
      <c r="J306" t="s">
        <v>5058</v>
      </c>
      <c r="K306" s="23" t="str">
        <f>HYPERLINK(Chapur___IMG[[#This Row],[Full_Path]],Chapur___IMG[[#This Row],[Material]]&amp;" -&gt; "&amp;Chapur___IMG[[#This Row],[Descripcion]])</f>
        <v>ZG787924-BEI -&gt; Frontal</v>
      </c>
    </row>
    <row r="307" spans="1:11" hidden="1" x14ac:dyDescent="0.3">
      <c r="A307" t="s">
        <v>4547</v>
      </c>
      <c r="B307">
        <v>4</v>
      </c>
      <c r="C307" t="s">
        <v>838</v>
      </c>
      <c r="D307" t="s">
        <v>715</v>
      </c>
      <c r="E307" t="s">
        <v>17</v>
      </c>
      <c r="F307" t="s">
        <v>5059</v>
      </c>
      <c r="G307" t="s">
        <v>714</v>
      </c>
      <c r="H307" t="s">
        <v>718</v>
      </c>
      <c r="I307" t="s">
        <v>18</v>
      </c>
      <c r="J307" t="s">
        <v>5060</v>
      </c>
      <c r="K307" s="23" t="str">
        <f>HYPERLINK(Chapur___IMG[[#This Row],[Full_Path]],Chapur___IMG[[#This Row],[Material]]&amp;" -&gt; "&amp;Chapur___IMG[[#This Row],[Descripcion]])</f>
        <v>ZG787924-BEI -&gt; Posterior</v>
      </c>
    </row>
    <row r="308" spans="1:11" hidden="1" x14ac:dyDescent="0.3">
      <c r="A308" t="s">
        <v>96</v>
      </c>
      <c r="B308">
        <v>4</v>
      </c>
      <c r="C308" t="s">
        <v>838</v>
      </c>
      <c r="D308" t="s">
        <v>715</v>
      </c>
      <c r="E308" t="s">
        <v>13</v>
      </c>
      <c r="F308" t="s">
        <v>841</v>
      </c>
      <c r="G308" t="s">
        <v>714</v>
      </c>
      <c r="H308" t="s">
        <v>3369</v>
      </c>
      <c r="I308" t="s">
        <v>14</v>
      </c>
      <c r="J308" t="s">
        <v>5061</v>
      </c>
      <c r="K308" s="23" t="str">
        <f>HYPERLINK(Chapur___IMG[[#This Row],[Full_Path]],Chapur___IMG[[#This Row],[Material]]&amp;" -&gt; "&amp;Chapur___IMG[[#This Row],[Descripcion]])</f>
        <v>ZG787924-BLA -&gt; Angulo 3-4</v>
      </c>
    </row>
    <row r="309" spans="1:11" hidden="1" x14ac:dyDescent="0.3">
      <c r="A309" t="s">
        <v>96</v>
      </c>
      <c r="B309">
        <v>4</v>
      </c>
      <c r="C309" t="s">
        <v>838</v>
      </c>
      <c r="D309" t="s">
        <v>715</v>
      </c>
      <c r="E309" t="s">
        <v>19</v>
      </c>
      <c r="F309" t="s">
        <v>840</v>
      </c>
      <c r="G309" t="s">
        <v>714</v>
      </c>
      <c r="H309" t="s">
        <v>3370</v>
      </c>
      <c r="I309" t="s">
        <v>20</v>
      </c>
      <c r="J309" t="s">
        <v>5062</v>
      </c>
      <c r="K309" s="23" t="str">
        <f>HYPERLINK(Chapur___IMG[[#This Row],[Full_Path]],Chapur___IMG[[#This Row],[Material]]&amp;" -&gt; "&amp;Chapur___IMG[[#This Row],[Descripcion]])</f>
        <v>ZG787924-BLA -&gt; Superior-Interior</v>
      </c>
    </row>
    <row r="310" spans="1:11" hidden="1" x14ac:dyDescent="0.3">
      <c r="A310" t="s">
        <v>96</v>
      </c>
      <c r="B310">
        <v>4</v>
      </c>
      <c r="C310" t="s">
        <v>838</v>
      </c>
      <c r="D310" t="s">
        <v>715</v>
      </c>
      <c r="E310" t="s">
        <v>15</v>
      </c>
      <c r="F310" t="s">
        <v>839</v>
      </c>
      <c r="G310" t="s">
        <v>714</v>
      </c>
      <c r="H310" t="s">
        <v>717</v>
      </c>
      <c r="I310" t="s">
        <v>16</v>
      </c>
      <c r="J310" t="s">
        <v>5063</v>
      </c>
      <c r="K310" s="23" t="str">
        <f>HYPERLINK(Chapur___IMG[[#This Row],[Full_Path]],Chapur___IMG[[#This Row],[Material]]&amp;" -&gt; "&amp;Chapur___IMG[[#This Row],[Descripcion]])</f>
        <v>ZG787924-BLA -&gt; Frontal</v>
      </c>
    </row>
    <row r="311" spans="1:11" hidden="1" x14ac:dyDescent="0.3">
      <c r="A311" t="s">
        <v>96</v>
      </c>
      <c r="B311">
        <v>4</v>
      </c>
      <c r="C311" t="s">
        <v>838</v>
      </c>
      <c r="D311" t="s">
        <v>715</v>
      </c>
      <c r="E311" t="s">
        <v>17</v>
      </c>
      <c r="F311" t="s">
        <v>837</v>
      </c>
      <c r="G311" t="s">
        <v>714</v>
      </c>
      <c r="H311" t="s">
        <v>718</v>
      </c>
      <c r="I311" t="s">
        <v>18</v>
      </c>
      <c r="J311" t="s">
        <v>5064</v>
      </c>
      <c r="K311" s="23" t="str">
        <f>HYPERLINK(Chapur___IMG[[#This Row],[Full_Path]],Chapur___IMG[[#This Row],[Material]]&amp;" -&gt; "&amp;Chapur___IMG[[#This Row],[Descripcion]])</f>
        <v>ZG787924-BLA -&gt; Posterior</v>
      </c>
    </row>
    <row r="312" spans="1:11" hidden="1" x14ac:dyDescent="0.3">
      <c r="A312" t="s">
        <v>379</v>
      </c>
      <c r="B312">
        <v>4</v>
      </c>
      <c r="C312" t="s">
        <v>838</v>
      </c>
      <c r="D312" t="s">
        <v>715</v>
      </c>
      <c r="E312" t="s">
        <v>13</v>
      </c>
      <c r="F312" t="s">
        <v>757</v>
      </c>
      <c r="G312" t="s">
        <v>714</v>
      </c>
      <c r="H312" t="s">
        <v>3369</v>
      </c>
      <c r="I312" t="s">
        <v>14</v>
      </c>
      <c r="J312" t="s">
        <v>5065</v>
      </c>
      <c r="K312" s="23" t="str">
        <f>HYPERLINK(Chapur___IMG[[#This Row],[Full_Path]],Chapur___IMG[[#This Row],[Material]]&amp;" -&gt; "&amp;Chapur___IMG[[#This Row],[Descripcion]])</f>
        <v>ZG787924-BON -&gt; Angulo 3-4</v>
      </c>
    </row>
    <row r="313" spans="1:11" hidden="1" x14ac:dyDescent="0.3">
      <c r="A313" t="s">
        <v>379</v>
      </c>
      <c r="B313">
        <v>4</v>
      </c>
      <c r="C313" t="s">
        <v>838</v>
      </c>
      <c r="D313" t="s">
        <v>715</v>
      </c>
      <c r="E313" t="s">
        <v>19</v>
      </c>
      <c r="F313" t="s">
        <v>758</v>
      </c>
      <c r="G313" t="s">
        <v>714</v>
      </c>
      <c r="H313" t="s">
        <v>3370</v>
      </c>
      <c r="I313" t="s">
        <v>20</v>
      </c>
      <c r="J313" t="s">
        <v>5066</v>
      </c>
      <c r="K313" s="23" t="str">
        <f>HYPERLINK(Chapur___IMG[[#This Row],[Full_Path]],Chapur___IMG[[#This Row],[Material]]&amp;" -&gt; "&amp;Chapur___IMG[[#This Row],[Descripcion]])</f>
        <v>ZG787924-BON -&gt; Superior-Interior</v>
      </c>
    </row>
    <row r="314" spans="1:11" hidden="1" x14ac:dyDescent="0.3">
      <c r="A314" t="s">
        <v>379</v>
      </c>
      <c r="B314">
        <v>4</v>
      </c>
      <c r="C314" t="s">
        <v>838</v>
      </c>
      <c r="D314" t="s">
        <v>715</v>
      </c>
      <c r="E314" t="s">
        <v>15</v>
      </c>
      <c r="F314" t="s">
        <v>759</v>
      </c>
      <c r="G314" t="s">
        <v>714</v>
      </c>
      <c r="H314" t="s">
        <v>717</v>
      </c>
      <c r="I314" t="s">
        <v>16</v>
      </c>
      <c r="J314" t="s">
        <v>5067</v>
      </c>
      <c r="K314" s="23" t="str">
        <f>HYPERLINK(Chapur___IMG[[#This Row],[Full_Path]],Chapur___IMG[[#This Row],[Material]]&amp;" -&gt; "&amp;Chapur___IMG[[#This Row],[Descripcion]])</f>
        <v>ZG787924-BON -&gt; Frontal</v>
      </c>
    </row>
    <row r="315" spans="1:11" hidden="1" x14ac:dyDescent="0.3">
      <c r="A315" t="s">
        <v>379</v>
      </c>
      <c r="B315">
        <v>4</v>
      </c>
      <c r="C315" t="s">
        <v>838</v>
      </c>
      <c r="D315" t="s">
        <v>715</v>
      </c>
      <c r="E315" t="s">
        <v>17</v>
      </c>
      <c r="F315" t="s">
        <v>756</v>
      </c>
      <c r="G315" t="s">
        <v>714</v>
      </c>
      <c r="H315" t="s">
        <v>718</v>
      </c>
      <c r="I315" t="s">
        <v>18</v>
      </c>
      <c r="J315" t="s">
        <v>5068</v>
      </c>
      <c r="K315" s="23" t="str">
        <f>HYPERLINK(Chapur___IMG[[#This Row],[Full_Path]],Chapur___IMG[[#This Row],[Material]]&amp;" -&gt; "&amp;Chapur___IMG[[#This Row],[Descripcion]])</f>
        <v>ZG787924-BON -&gt; Posterior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D0D-0CC1-4D35-B3CD-583FF41185F4}">
  <sheetPr>
    <tabColor rgb="FF00B0F0"/>
  </sheetPr>
  <dimension ref="A1:C82"/>
  <sheetViews>
    <sheetView zoomScale="115" zoomScaleNormal="115" workbookViewId="0">
      <pane ySplit="1" topLeftCell="A2" activePane="bottomLeft" state="frozen"/>
      <selection pane="bottomLeft" activeCell="F27" sqref="F27"/>
    </sheetView>
  </sheetViews>
  <sheetFormatPr baseColWidth="10" defaultRowHeight="14.4" x14ac:dyDescent="0.3"/>
  <cols>
    <col min="1" max="1" width="14.44140625" bestFit="1" customWidth="1"/>
    <col min="7" max="7" width="15.21875" customWidth="1"/>
  </cols>
  <sheetData>
    <row r="1" spans="1:3" ht="33" customHeight="1" thickBot="1" x14ac:dyDescent="0.35">
      <c r="A1" s="8" t="s">
        <v>0</v>
      </c>
      <c r="B1" s="8" t="s">
        <v>710</v>
      </c>
      <c r="C1" s="17" t="str">
        <f>"Imágenes totales: "&amp;SUM(Chapur[Imágenes])</f>
        <v>Imágenes totales: 314</v>
      </c>
    </row>
    <row r="2" spans="1:3" x14ac:dyDescent="0.3">
      <c r="A2" t="s">
        <v>4366</v>
      </c>
      <c r="B2" s="2">
        <f>COUNTIF(Chapur___IMG[Material],Chapur[[#This Row],[Material]])</f>
        <v>4</v>
      </c>
    </row>
    <row r="3" spans="1:3" x14ac:dyDescent="0.3">
      <c r="A3" t="s">
        <v>4488</v>
      </c>
      <c r="B3" s="2">
        <f>COUNTIF(Chapur___IMG[Material],Chapur[[#This Row],[Material]])</f>
        <v>4</v>
      </c>
    </row>
    <row r="4" spans="1:3" x14ac:dyDescent="0.3">
      <c r="A4" t="s">
        <v>4489</v>
      </c>
      <c r="B4" s="2">
        <f>COUNTIF(Chapur___IMG[Material],Chapur[[#This Row],[Material]])</f>
        <v>4</v>
      </c>
    </row>
    <row r="5" spans="1:3" x14ac:dyDescent="0.3">
      <c r="A5" t="s">
        <v>4367</v>
      </c>
      <c r="B5" s="2">
        <f>COUNTIF(Chapur___IMG[Material],Chapur[[#This Row],[Material]])</f>
        <v>4</v>
      </c>
    </row>
    <row r="6" spans="1:3" x14ac:dyDescent="0.3">
      <c r="A6" t="s">
        <v>4490</v>
      </c>
      <c r="B6" s="2">
        <f>COUNTIF(Chapur___IMG[Material],Chapur[[#This Row],[Material]])</f>
        <v>4</v>
      </c>
    </row>
    <row r="7" spans="1:3" x14ac:dyDescent="0.3">
      <c r="A7" t="s">
        <v>4491</v>
      </c>
      <c r="B7" s="2">
        <f>COUNTIF(Chapur___IMG[Material],Chapur[[#This Row],[Material]])</f>
        <v>4</v>
      </c>
    </row>
    <row r="8" spans="1:3" x14ac:dyDescent="0.3">
      <c r="A8" t="s">
        <v>4492</v>
      </c>
      <c r="B8" s="2">
        <f>COUNTIF(Chapur___IMG[Material],Chapur[[#This Row],[Material]])</f>
        <v>4</v>
      </c>
    </row>
    <row r="9" spans="1:3" x14ac:dyDescent="0.3">
      <c r="A9" t="s">
        <v>1</v>
      </c>
      <c r="B9" s="2">
        <f>COUNTIF(Chapur___IMG[Material],Chapur[[#This Row],[Material]])</f>
        <v>4</v>
      </c>
    </row>
    <row r="10" spans="1:3" x14ac:dyDescent="0.3">
      <c r="A10" t="s">
        <v>4493</v>
      </c>
      <c r="B10" s="2">
        <f>COUNTIF(Chapur___IMG[Material],Chapur[[#This Row],[Material]])</f>
        <v>4</v>
      </c>
    </row>
    <row r="11" spans="1:3" x14ac:dyDescent="0.3">
      <c r="A11" t="s">
        <v>2</v>
      </c>
      <c r="B11" s="2">
        <f>COUNTIF(Chapur___IMG[Material],Chapur[[#This Row],[Material]])</f>
        <v>4</v>
      </c>
    </row>
    <row r="12" spans="1:3" x14ac:dyDescent="0.3">
      <c r="A12" t="s">
        <v>4494</v>
      </c>
      <c r="B12" s="2">
        <f>COUNTIF(Chapur___IMG[Material],Chapur[[#This Row],[Material]])</f>
        <v>4</v>
      </c>
    </row>
    <row r="13" spans="1:3" x14ac:dyDescent="0.3">
      <c r="A13" t="s">
        <v>4495</v>
      </c>
      <c r="B13" s="2">
        <f>COUNTIF(Chapur___IMG[Material],Chapur[[#This Row],[Material]])</f>
        <v>4</v>
      </c>
    </row>
    <row r="14" spans="1:3" x14ac:dyDescent="0.3">
      <c r="A14" t="s">
        <v>4369</v>
      </c>
      <c r="B14" s="2">
        <f>COUNTIF(Chapur___IMG[Material],Chapur[[#This Row],[Material]])</f>
        <v>4</v>
      </c>
    </row>
    <row r="15" spans="1:3" x14ac:dyDescent="0.3">
      <c r="A15" t="s">
        <v>4496</v>
      </c>
      <c r="B15" s="2">
        <f>COUNTIF(Chapur___IMG[Material],Chapur[[#This Row],[Material]])</f>
        <v>4</v>
      </c>
    </row>
    <row r="16" spans="1:3" x14ac:dyDescent="0.3">
      <c r="A16" t="s">
        <v>4497</v>
      </c>
      <c r="B16" s="2">
        <f>COUNTIF(Chapur___IMG[Material],Chapur[[#This Row],[Material]])</f>
        <v>4</v>
      </c>
    </row>
    <row r="17" spans="1:2" x14ac:dyDescent="0.3">
      <c r="A17" t="s">
        <v>4498</v>
      </c>
      <c r="B17" s="2">
        <f>COUNTIF(Chapur___IMG[Material],Chapur[[#This Row],[Material]])</f>
        <v>4</v>
      </c>
    </row>
    <row r="18" spans="1:2" x14ac:dyDescent="0.3">
      <c r="A18" t="s">
        <v>4499</v>
      </c>
      <c r="B18" s="2">
        <f>COUNTIF(Chapur___IMG[Material],Chapur[[#This Row],[Material]])</f>
        <v>4</v>
      </c>
    </row>
    <row r="19" spans="1:2" x14ac:dyDescent="0.3">
      <c r="A19" t="s">
        <v>4500</v>
      </c>
      <c r="B19" s="2">
        <f>COUNTIF(Chapur___IMG[Material],Chapur[[#This Row],[Material]])</f>
        <v>4</v>
      </c>
    </row>
    <row r="20" spans="1:2" x14ac:dyDescent="0.3">
      <c r="A20" t="s">
        <v>4501</v>
      </c>
      <c r="B20" s="2">
        <f>COUNTIF(Chapur___IMG[Material],Chapur[[#This Row],[Material]])</f>
        <v>0</v>
      </c>
    </row>
    <row r="21" spans="1:2" x14ac:dyDescent="0.3">
      <c r="A21" t="s">
        <v>4502</v>
      </c>
      <c r="B21" s="2">
        <f>COUNTIF(Chapur___IMG[Material],Chapur[[#This Row],[Material]])</f>
        <v>4</v>
      </c>
    </row>
    <row r="22" spans="1:2" x14ac:dyDescent="0.3">
      <c r="A22" t="s">
        <v>4503</v>
      </c>
      <c r="B22" s="2">
        <f>COUNTIF(Chapur___IMG[Material],Chapur[[#This Row],[Material]])</f>
        <v>4</v>
      </c>
    </row>
    <row r="23" spans="1:2" x14ac:dyDescent="0.3">
      <c r="A23" t="s">
        <v>4370</v>
      </c>
      <c r="B23" s="2">
        <f>COUNTIF(Chapur___IMG[Material],Chapur[[#This Row],[Material]])</f>
        <v>5</v>
      </c>
    </row>
    <row r="24" spans="1:2" x14ac:dyDescent="0.3">
      <c r="A24" t="s">
        <v>4374</v>
      </c>
      <c r="B24" s="2">
        <f>COUNTIF(Chapur___IMG[Material],Chapur[[#This Row],[Material]])</f>
        <v>4</v>
      </c>
    </row>
    <row r="25" spans="1:2" x14ac:dyDescent="0.3">
      <c r="A25" t="s">
        <v>4372</v>
      </c>
      <c r="B25" s="2">
        <f>COUNTIF(Chapur___IMG[Material],Chapur[[#This Row],[Material]])</f>
        <v>3</v>
      </c>
    </row>
    <row r="26" spans="1:2" x14ac:dyDescent="0.3">
      <c r="A26" t="s">
        <v>4373</v>
      </c>
      <c r="B26" s="2">
        <f>COUNTIF(Chapur___IMG[Material],Chapur[[#This Row],[Material]])</f>
        <v>3</v>
      </c>
    </row>
    <row r="27" spans="1:2" x14ac:dyDescent="0.3">
      <c r="A27" t="s">
        <v>4504</v>
      </c>
      <c r="B27" s="2">
        <f>COUNTIF(Chapur___IMG[Material],Chapur[[#This Row],[Material]])</f>
        <v>3</v>
      </c>
    </row>
    <row r="28" spans="1:2" x14ac:dyDescent="0.3">
      <c r="A28" t="s">
        <v>4505</v>
      </c>
      <c r="B28" s="2">
        <f>COUNTIF(Chapur___IMG[Material],Chapur[[#This Row],[Material]])</f>
        <v>3</v>
      </c>
    </row>
    <row r="29" spans="1:2" x14ac:dyDescent="0.3">
      <c r="A29" t="s">
        <v>4506</v>
      </c>
      <c r="B29" s="2">
        <f>COUNTIF(Chapur___IMG[Material],Chapur[[#This Row],[Material]])</f>
        <v>5</v>
      </c>
    </row>
    <row r="30" spans="1:2" x14ac:dyDescent="0.3">
      <c r="A30" t="s">
        <v>4507</v>
      </c>
      <c r="B30" s="2">
        <f>COUNTIF(Chapur___IMG[Material],Chapur[[#This Row],[Material]])</f>
        <v>5</v>
      </c>
    </row>
    <row r="31" spans="1:2" x14ac:dyDescent="0.3">
      <c r="A31" t="s">
        <v>4508</v>
      </c>
      <c r="B31" s="2">
        <f>COUNTIF(Chapur___IMG[Material],Chapur[[#This Row],[Material]])</f>
        <v>5</v>
      </c>
    </row>
    <row r="32" spans="1:2" x14ac:dyDescent="0.3">
      <c r="A32" t="s">
        <v>4509</v>
      </c>
      <c r="B32" s="2">
        <f>COUNTIF(Chapur___IMG[Material],Chapur[[#This Row],[Material]])</f>
        <v>4</v>
      </c>
    </row>
    <row r="33" spans="1:2" x14ac:dyDescent="0.3">
      <c r="A33" t="s">
        <v>4510</v>
      </c>
      <c r="B33" s="2">
        <f>COUNTIF(Chapur___IMG[Material],Chapur[[#This Row],[Material]])</f>
        <v>4</v>
      </c>
    </row>
    <row r="34" spans="1:2" x14ac:dyDescent="0.3">
      <c r="A34" t="s">
        <v>4511</v>
      </c>
      <c r="B34" s="2">
        <f>COUNTIF(Chapur___IMG[Material],Chapur[[#This Row],[Material]])</f>
        <v>4</v>
      </c>
    </row>
    <row r="35" spans="1:2" x14ac:dyDescent="0.3">
      <c r="A35" t="s">
        <v>4512</v>
      </c>
      <c r="B35" s="2">
        <f>COUNTIF(Chapur___IMG[Material],Chapur[[#This Row],[Material]])</f>
        <v>4</v>
      </c>
    </row>
    <row r="36" spans="1:2" x14ac:dyDescent="0.3">
      <c r="A36" t="s">
        <v>4513</v>
      </c>
      <c r="B36" s="2">
        <f>COUNTIF(Chapur___IMG[Material],Chapur[[#This Row],[Material]])</f>
        <v>4</v>
      </c>
    </row>
    <row r="37" spans="1:2" x14ac:dyDescent="0.3">
      <c r="A37" t="s">
        <v>4514</v>
      </c>
      <c r="B37" s="2">
        <f>COUNTIF(Chapur___IMG[Material],Chapur[[#This Row],[Material]])</f>
        <v>4</v>
      </c>
    </row>
    <row r="38" spans="1:2" x14ac:dyDescent="0.3">
      <c r="A38" t="s">
        <v>4515</v>
      </c>
      <c r="B38" s="2">
        <f>COUNTIF(Chapur___IMG[Material],Chapur[[#This Row],[Material]])</f>
        <v>4</v>
      </c>
    </row>
    <row r="39" spans="1:2" x14ac:dyDescent="0.3">
      <c r="A39" t="s">
        <v>4516</v>
      </c>
      <c r="B39" s="2">
        <f>COUNTIF(Chapur___IMG[Material],Chapur[[#This Row],[Material]])</f>
        <v>4</v>
      </c>
    </row>
    <row r="40" spans="1:2" x14ac:dyDescent="0.3">
      <c r="A40" t="s">
        <v>4517</v>
      </c>
      <c r="B40" s="2">
        <f>COUNTIF(Chapur___IMG[Material],Chapur[[#This Row],[Material]])</f>
        <v>4</v>
      </c>
    </row>
    <row r="41" spans="1:2" x14ac:dyDescent="0.3">
      <c r="A41" t="s">
        <v>4518</v>
      </c>
      <c r="B41" s="2">
        <f>COUNTIF(Chapur___IMG[Material],Chapur[[#This Row],[Material]])</f>
        <v>0</v>
      </c>
    </row>
    <row r="42" spans="1:2" x14ac:dyDescent="0.3">
      <c r="A42" t="s">
        <v>4519</v>
      </c>
      <c r="B42" s="2">
        <f>COUNTIF(Chapur___IMG[Material],Chapur[[#This Row],[Material]])</f>
        <v>4</v>
      </c>
    </row>
    <row r="43" spans="1:2" x14ac:dyDescent="0.3">
      <c r="A43" t="s">
        <v>4520</v>
      </c>
      <c r="B43" s="2">
        <f>COUNTIF(Chapur___IMG[Material],Chapur[[#This Row],[Material]])</f>
        <v>5</v>
      </c>
    </row>
    <row r="44" spans="1:2" x14ac:dyDescent="0.3">
      <c r="A44" t="s">
        <v>4521</v>
      </c>
      <c r="B44" s="2">
        <f>COUNTIF(Chapur___IMG[Material],Chapur[[#This Row],[Material]])</f>
        <v>5</v>
      </c>
    </row>
    <row r="45" spans="1:2" x14ac:dyDescent="0.3">
      <c r="A45" t="s">
        <v>263</v>
      </c>
      <c r="B45" s="2">
        <f>COUNTIF(Chapur___IMG[Material],Chapur[[#This Row],[Material]])</f>
        <v>6</v>
      </c>
    </row>
    <row r="46" spans="1:2" x14ac:dyDescent="0.3">
      <c r="A46" t="s">
        <v>265</v>
      </c>
      <c r="B46" s="2">
        <f>COUNTIF(Chapur___IMG[Material],Chapur[[#This Row],[Material]])</f>
        <v>6</v>
      </c>
    </row>
    <row r="47" spans="1:2" x14ac:dyDescent="0.3">
      <c r="A47" t="s">
        <v>4360</v>
      </c>
      <c r="B47" s="2">
        <f>COUNTIF(Chapur___IMG[Material],Chapur[[#This Row],[Material]])</f>
        <v>6</v>
      </c>
    </row>
    <row r="48" spans="1:2" x14ac:dyDescent="0.3">
      <c r="A48" t="s">
        <v>4522</v>
      </c>
      <c r="B48" s="2">
        <f>COUNTIF(Chapur___IMG[Material],Chapur[[#This Row],[Material]])</f>
        <v>6</v>
      </c>
    </row>
    <row r="49" spans="1:2" x14ac:dyDescent="0.3">
      <c r="A49" t="s">
        <v>4523</v>
      </c>
      <c r="B49" s="2">
        <f>COUNTIF(Chapur___IMG[Material],Chapur[[#This Row],[Material]])</f>
        <v>4</v>
      </c>
    </row>
    <row r="50" spans="1:2" x14ac:dyDescent="0.3">
      <c r="A50" t="s">
        <v>4524</v>
      </c>
      <c r="B50" s="2">
        <f>COUNTIF(Chapur___IMG[Material],Chapur[[#This Row],[Material]])</f>
        <v>4</v>
      </c>
    </row>
    <row r="51" spans="1:2" x14ac:dyDescent="0.3">
      <c r="A51" t="s">
        <v>4525</v>
      </c>
      <c r="B51" s="2">
        <f>COUNTIF(Chapur___IMG[Material],Chapur[[#This Row],[Material]])</f>
        <v>4</v>
      </c>
    </row>
    <row r="52" spans="1:2" x14ac:dyDescent="0.3">
      <c r="A52" t="s">
        <v>4526</v>
      </c>
      <c r="B52" s="2">
        <f>COUNTIF(Chapur___IMG[Material],Chapur[[#This Row],[Material]])</f>
        <v>4</v>
      </c>
    </row>
    <row r="53" spans="1:2" x14ac:dyDescent="0.3">
      <c r="A53" t="s">
        <v>4527</v>
      </c>
      <c r="B53" s="2">
        <f>COUNTIF(Chapur___IMG[Material],Chapur[[#This Row],[Material]])</f>
        <v>4</v>
      </c>
    </row>
    <row r="54" spans="1:2" x14ac:dyDescent="0.3">
      <c r="A54" t="s">
        <v>4528</v>
      </c>
      <c r="B54" s="2">
        <f>COUNTIF(Chapur___IMG[Material],Chapur[[#This Row],[Material]])</f>
        <v>4</v>
      </c>
    </row>
    <row r="55" spans="1:2" x14ac:dyDescent="0.3">
      <c r="A55" t="s">
        <v>4529</v>
      </c>
      <c r="B55" s="2">
        <f>COUNTIF(Chapur___IMG[Material],Chapur[[#This Row],[Material]])</f>
        <v>4</v>
      </c>
    </row>
    <row r="56" spans="1:2" x14ac:dyDescent="0.3">
      <c r="A56" t="s">
        <v>4530</v>
      </c>
      <c r="B56" s="2">
        <f>COUNTIF(Chapur___IMG[Material],Chapur[[#This Row],[Material]])</f>
        <v>4</v>
      </c>
    </row>
    <row r="57" spans="1:2" x14ac:dyDescent="0.3">
      <c r="A57" t="s">
        <v>4368</v>
      </c>
      <c r="B57" s="2">
        <f>COUNTIF(Chapur___IMG[Material],Chapur[[#This Row],[Material]])</f>
        <v>4</v>
      </c>
    </row>
    <row r="58" spans="1:2" x14ac:dyDescent="0.3">
      <c r="A58" t="s">
        <v>4531</v>
      </c>
      <c r="B58" s="2">
        <f>COUNTIF(Chapur___IMG[Material],Chapur[[#This Row],[Material]])</f>
        <v>4</v>
      </c>
    </row>
    <row r="59" spans="1:2" x14ac:dyDescent="0.3">
      <c r="A59" t="s">
        <v>4532</v>
      </c>
      <c r="B59" s="2">
        <f>COUNTIF(Chapur___IMG[Material],Chapur[[#This Row],[Material]])</f>
        <v>4</v>
      </c>
    </row>
    <row r="60" spans="1:2" x14ac:dyDescent="0.3">
      <c r="A60" t="s">
        <v>4364</v>
      </c>
      <c r="B60" s="2">
        <f>COUNTIF(Chapur___IMG[Material],Chapur[[#This Row],[Material]])</f>
        <v>4</v>
      </c>
    </row>
    <row r="61" spans="1:2" x14ac:dyDescent="0.3">
      <c r="A61" t="s">
        <v>4365</v>
      </c>
      <c r="B61" s="2">
        <f>COUNTIF(Chapur___IMG[Material],Chapur[[#This Row],[Material]])</f>
        <v>4</v>
      </c>
    </row>
    <row r="62" spans="1:2" x14ac:dyDescent="0.3">
      <c r="A62" t="s">
        <v>4361</v>
      </c>
      <c r="B62" s="2">
        <f>COUNTIF(Chapur___IMG[Material],Chapur[[#This Row],[Material]])</f>
        <v>0</v>
      </c>
    </row>
    <row r="63" spans="1:2" x14ac:dyDescent="0.3">
      <c r="A63" t="s">
        <v>4533</v>
      </c>
      <c r="B63" s="2">
        <f>COUNTIF(Chapur___IMG[Material],Chapur[[#This Row],[Material]])</f>
        <v>4</v>
      </c>
    </row>
    <row r="64" spans="1:2" x14ac:dyDescent="0.3">
      <c r="A64" t="s">
        <v>4534</v>
      </c>
      <c r="B64" s="2">
        <f>COUNTIF(Chapur___IMG[Material],Chapur[[#This Row],[Material]])</f>
        <v>4</v>
      </c>
    </row>
    <row r="65" spans="1:2" x14ac:dyDescent="0.3">
      <c r="A65" t="s">
        <v>4535</v>
      </c>
      <c r="B65" s="2">
        <f>COUNTIF(Chapur___IMG[Material],Chapur[[#This Row],[Material]])</f>
        <v>0</v>
      </c>
    </row>
    <row r="66" spans="1:2" x14ac:dyDescent="0.3">
      <c r="A66" t="s">
        <v>4536</v>
      </c>
      <c r="B66" s="2">
        <f>COUNTIF(Chapur___IMG[Material],Chapur[[#This Row],[Material]])</f>
        <v>4</v>
      </c>
    </row>
    <row r="67" spans="1:2" x14ac:dyDescent="0.3">
      <c r="A67" t="s">
        <v>4537</v>
      </c>
      <c r="B67" s="2">
        <f>COUNTIF(Chapur___IMG[Material],Chapur[[#This Row],[Material]])</f>
        <v>4</v>
      </c>
    </row>
    <row r="68" spans="1:2" x14ac:dyDescent="0.3">
      <c r="A68" t="s">
        <v>4362</v>
      </c>
      <c r="B68" s="2">
        <f>COUNTIF(Chapur___IMG[Material],Chapur[[#This Row],[Material]])</f>
        <v>0</v>
      </c>
    </row>
    <row r="69" spans="1:2" x14ac:dyDescent="0.3">
      <c r="A69" t="s">
        <v>4538</v>
      </c>
      <c r="B69" s="2">
        <f>COUNTIF(Chapur___IMG[Material],Chapur[[#This Row],[Material]])</f>
        <v>4</v>
      </c>
    </row>
    <row r="70" spans="1:2" x14ac:dyDescent="0.3">
      <c r="A70" t="s">
        <v>4539</v>
      </c>
      <c r="B70" s="2">
        <f>COUNTIF(Chapur___IMG[Material],Chapur[[#This Row],[Material]])</f>
        <v>4</v>
      </c>
    </row>
    <row r="71" spans="1:2" x14ac:dyDescent="0.3">
      <c r="A71" t="s">
        <v>4540</v>
      </c>
      <c r="B71" s="2">
        <f>COUNTIF(Chapur___IMG[Material],Chapur[[#This Row],[Material]])</f>
        <v>4</v>
      </c>
    </row>
    <row r="72" spans="1:2" x14ac:dyDescent="0.3">
      <c r="A72" t="s">
        <v>4541</v>
      </c>
      <c r="B72" s="2">
        <f>COUNTIF(Chapur___IMG[Material],Chapur[[#This Row],[Material]])</f>
        <v>4</v>
      </c>
    </row>
    <row r="73" spans="1:2" x14ac:dyDescent="0.3">
      <c r="A73" t="s">
        <v>4542</v>
      </c>
      <c r="B73" s="2">
        <f>COUNTIF(Chapur___IMG[Material],Chapur[[#This Row],[Material]])</f>
        <v>4</v>
      </c>
    </row>
    <row r="74" spans="1:2" x14ac:dyDescent="0.3">
      <c r="A74" t="s">
        <v>4543</v>
      </c>
      <c r="B74" s="2">
        <f>COUNTIF(Chapur___IMG[Material],Chapur[[#This Row],[Material]])</f>
        <v>4</v>
      </c>
    </row>
    <row r="75" spans="1:2" x14ac:dyDescent="0.3">
      <c r="A75" t="s">
        <v>4544</v>
      </c>
      <c r="B75" s="2">
        <f>COUNTIF(Chapur___IMG[Material],Chapur[[#This Row],[Material]])</f>
        <v>4</v>
      </c>
    </row>
    <row r="76" spans="1:2" x14ac:dyDescent="0.3">
      <c r="A76" t="s">
        <v>4545</v>
      </c>
      <c r="B76" s="2">
        <f>COUNTIF(Chapur___IMG[Material],Chapur[[#This Row],[Material]])</f>
        <v>4</v>
      </c>
    </row>
    <row r="77" spans="1:2" x14ac:dyDescent="0.3">
      <c r="A77" t="s">
        <v>4546</v>
      </c>
      <c r="B77" s="2">
        <f>COUNTIF(Chapur___IMG[Material],Chapur[[#This Row],[Material]])</f>
        <v>4</v>
      </c>
    </row>
    <row r="78" spans="1:2" x14ac:dyDescent="0.3">
      <c r="A78" t="s">
        <v>4363</v>
      </c>
      <c r="B78" s="2">
        <f>COUNTIF(Chapur___IMG[Material],Chapur[[#This Row],[Material]])</f>
        <v>4</v>
      </c>
    </row>
    <row r="79" spans="1:2" x14ac:dyDescent="0.3">
      <c r="A79" t="s">
        <v>4371</v>
      </c>
      <c r="B79" s="2">
        <f>COUNTIF(Chapur___IMG[Material],Chapur[[#This Row],[Material]])</f>
        <v>4</v>
      </c>
    </row>
    <row r="80" spans="1:2" x14ac:dyDescent="0.3">
      <c r="A80" t="s">
        <v>4547</v>
      </c>
      <c r="B80" s="2">
        <f>COUNTIF(Chapur___IMG[Material],Chapur[[#This Row],[Material]])</f>
        <v>4</v>
      </c>
    </row>
    <row r="81" spans="1:2" x14ac:dyDescent="0.3">
      <c r="A81" t="s">
        <v>96</v>
      </c>
      <c r="B81" s="2">
        <f>COUNTIF(Chapur___IMG[Material],Chapur[[#This Row],[Material]])</f>
        <v>4</v>
      </c>
    </row>
    <row r="82" spans="1:2" x14ac:dyDescent="0.3">
      <c r="A82" t="s">
        <v>379</v>
      </c>
      <c r="B82" s="2">
        <f>COUNTIF(Chapur___IMG[Material],Chapur[[#This Row],[Material]])</f>
        <v>4</v>
      </c>
    </row>
  </sheetData>
  <conditionalFormatting sqref="A2:A82">
    <cfRule type="duplicateValues" dxfId="9" priority="5"/>
  </conditionalFormatting>
  <conditionalFormatting sqref="B2:B82">
    <cfRule type="cellIs" dxfId="8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J401"/>
  <sheetViews>
    <sheetView topLeftCell="D1"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28" bestFit="1" customWidth="1"/>
    <col min="5" max="5" width="80.88671875" bestFit="1" customWidth="1"/>
    <col min="6" max="6" width="14.44140625" bestFit="1" customWidth="1"/>
    <col min="7" max="7" width="12.6640625" bestFit="1" customWidth="1"/>
    <col min="8" max="8" width="16.33203125" bestFit="1" customWidth="1"/>
    <col min="9" max="9" width="11.5546875" customWidth="1"/>
    <col min="10" max="11" width="15" bestFit="1" customWidth="1"/>
  </cols>
  <sheetData>
    <row r="1" spans="1:10" x14ac:dyDescent="0.3">
      <c r="A1" t="s">
        <v>0</v>
      </c>
      <c r="B1" t="s">
        <v>127</v>
      </c>
      <c r="C1" t="s">
        <v>6</v>
      </c>
      <c r="D1" t="s">
        <v>712</v>
      </c>
      <c r="E1" t="s">
        <v>711</v>
      </c>
      <c r="F1" t="s">
        <v>713</v>
      </c>
      <c r="G1" t="s">
        <v>745</v>
      </c>
      <c r="H1" t="s">
        <v>25</v>
      </c>
      <c r="I1" t="s">
        <v>34</v>
      </c>
      <c r="J1" t="s">
        <v>67</v>
      </c>
    </row>
    <row r="2" spans="1:10" x14ac:dyDescent="0.3">
      <c r="A2" t="s">
        <v>351</v>
      </c>
      <c r="B2" t="s">
        <v>352</v>
      </c>
      <c r="C2" t="s">
        <v>17</v>
      </c>
      <c r="D2" t="s">
        <v>714</v>
      </c>
      <c r="E2" t="s">
        <v>772</v>
      </c>
      <c r="F2" t="s">
        <v>773</v>
      </c>
      <c r="G2" t="s">
        <v>774</v>
      </c>
      <c r="H2" t="s">
        <v>718</v>
      </c>
      <c r="I2" t="s">
        <v>148</v>
      </c>
      <c r="J2" t="s">
        <v>388</v>
      </c>
    </row>
    <row r="3" spans="1:10" x14ac:dyDescent="0.3">
      <c r="A3" t="s">
        <v>351</v>
      </c>
      <c r="B3" t="s">
        <v>352</v>
      </c>
      <c r="C3" t="s">
        <v>15</v>
      </c>
      <c r="D3" t="s">
        <v>714</v>
      </c>
      <c r="E3" t="s">
        <v>782</v>
      </c>
      <c r="F3" t="s">
        <v>773</v>
      </c>
      <c r="G3" t="s">
        <v>774</v>
      </c>
      <c r="H3" t="s">
        <v>717</v>
      </c>
      <c r="I3" t="s">
        <v>147</v>
      </c>
      <c r="J3" t="s">
        <v>383</v>
      </c>
    </row>
    <row r="4" spans="1:10" x14ac:dyDescent="0.3">
      <c r="A4" t="s">
        <v>351</v>
      </c>
      <c r="B4" t="s">
        <v>352</v>
      </c>
      <c r="C4" t="s">
        <v>19</v>
      </c>
      <c r="D4" t="s">
        <v>714</v>
      </c>
      <c r="E4" t="s">
        <v>785</v>
      </c>
      <c r="F4" t="s">
        <v>773</v>
      </c>
      <c r="G4" t="s">
        <v>774</v>
      </c>
      <c r="H4" t="s">
        <v>48</v>
      </c>
      <c r="I4" t="s">
        <v>149</v>
      </c>
      <c r="J4" t="s">
        <v>389</v>
      </c>
    </row>
    <row r="5" spans="1:10" x14ac:dyDescent="0.3">
      <c r="A5" t="s">
        <v>351</v>
      </c>
      <c r="B5" t="s">
        <v>352</v>
      </c>
      <c r="C5" t="s">
        <v>13</v>
      </c>
      <c r="D5" t="s">
        <v>714</v>
      </c>
      <c r="E5" t="s">
        <v>788</v>
      </c>
      <c r="F5" t="s">
        <v>773</v>
      </c>
      <c r="G5" t="s">
        <v>774</v>
      </c>
      <c r="H5" t="s">
        <v>36</v>
      </c>
      <c r="I5" t="s">
        <v>146</v>
      </c>
      <c r="J5" t="s">
        <v>390</v>
      </c>
    </row>
    <row r="6" spans="1:10" x14ac:dyDescent="0.3">
      <c r="A6" t="s">
        <v>306</v>
      </c>
      <c r="B6" t="s">
        <v>307</v>
      </c>
      <c r="C6" t="s">
        <v>17</v>
      </c>
      <c r="D6" t="s">
        <v>714</v>
      </c>
      <c r="E6" t="s">
        <v>1162</v>
      </c>
      <c r="F6" t="s">
        <v>727</v>
      </c>
      <c r="G6" t="s">
        <v>1163</v>
      </c>
      <c r="H6" t="s">
        <v>718</v>
      </c>
      <c r="I6" t="s">
        <v>148</v>
      </c>
      <c r="J6" t="s">
        <v>632</v>
      </c>
    </row>
    <row r="7" spans="1:10" x14ac:dyDescent="0.3">
      <c r="A7" t="s">
        <v>306</v>
      </c>
      <c r="B7" t="s">
        <v>307</v>
      </c>
      <c r="C7" t="s">
        <v>15</v>
      </c>
      <c r="D7" t="s">
        <v>714</v>
      </c>
      <c r="E7" t="s">
        <v>1164</v>
      </c>
      <c r="F7" t="s">
        <v>727</v>
      </c>
      <c r="G7" t="s">
        <v>1163</v>
      </c>
      <c r="H7" t="s">
        <v>717</v>
      </c>
      <c r="I7" t="s">
        <v>147</v>
      </c>
      <c r="J7" t="s">
        <v>633</v>
      </c>
    </row>
    <row r="8" spans="1:10" x14ac:dyDescent="0.3">
      <c r="A8" t="s">
        <v>306</v>
      </c>
      <c r="B8" t="s">
        <v>307</v>
      </c>
      <c r="C8" t="s">
        <v>19</v>
      </c>
      <c r="D8" t="s">
        <v>714</v>
      </c>
      <c r="E8" t="s">
        <v>1165</v>
      </c>
      <c r="F8" t="s">
        <v>727</v>
      </c>
      <c r="G8" t="s">
        <v>1163</v>
      </c>
      <c r="H8" t="s">
        <v>48</v>
      </c>
      <c r="I8" t="s">
        <v>149</v>
      </c>
      <c r="J8" t="s">
        <v>634</v>
      </c>
    </row>
    <row r="9" spans="1:10" x14ac:dyDescent="0.3">
      <c r="A9" t="s">
        <v>308</v>
      </c>
      <c r="B9" t="s">
        <v>309</v>
      </c>
      <c r="C9" t="s">
        <v>17</v>
      </c>
      <c r="D9" t="s">
        <v>714</v>
      </c>
      <c r="E9" t="s">
        <v>1166</v>
      </c>
      <c r="F9" t="s">
        <v>727</v>
      </c>
      <c r="G9" t="s">
        <v>1163</v>
      </c>
      <c r="H9" t="s">
        <v>718</v>
      </c>
      <c r="I9" t="s">
        <v>148</v>
      </c>
      <c r="J9" t="s">
        <v>635</v>
      </c>
    </row>
    <row r="10" spans="1:10" x14ac:dyDescent="0.3">
      <c r="A10" t="s">
        <v>308</v>
      </c>
      <c r="B10" t="s">
        <v>309</v>
      </c>
      <c r="C10" t="s">
        <v>15</v>
      </c>
      <c r="D10" t="s">
        <v>714</v>
      </c>
      <c r="E10" t="s">
        <v>1167</v>
      </c>
      <c r="F10" t="s">
        <v>727</v>
      </c>
      <c r="G10" t="s">
        <v>1163</v>
      </c>
      <c r="H10" t="s">
        <v>717</v>
      </c>
      <c r="I10" t="s">
        <v>147</v>
      </c>
      <c r="J10" t="s">
        <v>636</v>
      </c>
    </row>
    <row r="11" spans="1:10" x14ac:dyDescent="0.3">
      <c r="A11" t="s">
        <v>308</v>
      </c>
      <c r="B11" t="s">
        <v>309</v>
      </c>
      <c r="C11" t="s">
        <v>19</v>
      </c>
      <c r="D11" t="s">
        <v>714</v>
      </c>
      <c r="E11" t="s">
        <v>1168</v>
      </c>
      <c r="F11" t="s">
        <v>727</v>
      </c>
      <c r="G11" t="s">
        <v>1163</v>
      </c>
      <c r="H11" t="s">
        <v>48</v>
      </c>
      <c r="I11" t="s">
        <v>149</v>
      </c>
      <c r="J11" t="s">
        <v>637</v>
      </c>
    </row>
    <row r="12" spans="1:10" x14ac:dyDescent="0.3">
      <c r="A12" t="s">
        <v>312</v>
      </c>
      <c r="B12" t="s">
        <v>313</v>
      </c>
      <c r="C12" t="s">
        <v>17</v>
      </c>
      <c r="D12" t="s">
        <v>714</v>
      </c>
      <c r="E12" t="s">
        <v>1169</v>
      </c>
      <c r="F12" t="s">
        <v>727</v>
      </c>
      <c r="G12" t="s">
        <v>1163</v>
      </c>
      <c r="H12" t="s">
        <v>718</v>
      </c>
      <c r="I12" t="s">
        <v>148</v>
      </c>
      <c r="J12" t="s">
        <v>638</v>
      </c>
    </row>
    <row r="13" spans="1:10" x14ac:dyDescent="0.3">
      <c r="A13" t="s">
        <v>312</v>
      </c>
      <c r="B13" t="s">
        <v>313</v>
      </c>
      <c r="C13" t="s">
        <v>15</v>
      </c>
      <c r="D13" t="s">
        <v>714</v>
      </c>
      <c r="E13" t="s">
        <v>1170</v>
      </c>
      <c r="F13" t="s">
        <v>727</v>
      </c>
      <c r="G13" t="s">
        <v>1163</v>
      </c>
      <c r="H13" t="s">
        <v>717</v>
      </c>
      <c r="I13" t="s">
        <v>147</v>
      </c>
      <c r="J13" t="s">
        <v>639</v>
      </c>
    </row>
    <row r="14" spans="1:10" x14ac:dyDescent="0.3">
      <c r="A14" t="s">
        <v>312</v>
      </c>
      <c r="B14" t="s">
        <v>313</v>
      </c>
      <c r="C14" t="s">
        <v>19</v>
      </c>
      <c r="D14" t="s">
        <v>714</v>
      </c>
      <c r="E14" t="s">
        <v>1171</v>
      </c>
      <c r="F14" t="s">
        <v>727</v>
      </c>
      <c r="G14" t="s">
        <v>1163</v>
      </c>
      <c r="H14" t="s">
        <v>48</v>
      </c>
      <c r="I14" t="s">
        <v>149</v>
      </c>
      <c r="J14" t="s">
        <v>640</v>
      </c>
    </row>
    <row r="15" spans="1:10" x14ac:dyDescent="0.3">
      <c r="A15" t="s">
        <v>314</v>
      </c>
      <c r="B15" t="s">
        <v>315</v>
      </c>
      <c r="C15" t="s">
        <v>17</v>
      </c>
      <c r="D15" t="s">
        <v>714</v>
      </c>
      <c r="E15" t="s">
        <v>755</v>
      </c>
      <c r="F15" t="s">
        <v>727</v>
      </c>
      <c r="G15" t="s">
        <v>749</v>
      </c>
      <c r="H15" t="s">
        <v>718</v>
      </c>
      <c r="I15" t="s">
        <v>148</v>
      </c>
      <c r="J15" t="s">
        <v>641</v>
      </c>
    </row>
    <row r="16" spans="1:10" x14ac:dyDescent="0.3">
      <c r="A16" t="s">
        <v>314</v>
      </c>
      <c r="B16" t="s">
        <v>315</v>
      </c>
      <c r="C16" t="s">
        <v>15</v>
      </c>
      <c r="D16" t="s">
        <v>714</v>
      </c>
      <c r="E16" t="s">
        <v>754</v>
      </c>
      <c r="F16" t="s">
        <v>727</v>
      </c>
      <c r="G16" t="s">
        <v>749</v>
      </c>
      <c r="H16" t="s">
        <v>717</v>
      </c>
      <c r="I16" t="s">
        <v>147</v>
      </c>
      <c r="J16" t="s">
        <v>642</v>
      </c>
    </row>
    <row r="17" spans="1:10" x14ac:dyDescent="0.3">
      <c r="A17" t="s">
        <v>314</v>
      </c>
      <c r="B17" t="s">
        <v>315</v>
      </c>
      <c r="C17" t="s">
        <v>19</v>
      </c>
      <c r="D17" t="s">
        <v>714</v>
      </c>
      <c r="E17" t="s">
        <v>753</v>
      </c>
      <c r="F17" t="s">
        <v>727</v>
      </c>
      <c r="G17" t="s">
        <v>749</v>
      </c>
      <c r="H17" t="s">
        <v>48</v>
      </c>
      <c r="I17" t="s">
        <v>149</v>
      </c>
      <c r="J17" t="s">
        <v>643</v>
      </c>
    </row>
    <row r="18" spans="1:10" x14ac:dyDescent="0.3">
      <c r="A18" t="s">
        <v>316</v>
      </c>
      <c r="B18" t="s">
        <v>317</v>
      </c>
      <c r="C18" t="s">
        <v>17</v>
      </c>
      <c r="D18" t="s">
        <v>714</v>
      </c>
      <c r="E18" t="s">
        <v>1172</v>
      </c>
      <c r="F18" t="s">
        <v>727</v>
      </c>
      <c r="G18" t="s">
        <v>749</v>
      </c>
      <c r="H18" t="s">
        <v>718</v>
      </c>
      <c r="I18" t="s">
        <v>148</v>
      </c>
      <c r="J18" t="s">
        <v>644</v>
      </c>
    </row>
    <row r="19" spans="1:10" x14ac:dyDescent="0.3">
      <c r="A19" t="s">
        <v>316</v>
      </c>
      <c r="B19" t="s">
        <v>317</v>
      </c>
      <c r="C19" t="s">
        <v>15</v>
      </c>
      <c r="D19" t="s">
        <v>714</v>
      </c>
      <c r="E19" t="s">
        <v>1173</v>
      </c>
      <c r="F19" t="s">
        <v>727</v>
      </c>
      <c r="G19" t="s">
        <v>749</v>
      </c>
      <c r="H19" t="s">
        <v>717</v>
      </c>
      <c r="I19" t="s">
        <v>147</v>
      </c>
      <c r="J19" t="s">
        <v>645</v>
      </c>
    </row>
    <row r="20" spans="1:10" x14ac:dyDescent="0.3">
      <c r="A20" t="s">
        <v>316</v>
      </c>
      <c r="B20" t="s">
        <v>317</v>
      </c>
      <c r="C20" t="s">
        <v>19</v>
      </c>
      <c r="D20" t="s">
        <v>714</v>
      </c>
      <c r="E20" t="s">
        <v>1174</v>
      </c>
      <c r="F20" t="s">
        <v>727</v>
      </c>
      <c r="G20" t="s">
        <v>749</v>
      </c>
      <c r="H20" t="s">
        <v>48</v>
      </c>
      <c r="I20" t="s">
        <v>149</v>
      </c>
      <c r="J20" t="s">
        <v>646</v>
      </c>
    </row>
    <row r="21" spans="1:10" x14ac:dyDescent="0.3">
      <c r="A21" t="s">
        <v>88</v>
      </c>
      <c r="B21" t="s">
        <v>117</v>
      </c>
      <c r="C21" t="s">
        <v>17</v>
      </c>
      <c r="D21" t="s">
        <v>714</v>
      </c>
      <c r="E21" t="s">
        <v>852</v>
      </c>
      <c r="F21" t="s">
        <v>724</v>
      </c>
      <c r="G21" t="s">
        <v>853</v>
      </c>
      <c r="H21" t="s">
        <v>718</v>
      </c>
      <c r="I21" t="s">
        <v>148</v>
      </c>
      <c r="J21" t="s">
        <v>188</v>
      </c>
    </row>
    <row r="22" spans="1:10" x14ac:dyDescent="0.3">
      <c r="A22" t="s">
        <v>88</v>
      </c>
      <c r="B22" t="s">
        <v>117</v>
      </c>
      <c r="C22" t="s">
        <v>15</v>
      </c>
      <c r="D22" t="s">
        <v>714</v>
      </c>
      <c r="E22" t="s">
        <v>854</v>
      </c>
      <c r="F22" t="s">
        <v>724</v>
      </c>
      <c r="G22" t="s">
        <v>853</v>
      </c>
      <c r="H22" t="s">
        <v>717</v>
      </c>
      <c r="I22" t="s">
        <v>147</v>
      </c>
      <c r="J22" t="s">
        <v>189</v>
      </c>
    </row>
    <row r="23" spans="1:10" x14ac:dyDescent="0.3">
      <c r="A23" t="s">
        <v>88</v>
      </c>
      <c r="B23" t="s">
        <v>117</v>
      </c>
      <c r="C23" t="s">
        <v>19</v>
      </c>
      <c r="D23" t="s">
        <v>714</v>
      </c>
      <c r="E23" t="s">
        <v>855</v>
      </c>
      <c r="F23" t="s">
        <v>724</v>
      </c>
      <c r="G23" t="s">
        <v>853</v>
      </c>
      <c r="H23" t="s">
        <v>48</v>
      </c>
      <c r="I23" t="s">
        <v>149</v>
      </c>
      <c r="J23" t="s">
        <v>190</v>
      </c>
    </row>
    <row r="24" spans="1:10" x14ac:dyDescent="0.3">
      <c r="A24" t="s">
        <v>88</v>
      </c>
      <c r="B24" t="s">
        <v>117</v>
      </c>
      <c r="C24" t="s">
        <v>13</v>
      </c>
      <c r="D24" t="s">
        <v>714</v>
      </c>
      <c r="E24" t="s">
        <v>856</v>
      </c>
      <c r="F24" t="s">
        <v>724</v>
      </c>
      <c r="G24" t="s">
        <v>853</v>
      </c>
      <c r="H24" t="s">
        <v>36</v>
      </c>
      <c r="I24" t="s">
        <v>146</v>
      </c>
      <c r="J24" t="s">
        <v>191</v>
      </c>
    </row>
    <row r="25" spans="1:10" x14ac:dyDescent="0.3">
      <c r="A25" t="s">
        <v>138</v>
      </c>
      <c r="B25" t="s">
        <v>281</v>
      </c>
      <c r="C25" t="s">
        <v>17</v>
      </c>
      <c r="D25" t="s">
        <v>714</v>
      </c>
      <c r="E25" t="s">
        <v>804</v>
      </c>
      <c r="F25" t="s">
        <v>778</v>
      </c>
      <c r="G25" t="s">
        <v>805</v>
      </c>
      <c r="H25" t="s">
        <v>718</v>
      </c>
      <c r="I25" t="s">
        <v>148</v>
      </c>
      <c r="J25" t="s">
        <v>577</v>
      </c>
    </row>
    <row r="26" spans="1:10" x14ac:dyDescent="0.3">
      <c r="A26" t="s">
        <v>138</v>
      </c>
      <c r="B26" t="s">
        <v>281</v>
      </c>
      <c r="C26" t="s">
        <v>15</v>
      </c>
      <c r="D26" t="s">
        <v>714</v>
      </c>
      <c r="E26" t="s">
        <v>806</v>
      </c>
      <c r="F26" t="s">
        <v>778</v>
      </c>
      <c r="G26" t="s">
        <v>805</v>
      </c>
      <c r="H26" t="s">
        <v>717</v>
      </c>
      <c r="I26" t="s">
        <v>147</v>
      </c>
      <c r="J26" t="s">
        <v>386</v>
      </c>
    </row>
    <row r="27" spans="1:10" x14ac:dyDescent="0.3">
      <c r="A27" t="s">
        <v>138</v>
      </c>
      <c r="B27" t="s">
        <v>281</v>
      </c>
      <c r="C27" t="s">
        <v>19</v>
      </c>
      <c r="D27" t="s">
        <v>714</v>
      </c>
      <c r="E27" t="s">
        <v>807</v>
      </c>
      <c r="F27" t="s">
        <v>778</v>
      </c>
      <c r="G27" t="s">
        <v>805</v>
      </c>
      <c r="H27" t="s">
        <v>48</v>
      </c>
      <c r="I27" t="s">
        <v>149</v>
      </c>
      <c r="J27" t="s">
        <v>578</v>
      </c>
    </row>
    <row r="28" spans="1:10" x14ac:dyDescent="0.3">
      <c r="A28" t="s">
        <v>138</v>
      </c>
      <c r="B28" t="s">
        <v>281</v>
      </c>
      <c r="C28" t="s">
        <v>13</v>
      </c>
      <c r="D28" t="s">
        <v>714</v>
      </c>
      <c r="E28" t="s">
        <v>808</v>
      </c>
      <c r="F28" t="s">
        <v>778</v>
      </c>
      <c r="G28" t="s">
        <v>805</v>
      </c>
      <c r="H28" t="s">
        <v>36</v>
      </c>
      <c r="I28" t="s">
        <v>146</v>
      </c>
      <c r="J28" t="s">
        <v>579</v>
      </c>
    </row>
    <row r="29" spans="1:10" x14ac:dyDescent="0.3">
      <c r="A29" t="s">
        <v>139</v>
      </c>
      <c r="B29" t="s">
        <v>282</v>
      </c>
      <c r="C29" t="s">
        <v>17</v>
      </c>
      <c r="D29" t="s">
        <v>714</v>
      </c>
      <c r="E29" t="s">
        <v>809</v>
      </c>
      <c r="F29" t="s">
        <v>778</v>
      </c>
      <c r="G29" t="s">
        <v>805</v>
      </c>
      <c r="H29" t="s">
        <v>718</v>
      </c>
      <c r="I29" t="s">
        <v>148</v>
      </c>
      <c r="J29" t="s">
        <v>580</v>
      </c>
    </row>
    <row r="30" spans="1:10" x14ac:dyDescent="0.3">
      <c r="A30" t="s">
        <v>139</v>
      </c>
      <c r="B30" t="s">
        <v>282</v>
      </c>
      <c r="C30" t="s">
        <v>15</v>
      </c>
      <c r="D30" t="s">
        <v>714</v>
      </c>
      <c r="E30" t="s">
        <v>810</v>
      </c>
      <c r="F30" t="s">
        <v>778</v>
      </c>
      <c r="G30" t="s">
        <v>805</v>
      </c>
      <c r="H30" t="s">
        <v>717</v>
      </c>
      <c r="I30" t="s">
        <v>147</v>
      </c>
      <c r="J30" t="s">
        <v>387</v>
      </c>
    </row>
    <row r="31" spans="1:10" x14ac:dyDescent="0.3">
      <c r="A31" t="s">
        <v>139</v>
      </c>
      <c r="B31" t="s">
        <v>282</v>
      </c>
      <c r="C31" t="s">
        <v>19</v>
      </c>
      <c r="D31" t="s">
        <v>714</v>
      </c>
      <c r="E31" t="s">
        <v>811</v>
      </c>
      <c r="F31" t="s">
        <v>778</v>
      </c>
      <c r="G31" t="s">
        <v>805</v>
      </c>
      <c r="H31" t="s">
        <v>48</v>
      </c>
      <c r="I31" t="s">
        <v>149</v>
      </c>
      <c r="J31" t="s">
        <v>581</v>
      </c>
    </row>
    <row r="32" spans="1:10" x14ac:dyDescent="0.3">
      <c r="A32" t="s">
        <v>139</v>
      </c>
      <c r="B32" t="s">
        <v>282</v>
      </c>
      <c r="C32" t="s">
        <v>13</v>
      </c>
      <c r="D32" t="s">
        <v>714</v>
      </c>
      <c r="E32" t="s">
        <v>812</v>
      </c>
      <c r="F32" t="s">
        <v>778</v>
      </c>
      <c r="G32" t="s">
        <v>805</v>
      </c>
      <c r="H32" t="s">
        <v>36</v>
      </c>
      <c r="I32" t="s">
        <v>146</v>
      </c>
      <c r="J32" t="s">
        <v>582</v>
      </c>
    </row>
    <row r="33" spans="1:10" x14ac:dyDescent="0.3">
      <c r="A33" t="s">
        <v>89</v>
      </c>
      <c r="B33" t="s">
        <v>118</v>
      </c>
      <c r="C33" t="s">
        <v>17</v>
      </c>
      <c r="D33" t="s">
        <v>714</v>
      </c>
      <c r="E33" t="s">
        <v>813</v>
      </c>
      <c r="F33" t="s">
        <v>778</v>
      </c>
      <c r="G33" t="s">
        <v>814</v>
      </c>
      <c r="H33" t="s">
        <v>718</v>
      </c>
      <c r="I33" t="s">
        <v>148</v>
      </c>
      <c r="J33" t="s">
        <v>172</v>
      </c>
    </row>
    <row r="34" spans="1:10" x14ac:dyDescent="0.3">
      <c r="A34" t="s">
        <v>89</v>
      </c>
      <c r="B34" t="s">
        <v>118</v>
      </c>
      <c r="C34" t="s">
        <v>15</v>
      </c>
      <c r="D34" t="s">
        <v>714</v>
      </c>
      <c r="E34" t="s">
        <v>815</v>
      </c>
      <c r="F34" t="s">
        <v>778</v>
      </c>
      <c r="G34" t="s">
        <v>814</v>
      </c>
      <c r="H34" t="s">
        <v>717</v>
      </c>
      <c r="I34" t="s">
        <v>147</v>
      </c>
      <c r="J34" t="s">
        <v>156</v>
      </c>
    </row>
    <row r="35" spans="1:10" x14ac:dyDescent="0.3">
      <c r="A35" t="s">
        <v>89</v>
      </c>
      <c r="B35" t="s">
        <v>118</v>
      </c>
      <c r="C35" t="s">
        <v>77</v>
      </c>
      <c r="D35" t="s">
        <v>714</v>
      </c>
      <c r="E35" t="s">
        <v>816</v>
      </c>
      <c r="F35" t="s">
        <v>778</v>
      </c>
      <c r="G35" t="s">
        <v>814</v>
      </c>
      <c r="H35" t="s">
        <v>719</v>
      </c>
      <c r="I35" t="s">
        <v>151</v>
      </c>
      <c r="J35" t="s">
        <v>173</v>
      </c>
    </row>
    <row r="36" spans="1:10" x14ac:dyDescent="0.3">
      <c r="A36" t="s">
        <v>89</v>
      </c>
      <c r="B36" t="s">
        <v>118</v>
      </c>
      <c r="C36" t="s">
        <v>19</v>
      </c>
      <c r="D36" t="s">
        <v>714</v>
      </c>
      <c r="E36" t="s">
        <v>817</v>
      </c>
      <c r="F36" t="s">
        <v>778</v>
      </c>
      <c r="G36" t="s">
        <v>814</v>
      </c>
      <c r="H36" t="s">
        <v>48</v>
      </c>
      <c r="I36" t="s">
        <v>149</v>
      </c>
      <c r="J36" t="s">
        <v>174</v>
      </c>
    </row>
    <row r="37" spans="1:10" x14ac:dyDescent="0.3">
      <c r="A37" t="s">
        <v>89</v>
      </c>
      <c r="B37" t="s">
        <v>118</v>
      </c>
      <c r="C37" t="s">
        <v>13</v>
      </c>
      <c r="D37" t="s">
        <v>714</v>
      </c>
      <c r="E37" t="s">
        <v>818</v>
      </c>
      <c r="F37" t="s">
        <v>778</v>
      </c>
      <c r="G37" t="s">
        <v>814</v>
      </c>
      <c r="H37" t="s">
        <v>36</v>
      </c>
      <c r="I37" t="s">
        <v>146</v>
      </c>
      <c r="J37" t="s">
        <v>175</v>
      </c>
    </row>
    <row r="38" spans="1:10" x14ac:dyDescent="0.3">
      <c r="A38" t="s">
        <v>90</v>
      </c>
      <c r="B38" t="s">
        <v>119</v>
      </c>
      <c r="C38" t="s">
        <v>17</v>
      </c>
      <c r="D38" t="s">
        <v>714</v>
      </c>
      <c r="E38" t="s">
        <v>819</v>
      </c>
      <c r="F38" t="s">
        <v>778</v>
      </c>
      <c r="G38" t="s">
        <v>814</v>
      </c>
      <c r="H38" t="s">
        <v>718</v>
      </c>
      <c r="I38" t="s">
        <v>148</v>
      </c>
      <c r="J38" t="s">
        <v>176</v>
      </c>
    </row>
    <row r="39" spans="1:10" x14ac:dyDescent="0.3">
      <c r="A39" t="s">
        <v>90</v>
      </c>
      <c r="B39" t="s">
        <v>119</v>
      </c>
      <c r="C39" t="s">
        <v>15</v>
      </c>
      <c r="D39" t="s">
        <v>714</v>
      </c>
      <c r="E39" t="s">
        <v>820</v>
      </c>
      <c r="F39" t="s">
        <v>778</v>
      </c>
      <c r="G39" t="s">
        <v>814</v>
      </c>
      <c r="H39" t="s">
        <v>717</v>
      </c>
      <c r="I39" t="s">
        <v>147</v>
      </c>
      <c r="J39" t="s">
        <v>157</v>
      </c>
    </row>
    <row r="40" spans="1:10" x14ac:dyDescent="0.3">
      <c r="A40" t="s">
        <v>90</v>
      </c>
      <c r="B40" t="s">
        <v>119</v>
      </c>
      <c r="C40" t="s">
        <v>77</v>
      </c>
      <c r="D40" t="s">
        <v>714</v>
      </c>
      <c r="E40" t="s">
        <v>821</v>
      </c>
      <c r="F40" t="s">
        <v>778</v>
      </c>
      <c r="G40" t="s">
        <v>814</v>
      </c>
      <c r="H40" t="s">
        <v>719</v>
      </c>
      <c r="I40" t="s">
        <v>151</v>
      </c>
      <c r="J40" t="s">
        <v>177</v>
      </c>
    </row>
    <row r="41" spans="1:10" x14ac:dyDescent="0.3">
      <c r="A41" t="s">
        <v>90</v>
      </c>
      <c r="B41" t="s">
        <v>119</v>
      </c>
      <c r="C41" t="s">
        <v>19</v>
      </c>
      <c r="D41" t="s">
        <v>714</v>
      </c>
      <c r="E41" t="s">
        <v>822</v>
      </c>
      <c r="F41" t="s">
        <v>778</v>
      </c>
      <c r="G41" t="s">
        <v>814</v>
      </c>
      <c r="H41" t="s">
        <v>48</v>
      </c>
      <c r="I41" t="s">
        <v>149</v>
      </c>
      <c r="J41" t="s">
        <v>178</v>
      </c>
    </row>
    <row r="42" spans="1:10" x14ac:dyDescent="0.3">
      <c r="A42" t="s">
        <v>90</v>
      </c>
      <c r="B42" t="s">
        <v>119</v>
      </c>
      <c r="C42" t="s">
        <v>13</v>
      </c>
      <c r="D42" t="s">
        <v>714</v>
      </c>
      <c r="E42" t="s">
        <v>823</v>
      </c>
      <c r="F42" t="s">
        <v>778</v>
      </c>
      <c r="G42" t="s">
        <v>814</v>
      </c>
      <c r="H42" t="s">
        <v>36</v>
      </c>
      <c r="I42" t="s">
        <v>146</v>
      </c>
      <c r="J42" t="s">
        <v>179</v>
      </c>
    </row>
    <row r="43" spans="1:10" x14ac:dyDescent="0.3">
      <c r="A43" t="s">
        <v>142</v>
      </c>
      <c r="B43" t="s">
        <v>285</v>
      </c>
      <c r="C43" t="s">
        <v>17</v>
      </c>
      <c r="D43" t="s">
        <v>714</v>
      </c>
      <c r="E43" t="s">
        <v>1118</v>
      </c>
      <c r="F43" t="s">
        <v>1119</v>
      </c>
      <c r="G43" t="s">
        <v>1120</v>
      </c>
      <c r="H43" t="s">
        <v>718</v>
      </c>
      <c r="I43" t="s">
        <v>148</v>
      </c>
      <c r="J43" t="s">
        <v>590</v>
      </c>
    </row>
    <row r="44" spans="1:10" x14ac:dyDescent="0.3">
      <c r="A44" t="s">
        <v>142</v>
      </c>
      <c r="B44" t="s">
        <v>285</v>
      </c>
      <c r="C44" t="s">
        <v>15</v>
      </c>
      <c r="D44" t="s">
        <v>714</v>
      </c>
      <c r="E44" t="s">
        <v>1121</v>
      </c>
      <c r="F44" t="s">
        <v>1119</v>
      </c>
      <c r="G44" t="s">
        <v>1120</v>
      </c>
      <c r="H44" t="s">
        <v>717</v>
      </c>
      <c r="I44" t="s">
        <v>147</v>
      </c>
      <c r="J44" t="s">
        <v>591</v>
      </c>
    </row>
    <row r="45" spans="1:10" x14ac:dyDescent="0.3">
      <c r="A45" t="s">
        <v>142</v>
      </c>
      <c r="B45" t="s">
        <v>285</v>
      </c>
      <c r="C45" t="s">
        <v>19</v>
      </c>
      <c r="D45" t="s">
        <v>714</v>
      </c>
      <c r="E45" t="s">
        <v>1122</v>
      </c>
      <c r="F45" t="s">
        <v>1119</v>
      </c>
      <c r="G45" t="s">
        <v>1120</v>
      </c>
      <c r="H45" t="s">
        <v>48</v>
      </c>
      <c r="I45" t="s">
        <v>149</v>
      </c>
      <c r="J45" t="s">
        <v>592</v>
      </c>
    </row>
    <row r="46" spans="1:10" x14ac:dyDescent="0.3">
      <c r="A46" t="s">
        <v>142</v>
      </c>
      <c r="B46" t="s">
        <v>285</v>
      </c>
      <c r="C46" t="s">
        <v>13</v>
      </c>
      <c r="D46" t="s">
        <v>714</v>
      </c>
      <c r="E46" t="s">
        <v>1123</v>
      </c>
      <c r="F46" t="s">
        <v>1119</v>
      </c>
      <c r="G46" t="s">
        <v>1120</v>
      </c>
      <c r="H46" t="s">
        <v>36</v>
      </c>
      <c r="I46" t="s">
        <v>146</v>
      </c>
      <c r="J46" t="s">
        <v>593</v>
      </c>
    </row>
    <row r="47" spans="1:10" x14ac:dyDescent="0.3">
      <c r="A47" t="s">
        <v>140</v>
      </c>
      <c r="B47" t="s">
        <v>283</v>
      </c>
      <c r="C47" t="s">
        <v>17</v>
      </c>
      <c r="D47" t="s">
        <v>714</v>
      </c>
      <c r="E47" t="s">
        <v>795</v>
      </c>
      <c r="F47" t="s">
        <v>778</v>
      </c>
      <c r="G47" t="s">
        <v>796</v>
      </c>
      <c r="H47" t="s">
        <v>718</v>
      </c>
      <c r="I47" t="s">
        <v>148</v>
      </c>
      <c r="J47" t="s">
        <v>583</v>
      </c>
    </row>
    <row r="48" spans="1:10" x14ac:dyDescent="0.3">
      <c r="A48" t="s">
        <v>140</v>
      </c>
      <c r="B48" t="s">
        <v>283</v>
      </c>
      <c r="C48" t="s">
        <v>15</v>
      </c>
      <c r="D48" t="s">
        <v>714</v>
      </c>
      <c r="E48" t="s">
        <v>797</v>
      </c>
      <c r="F48" t="s">
        <v>778</v>
      </c>
      <c r="G48" t="s">
        <v>796</v>
      </c>
      <c r="H48" t="s">
        <v>717</v>
      </c>
      <c r="I48" t="s">
        <v>147</v>
      </c>
      <c r="J48" t="s">
        <v>385</v>
      </c>
    </row>
    <row r="49" spans="1:10" x14ac:dyDescent="0.3">
      <c r="A49" t="s">
        <v>140</v>
      </c>
      <c r="B49" t="s">
        <v>283</v>
      </c>
      <c r="C49" t="s">
        <v>19</v>
      </c>
      <c r="D49" t="s">
        <v>714</v>
      </c>
      <c r="E49" t="s">
        <v>798</v>
      </c>
      <c r="F49" t="s">
        <v>778</v>
      </c>
      <c r="G49" t="s">
        <v>796</v>
      </c>
      <c r="H49" t="s">
        <v>48</v>
      </c>
      <c r="I49" t="s">
        <v>149</v>
      </c>
      <c r="J49" t="s">
        <v>584</v>
      </c>
    </row>
    <row r="50" spans="1:10" x14ac:dyDescent="0.3">
      <c r="A50" t="s">
        <v>140</v>
      </c>
      <c r="B50" t="s">
        <v>283</v>
      </c>
      <c r="C50" t="s">
        <v>13</v>
      </c>
      <c r="D50" t="s">
        <v>714</v>
      </c>
      <c r="E50" t="s">
        <v>799</v>
      </c>
      <c r="F50" t="s">
        <v>778</v>
      </c>
      <c r="G50" t="s">
        <v>796</v>
      </c>
      <c r="H50" t="s">
        <v>36</v>
      </c>
      <c r="I50" t="s">
        <v>146</v>
      </c>
      <c r="J50" t="s">
        <v>585</v>
      </c>
    </row>
    <row r="51" spans="1:10" x14ac:dyDescent="0.3">
      <c r="A51" t="s">
        <v>140</v>
      </c>
      <c r="B51" t="s">
        <v>283</v>
      </c>
      <c r="C51" t="s">
        <v>77</v>
      </c>
      <c r="D51" t="s">
        <v>714</v>
      </c>
      <c r="E51" t="s">
        <v>800</v>
      </c>
      <c r="F51" t="s">
        <v>778</v>
      </c>
      <c r="G51" t="s">
        <v>796</v>
      </c>
      <c r="H51" t="s">
        <v>719</v>
      </c>
      <c r="I51" t="s">
        <v>151</v>
      </c>
      <c r="J51" t="s">
        <v>801</v>
      </c>
    </row>
    <row r="52" spans="1:10" x14ac:dyDescent="0.3">
      <c r="A52" t="s">
        <v>91</v>
      </c>
      <c r="B52" t="s">
        <v>120</v>
      </c>
      <c r="C52" t="s">
        <v>17</v>
      </c>
      <c r="D52" t="s">
        <v>714</v>
      </c>
      <c r="E52" t="s">
        <v>777</v>
      </c>
      <c r="F52" t="s">
        <v>778</v>
      </c>
      <c r="G52" t="s">
        <v>779</v>
      </c>
      <c r="H52" t="s">
        <v>718</v>
      </c>
      <c r="I52" t="s">
        <v>148</v>
      </c>
      <c r="J52" t="s">
        <v>180</v>
      </c>
    </row>
    <row r="53" spans="1:10" x14ac:dyDescent="0.3">
      <c r="A53" t="s">
        <v>91</v>
      </c>
      <c r="B53" t="s">
        <v>120</v>
      </c>
      <c r="C53" t="s">
        <v>15</v>
      </c>
      <c r="D53" t="s">
        <v>714</v>
      </c>
      <c r="E53" t="s">
        <v>784</v>
      </c>
      <c r="F53" t="s">
        <v>778</v>
      </c>
      <c r="G53" t="s">
        <v>779</v>
      </c>
      <c r="H53" t="s">
        <v>717</v>
      </c>
      <c r="I53" t="s">
        <v>147</v>
      </c>
      <c r="J53" t="s">
        <v>153</v>
      </c>
    </row>
    <row r="54" spans="1:10" x14ac:dyDescent="0.3">
      <c r="A54" t="s">
        <v>91</v>
      </c>
      <c r="B54" t="s">
        <v>120</v>
      </c>
      <c r="C54" t="s">
        <v>19</v>
      </c>
      <c r="D54" t="s">
        <v>714</v>
      </c>
      <c r="E54" t="s">
        <v>787</v>
      </c>
      <c r="F54" t="s">
        <v>778</v>
      </c>
      <c r="G54" t="s">
        <v>779</v>
      </c>
      <c r="H54" t="s">
        <v>48</v>
      </c>
      <c r="I54" t="s">
        <v>149</v>
      </c>
      <c r="J54" t="s">
        <v>182</v>
      </c>
    </row>
    <row r="55" spans="1:10" x14ac:dyDescent="0.3">
      <c r="A55" t="s">
        <v>91</v>
      </c>
      <c r="B55" t="s">
        <v>120</v>
      </c>
      <c r="C55" t="s">
        <v>13</v>
      </c>
      <c r="D55" t="s">
        <v>714</v>
      </c>
      <c r="E55" t="s">
        <v>790</v>
      </c>
      <c r="F55" t="s">
        <v>778</v>
      </c>
      <c r="G55" t="s">
        <v>779</v>
      </c>
      <c r="H55" t="s">
        <v>36</v>
      </c>
      <c r="I55" t="s">
        <v>146</v>
      </c>
      <c r="J55" t="s">
        <v>183</v>
      </c>
    </row>
    <row r="56" spans="1:10" x14ac:dyDescent="0.3">
      <c r="A56" t="s">
        <v>91</v>
      </c>
      <c r="B56" t="s">
        <v>120</v>
      </c>
      <c r="C56" t="s">
        <v>77</v>
      </c>
      <c r="D56" t="s">
        <v>714</v>
      </c>
      <c r="E56" t="s">
        <v>791</v>
      </c>
      <c r="F56" t="s">
        <v>778</v>
      </c>
      <c r="G56" t="s">
        <v>779</v>
      </c>
      <c r="H56" t="s">
        <v>719</v>
      </c>
      <c r="I56" t="s">
        <v>151</v>
      </c>
      <c r="J56" t="s">
        <v>181</v>
      </c>
    </row>
    <row r="57" spans="1:10" x14ac:dyDescent="0.3">
      <c r="A57" t="s">
        <v>141</v>
      </c>
      <c r="B57" t="s">
        <v>284</v>
      </c>
      <c r="C57" t="s">
        <v>17</v>
      </c>
      <c r="D57" t="s">
        <v>714</v>
      </c>
      <c r="E57" t="s">
        <v>1113</v>
      </c>
      <c r="F57" t="s">
        <v>726</v>
      </c>
      <c r="G57" t="s">
        <v>1114</v>
      </c>
      <c r="H57" t="s">
        <v>718</v>
      </c>
      <c r="I57" t="s">
        <v>148</v>
      </c>
      <c r="J57" t="s">
        <v>586</v>
      </c>
    </row>
    <row r="58" spans="1:10" x14ac:dyDescent="0.3">
      <c r="A58" t="s">
        <v>141</v>
      </c>
      <c r="B58" t="s">
        <v>284</v>
      </c>
      <c r="C58" t="s">
        <v>15</v>
      </c>
      <c r="D58" t="s">
        <v>714</v>
      </c>
      <c r="E58" t="s">
        <v>1115</v>
      </c>
      <c r="F58" t="s">
        <v>726</v>
      </c>
      <c r="G58" t="s">
        <v>1114</v>
      </c>
      <c r="H58" t="s">
        <v>717</v>
      </c>
      <c r="I58" t="s">
        <v>147</v>
      </c>
      <c r="J58" t="s">
        <v>587</v>
      </c>
    </row>
    <row r="59" spans="1:10" x14ac:dyDescent="0.3">
      <c r="A59" t="s">
        <v>141</v>
      </c>
      <c r="B59" t="s">
        <v>284</v>
      </c>
      <c r="C59" t="s">
        <v>19</v>
      </c>
      <c r="D59" t="s">
        <v>714</v>
      </c>
      <c r="E59" t="s">
        <v>1116</v>
      </c>
      <c r="F59" t="s">
        <v>726</v>
      </c>
      <c r="G59" t="s">
        <v>1114</v>
      </c>
      <c r="H59" t="s">
        <v>48</v>
      </c>
      <c r="I59" t="s">
        <v>149</v>
      </c>
      <c r="J59" t="s">
        <v>588</v>
      </c>
    </row>
    <row r="60" spans="1:10" x14ac:dyDescent="0.3">
      <c r="A60" t="s">
        <v>141</v>
      </c>
      <c r="B60" t="s">
        <v>284</v>
      </c>
      <c r="C60" t="s">
        <v>13</v>
      </c>
      <c r="D60" t="s">
        <v>714</v>
      </c>
      <c r="E60" t="s">
        <v>1117</v>
      </c>
      <c r="F60" t="s">
        <v>726</v>
      </c>
      <c r="G60" t="s">
        <v>1114</v>
      </c>
      <c r="H60" t="s">
        <v>36</v>
      </c>
      <c r="I60" t="s">
        <v>146</v>
      </c>
      <c r="J60" t="s">
        <v>589</v>
      </c>
    </row>
    <row r="61" spans="1:10" x14ac:dyDescent="0.3">
      <c r="A61" t="s">
        <v>92</v>
      </c>
      <c r="B61" t="s">
        <v>121</v>
      </c>
      <c r="C61" t="s">
        <v>17</v>
      </c>
      <c r="D61" t="s">
        <v>714</v>
      </c>
      <c r="E61" t="s">
        <v>847</v>
      </c>
      <c r="F61" t="s">
        <v>726</v>
      </c>
      <c r="G61" t="s">
        <v>848</v>
      </c>
      <c r="H61" t="s">
        <v>718</v>
      </c>
      <c r="I61" t="s">
        <v>148</v>
      </c>
      <c r="J61" t="s">
        <v>184</v>
      </c>
    </row>
    <row r="62" spans="1:10" x14ac:dyDescent="0.3">
      <c r="A62" t="s">
        <v>92</v>
      </c>
      <c r="B62" t="s">
        <v>121</v>
      </c>
      <c r="C62" t="s">
        <v>15</v>
      </c>
      <c r="D62" t="s">
        <v>714</v>
      </c>
      <c r="E62" t="s">
        <v>849</v>
      </c>
      <c r="F62" t="s">
        <v>726</v>
      </c>
      <c r="G62" t="s">
        <v>848</v>
      </c>
      <c r="H62" t="s">
        <v>717</v>
      </c>
      <c r="I62" t="s">
        <v>147</v>
      </c>
      <c r="J62" t="s">
        <v>185</v>
      </c>
    </row>
    <row r="63" spans="1:10" x14ac:dyDescent="0.3">
      <c r="A63" t="s">
        <v>92</v>
      </c>
      <c r="B63" t="s">
        <v>121</v>
      </c>
      <c r="C63" t="s">
        <v>19</v>
      </c>
      <c r="D63" t="s">
        <v>714</v>
      </c>
      <c r="E63" t="s">
        <v>850</v>
      </c>
      <c r="F63" t="s">
        <v>726</v>
      </c>
      <c r="G63" t="s">
        <v>848</v>
      </c>
      <c r="H63" t="s">
        <v>48</v>
      </c>
      <c r="I63" t="s">
        <v>149</v>
      </c>
      <c r="J63" t="s">
        <v>186</v>
      </c>
    </row>
    <row r="64" spans="1:10" x14ac:dyDescent="0.3">
      <c r="A64" t="s">
        <v>92</v>
      </c>
      <c r="B64" t="s">
        <v>121</v>
      </c>
      <c r="C64" t="s">
        <v>13</v>
      </c>
      <c r="D64" t="s">
        <v>714</v>
      </c>
      <c r="E64" t="s">
        <v>851</v>
      </c>
      <c r="F64" t="s">
        <v>726</v>
      </c>
      <c r="G64" t="s">
        <v>848</v>
      </c>
      <c r="H64" t="s">
        <v>36</v>
      </c>
      <c r="I64" t="s">
        <v>146</v>
      </c>
      <c r="J64" t="s">
        <v>187</v>
      </c>
    </row>
    <row r="65" spans="1:10" x14ac:dyDescent="0.3">
      <c r="A65" t="s">
        <v>93</v>
      </c>
      <c r="B65" t="s">
        <v>122</v>
      </c>
      <c r="C65" t="s">
        <v>17</v>
      </c>
      <c r="D65" t="s">
        <v>714</v>
      </c>
      <c r="E65" t="s">
        <v>780</v>
      </c>
      <c r="F65" t="s">
        <v>726</v>
      </c>
      <c r="G65" t="s">
        <v>781</v>
      </c>
      <c r="H65" t="s">
        <v>718</v>
      </c>
      <c r="I65" t="s">
        <v>148</v>
      </c>
      <c r="J65" t="s">
        <v>159</v>
      </c>
    </row>
    <row r="66" spans="1:10" x14ac:dyDescent="0.3">
      <c r="A66" t="s">
        <v>93</v>
      </c>
      <c r="B66" t="s">
        <v>122</v>
      </c>
      <c r="C66" t="s">
        <v>15</v>
      </c>
      <c r="D66" t="s">
        <v>714</v>
      </c>
      <c r="E66" t="s">
        <v>792</v>
      </c>
      <c r="F66" t="s">
        <v>726</v>
      </c>
      <c r="G66" t="s">
        <v>781</v>
      </c>
      <c r="H66" t="s">
        <v>717</v>
      </c>
      <c r="I66" t="s">
        <v>147</v>
      </c>
      <c r="J66" t="s">
        <v>154</v>
      </c>
    </row>
    <row r="67" spans="1:10" x14ac:dyDescent="0.3">
      <c r="A67" t="s">
        <v>93</v>
      </c>
      <c r="B67" t="s">
        <v>122</v>
      </c>
      <c r="C67" t="s">
        <v>19</v>
      </c>
      <c r="D67" t="s">
        <v>714</v>
      </c>
      <c r="E67" t="s">
        <v>793</v>
      </c>
      <c r="F67" t="s">
        <v>726</v>
      </c>
      <c r="G67" t="s">
        <v>781</v>
      </c>
      <c r="H67" t="s">
        <v>48</v>
      </c>
      <c r="I67" t="s">
        <v>149</v>
      </c>
      <c r="J67" t="s">
        <v>161</v>
      </c>
    </row>
    <row r="68" spans="1:10" x14ac:dyDescent="0.3">
      <c r="A68" t="s">
        <v>93</v>
      </c>
      <c r="B68" t="s">
        <v>122</v>
      </c>
      <c r="C68" t="s">
        <v>13</v>
      </c>
      <c r="D68" t="s">
        <v>714</v>
      </c>
      <c r="E68" t="s">
        <v>794</v>
      </c>
      <c r="F68" t="s">
        <v>726</v>
      </c>
      <c r="G68" t="s">
        <v>781</v>
      </c>
      <c r="H68" t="s">
        <v>36</v>
      </c>
      <c r="I68" t="s">
        <v>146</v>
      </c>
      <c r="J68" t="s">
        <v>158</v>
      </c>
    </row>
    <row r="69" spans="1:10" x14ac:dyDescent="0.3">
      <c r="A69" t="s">
        <v>94</v>
      </c>
      <c r="B69" t="s">
        <v>123</v>
      </c>
      <c r="C69" t="s">
        <v>15</v>
      </c>
      <c r="D69" t="s">
        <v>714</v>
      </c>
      <c r="E69" t="s">
        <v>802</v>
      </c>
      <c r="F69" t="s">
        <v>726</v>
      </c>
      <c r="G69" t="s">
        <v>803</v>
      </c>
      <c r="H69" t="s">
        <v>717</v>
      </c>
      <c r="I69" t="s">
        <v>147</v>
      </c>
      <c r="J69" t="s">
        <v>155</v>
      </c>
    </row>
    <row r="70" spans="1:10" x14ac:dyDescent="0.3">
      <c r="A70" t="s">
        <v>94</v>
      </c>
      <c r="B70" t="s">
        <v>123</v>
      </c>
      <c r="C70" t="s">
        <v>17</v>
      </c>
      <c r="D70" t="s">
        <v>714</v>
      </c>
      <c r="E70" t="s">
        <v>824</v>
      </c>
      <c r="F70" t="s">
        <v>726</v>
      </c>
      <c r="G70" t="s">
        <v>803</v>
      </c>
      <c r="H70" t="s">
        <v>718</v>
      </c>
      <c r="I70" t="s">
        <v>148</v>
      </c>
      <c r="J70" t="s">
        <v>160</v>
      </c>
    </row>
    <row r="71" spans="1:10" x14ac:dyDescent="0.3">
      <c r="A71" t="s">
        <v>94</v>
      </c>
      <c r="B71" t="s">
        <v>123</v>
      </c>
      <c r="C71" t="s">
        <v>19</v>
      </c>
      <c r="D71" t="s">
        <v>714</v>
      </c>
      <c r="E71" t="s">
        <v>825</v>
      </c>
      <c r="F71" t="s">
        <v>726</v>
      </c>
      <c r="G71" t="s">
        <v>803</v>
      </c>
      <c r="H71" t="s">
        <v>48</v>
      </c>
      <c r="I71" t="s">
        <v>149</v>
      </c>
      <c r="J71" t="s">
        <v>162</v>
      </c>
    </row>
    <row r="72" spans="1:10" x14ac:dyDescent="0.3">
      <c r="A72" t="s">
        <v>94</v>
      </c>
      <c r="B72" t="s">
        <v>123</v>
      </c>
      <c r="C72" t="s">
        <v>13</v>
      </c>
      <c r="D72" t="s">
        <v>714</v>
      </c>
      <c r="E72" t="s">
        <v>826</v>
      </c>
      <c r="F72" t="s">
        <v>726</v>
      </c>
      <c r="G72" t="s">
        <v>803</v>
      </c>
      <c r="H72" t="s">
        <v>36</v>
      </c>
      <c r="I72" t="s">
        <v>146</v>
      </c>
      <c r="J72" t="s">
        <v>163</v>
      </c>
    </row>
    <row r="73" spans="1:10" x14ac:dyDescent="0.3">
      <c r="A73" t="s">
        <v>318</v>
      </c>
      <c r="B73" t="s">
        <v>319</v>
      </c>
      <c r="C73" t="s">
        <v>17</v>
      </c>
      <c r="D73" t="s">
        <v>714</v>
      </c>
      <c r="E73" t="s">
        <v>1175</v>
      </c>
      <c r="F73" t="s">
        <v>727</v>
      </c>
      <c r="G73" t="s">
        <v>1176</v>
      </c>
      <c r="H73" t="s">
        <v>718</v>
      </c>
      <c r="I73" t="s">
        <v>148</v>
      </c>
      <c r="J73" t="s">
        <v>647</v>
      </c>
    </row>
    <row r="74" spans="1:10" x14ac:dyDescent="0.3">
      <c r="A74" t="s">
        <v>318</v>
      </c>
      <c r="B74" t="s">
        <v>319</v>
      </c>
      <c r="C74" t="s">
        <v>15</v>
      </c>
      <c r="D74" t="s">
        <v>714</v>
      </c>
      <c r="E74" t="s">
        <v>1177</v>
      </c>
      <c r="F74" t="s">
        <v>727</v>
      </c>
      <c r="G74" t="s">
        <v>1176</v>
      </c>
      <c r="H74" t="s">
        <v>717</v>
      </c>
      <c r="I74" t="s">
        <v>147</v>
      </c>
      <c r="J74" t="s">
        <v>648</v>
      </c>
    </row>
    <row r="75" spans="1:10" x14ac:dyDescent="0.3">
      <c r="A75" t="s">
        <v>318</v>
      </c>
      <c r="B75" t="s">
        <v>319</v>
      </c>
      <c r="C75" t="s">
        <v>19</v>
      </c>
      <c r="D75" t="s">
        <v>714</v>
      </c>
      <c r="E75" t="s">
        <v>1178</v>
      </c>
      <c r="F75" t="s">
        <v>727</v>
      </c>
      <c r="G75" t="s">
        <v>1176</v>
      </c>
      <c r="H75" t="s">
        <v>48</v>
      </c>
      <c r="I75" t="s">
        <v>149</v>
      </c>
      <c r="J75" t="s">
        <v>649</v>
      </c>
    </row>
    <row r="76" spans="1:10" x14ac:dyDescent="0.3">
      <c r="A76" t="s">
        <v>320</v>
      </c>
      <c r="B76" t="s">
        <v>321</v>
      </c>
      <c r="C76" t="s">
        <v>17</v>
      </c>
      <c r="D76" t="s">
        <v>714</v>
      </c>
      <c r="E76" t="s">
        <v>1179</v>
      </c>
      <c r="F76" t="s">
        <v>727</v>
      </c>
      <c r="G76" t="s">
        <v>1180</v>
      </c>
      <c r="H76" t="s">
        <v>718</v>
      </c>
      <c r="I76" t="s">
        <v>148</v>
      </c>
      <c r="J76" t="s">
        <v>650</v>
      </c>
    </row>
    <row r="77" spans="1:10" x14ac:dyDescent="0.3">
      <c r="A77" t="s">
        <v>320</v>
      </c>
      <c r="B77" t="s">
        <v>321</v>
      </c>
      <c r="C77" t="s">
        <v>15</v>
      </c>
      <c r="D77" t="s">
        <v>714</v>
      </c>
      <c r="E77" t="s">
        <v>1181</v>
      </c>
      <c r="F77" t="s">
        <v>727</v>
      </c>
      <c r="G77" t="s">
        <v>1180</v>
      </c>
      <c r="H77" t="s">
        <v>717</v>
      </c>
      <c r="I77" t="s">
        <v>147</v>
      </c>
      <c r="J77" t="s">
        <v>651</v>
      </c>
    </row>
    <row r="78" spans="1:10" x14ac:dyDescent="0.3">
      <c r="A78" t="s">
        <v>320</v>
      </c>
      <c r="B78" t="s">
        <v>321</v>
      </c>
      <c r="C78" t="s">
        <v>19</v>
      </c>
      <c r="D78" t="s">
        <v>714</v>
      </c>
      <c r="E78" t="s">
        <v>1182</v>
      </c>
      <c r="F78" t="s">
        <v>727</v>
      </c>
      <c r="G78" t="s">
        <v>1180</v>
      </c>
      <c r="H78" t="s">
        <v>48</v>
      </c>
      <c r="I78" t="s">
        <v>149</v>
      </c>
      <c r="J78" t="s">
        <v>652</v>
      </c>
    </row>
    <row r="79" spans="1:10" x14ac:dyDescent="0.3">
      <c r="A79" t="s">
        <v>322</v>
      </c>
      <c r="B79" t="s">
        <v>323</v>
      </c>
      <c r="C79" t="s">
        <v>17</v>
      </c>
      <c r="D79" t="s">
        <v>714</v>
      </c>
      <c r="E79" t="s">
        <v>1183</v>
      </c>
      <c r="F79" t="s">
        <v>727</v>
      </c>
      <c r="G79" t="s">
        <v>1184</v>
      </c>
      <c r="H79" t="s">
        <v>718</v>
      </c>
      <c r="I79" t="s">
        <v>148</v>
      </c>
      <c r="J79" t="s">
        <v>653</v>
      </c>
    </row>
    <row r="80" spans="1:10" x14ac:dyDescent="0.3">
      <c r="A80" t="s">
        <v>322</v>
      </c>
      <c r="B80" t="s">
        <v>323</v>
      </c>
      <c r="C80" t="s">
        <v>15</v>
      </c>
      <c r="D80" t="s">
        <v>714</v>
      </c>
      <c r="E80" t="s">
        <v>1185</v>
      </c>
      <c r="F80" t="s">
        <v>727</v>
      </c>
      <c r="G80" t="s">
        <v>1184</v>
      </c>
      <c r="H80" t="s">
        <v>717</v>
      </c>
      <c r="I80" t="s">
        <v>147</v>
      </c>
      <c r="J80" t="s">
        <v>654</v>
      </c>
    </row>
    <row r="81" spans="1:10" x14ac:dyDescent="0.3">
      <c r="A81" t="s">
        <v>322</v>
      </c>
      <c r="B81" t="s">
        <v>323</v>
      </c>
      <c r="C81" t="s">
        <v>19</v>
      </c>
      <c r="D81" t="s">
        <v>714</v>
      </c>
      <c r="E81" t="s">
        <v>1186</v>
      </c>
      <c r="F81" t="s">
        <v>727</v>
      </c>
      <c r="G81" t="s">
        <v>1184</v>
      </c>
      <c r="H81" t="s">
        <v>48</v>
      </c>
      <c r="I81" t="s">
        <v>149</v>
      </c>
      <c r="J81" t="s">
        <v>655</v>
      </c>
    </row>
    <row r="82" spans="1:10" x14ac:dyDescent="0.3">
      <c r="A82" t="s">
        <v>324</v>
      </c>
      <c r="B82" t="s">
        <v>325</v>
      </c>
      <c r="C82" t="s">
        <v>17</v>
      </c>
      <c r="D82" t="s">
        <v>714</v>
      </c>
      <c r="E82" t="s">
        <v>1187</v>
      </c>
      <c r="F82" t="s">
        <v>727</v>
      </c>
      <c r="G82" t="s">
        <v>1188</v>
      </c>
      <c r="H82" t="s">
        <v>718</v>
      </c>
      <c r="I82" t="s">
        <v>148</v>
      </c>
      <c r="J82" t="s">
        <v>656</v>
      </c>
    </row>
    <row r="83" spans="1:10" x14ac:dyDescent="0.3">
      <c r="A83" t="s">
        <v>324</v>
      </c>
      <c r="B83" t="s">
        <v>325</v>
      </c>
      <c r="C83" t="s">
        <v>15</v>
      </c>
      <c r="D83" t="s">
        <v>714</v>
      </c>
      <c r="E83" t="s">
        <v>1189</v>
      </c>
      <c r="F83" t="s">
        <v>727</v>
      </c>
      <c r="G83" t="s">
        <v>1188</v>
      </c>
      <c r="H83" t="s">
        <v>717</v>
      </c>
      <c r="I83" t="s">
        <v>147</v>
      </c>
      <c r="J83" t="s">
        <v>657</v>
      </c>
    </row>
    <row r="84" spans="1:10" x14ac:dyDescent="0.3">
      <c r="A84" t="s">
        <v>324</v>
      </c>
      <c r="B84" t="s">
        <v>325</v>
      </c>
      <c r="C84" t="s">
        <v>19</v>
      </c>
      <c r="D84" t="s">
        <v>714</v>
      </c>
      <c r="E84" t="s">
        <v>1190</v>
      </c>
      <c r="F84" t="s">
        <v>727</v>
      </c>
      <c r="G84" t="s">
        <v>1188</v>
      </c>
      <c r="H84" t="s">
        <v>48</v>
      </c>
      <c r="I84" t="s">
        <v>149</v>
      </c>
      <c r="J84" t="s">
        <v>658</v>
      </c>
    </row>
    <row r="85" spans="1:10" x14ac:dyDescent="0.3">
      <c r="A85" t="s">
        <v>326</v>
      </c>
      <c r="B85" t="s">
        <v>327</v>
      </c>
      <c r="C85" t="s">
        <v>17</v>
      </c>
      <c r="D85" t="s">
        <v>714</v>
      </c>
      <c r="E85" t="s">
        <v>1191</v>
      </c>
      <c r="F85" t="s">
        <v>727</v>
      </c>
      <c r="G85" t="s">
        <v>1192</v>
      </c>
      <c r="H85" t="s">
        <v>718</v>
      </c>
      <c r="I85" t="s">
        <v>148</v>
      </c>
      <c r="J85" t="s">
        <v>659</v>
      </c>
    </row>
    <row r="86" spans="1:10" x14ac:dyDescent="0.3">
      <c r="A86" t="s">
        <v>326</v>
      </c>
      <c r="B86" t="s">
        <v>327</v>
      </c>
      <c r="C86" t="s">
        <v>15</v>
      </c>
      <c r="D86" t="s">
        <v>714</v>
      </c>
      <c r="E86" t="s">
        <v>1193</v>
      </c>
      <c r="F86" t="s">
        <v>727</v>
      </c>
      <c r="G86" t="s">
        <v>1192</v>
      </c>
      <c r="H86" t="s">
        <v>717</v>
      </c>
      <c r="I86" t="s">
        <v>147</v>
      </c>
      <c r="J86" t="s">
        <v>660</v>
      </c>
    </row>
    <row r="87" spans="1:10" x14ac:dyDescent="0.3">
      <c r="A87" t="s">
        <v>326</v>
      </c>
      <c r="B87" t="s">
        <v>327</v>
      </c>
      <c r="C87" t="s">
        <v>19</v>
      </c>
      <c r="D87" t="s">
        <v>714</v>
      </c>
      <c r="E87" t="s">
        <v>1194</v>
      </c>
      <c r="F87" t="s">
        <v>727</v>
      </c>
      <c r="G87" t="s">
        <v>1192</v>
      </c>
      <c r="H87" t="s">
        <v>48</v>
      </c>
      <c r="I87" t="s">
        <v>149</v>
      </c>
      <c r="J87" t="s">
        <v>661</v>
      </c>
    </row>
    <row r="88" spans="1:10" x14ac:dyDescent="0.3">
      <c r="A88" t="s">
        <v>328</v>
      </c>
      <c r="B88" t="s">
        <v>329</v>
      </c>
      <c r="C88" t="s">
        <v>17</v>
      </c>
      <c r="D88" t="s">
        <v>714</v>
      </c>
      <c r="E88" t="s">
        <v>1195</v>
      </c>
      <c r="F88" t="s">
        <v>727</v>
      </c>
      <c r="G88" t="s">
        <v>1196</v>
      </c>
      <c r="H88" t="s">
        <v>718</v>
      </c>
      <c r="I88" t="s">
        <v>148</v>
      </c>
      <c r="J88" t="s">
        <v>662</v>
      </c>
    </row>
    <row r="89" spans="1:10" x14ac:dyDescent="0.3">
      <c r="A89" t="s">
        <v>328</v>
      </c>
      <c r="B89" t="s">
        <v>329</v>
      </c>
      <c r="C89" t="s">
        <v>15</v>
      </c>
      <c r="D89" t="s">
        <v>714</v>
      </c>
      <c r="E89" t="s">
        <v>1197</v>
      </c>
      <c r="F89" t="s">
        <v>727</v>
      </c>
      <c r="G89" t="s">
        <v>1196</v>
      </c>
      <c r="H89" t="s">
        <v>717</v>
      </c>
      <c r="I89" t="s">
        <v>147</v>
      </c>
      <c r="J89" t="s">
        <v>663</v>
      </c>
    </row>
    <row r="90" spans="1:10" x14ac:dyDescent="0.3">
      <c r="A90" t="s">
        <v>328</v>
      </c>
      <c r="B90" t="s">
        <v>329</v>
      </c>
      <c r="C90" t="s">
        <v>19</v>
      </c>
      <c r="D90" t="s">
        <v>714</v>
      </c>
      <c r="E90" t="s">
        <v>1198</v>
      </c>
      <c r="F90" t="s">
        <v>727</v>
      </c>
      <c r="G90" t="s">
        <v>1196</v>
      </c>
      <c r="H90" t="s">
        <v>48</v>
      </c>
      <c r="I90" t="s">
        <v>149</v>
      </c>
      <c r="J90" t="s">
        <v>664</v>
      </c>
    </row>
    <row r="91" spans="1:10" x14ac:dyDescent="0.3">
      <c r="A91" t="s">
        <v>131</v>
      </c>
      <c r="B91" t="s">
        <v>267</v>
      </c>
      <c r="C91" t="s">
        <v>17</v>
      </c>
      <c r="D91" t="s">
        <v>714</v>
      </c>
      <c r="E91" t="s">
        <v>871</v>
      </c>
      <c r="F91" t="s">
        <v>872</v>
      </c>
      <c r="G91" t="s">
        <v>873</v>
      </c>
      <c r="H91" t="s">
        <v>718</v>
      </c>
      <c r="I91" t="s">
        <v>148</v>
      </c>
      <c r="J91" t="s">
        <v>414</v>
      </c>
    </row>
    <row r="92" spans="1:10" x14ac:dyDescent="0.3">
      <c r="A92" t="s">
        <v>131</v>
      </c>
      <c r="B92" t="s">
        <v>267</v>
      </c>
      <c r="C92" t="s">
        <v>15</v>
      </c>
      <c r="D92" t="s">
        <v>714</v>
      </c>
      <c r="E92" t="s">
        <v>874</v>
      </c>
      <c r="F92" t="s">
        <v>872</v>
      </c>
      <c r="G92" t="s">
        <v>873</v>
      </c>
      <c r="H92" t="s">
        <v>717</v>
      </c>
      <c r="I92" t="s">
        <v>147</v>
      </c>
      <c r="J92" t="s">
        <v>415</v>
      </c>
    </row>
    <row r="93" spans="1:10" x14ac:dyDescent="0.3">
      <c r="A93" t="s">
        <v>131</v>
      </c>
      <c r="B93" t="s">
        <v>267</v>
      </c>
      <c r="C93" t="s">
        <v>19</v>
      </c>
      <c r="D93" t="s">
        <v>714</v>
      </c>
      <c r="E93" t="s">
        <v>875</v>
      </c>
      <c r="F93" t="s">
        <v>872</v>
      </c>
      <c r="G93" t="s">
        <v>873</v>
      </c>
      <c r="H93" t="s">
        <v>48</v>
      </c>
      <c r="I93" t="s">
        <v>149</v>
      </c>
      <c r="J93" t="s">
        <v>416</v>
      </c>
    </row>
    <row r="94" spans="1:10" x14ac:dyDescent="0.3">
      <c r="A94" t="s">
        <v>131</v>
      </c>
      <c r="B94" t="s">
        <v>267</v>
      </c>
      <c r="C94" t="s">
        <v>13</v>
      </c>
      <c r="D94" t="s">
        <v>714</v>
      </c>
      <c r="E94" t="s">
        <v>876</v>
      </c>
      <c r="F94" t="s">
        <v>872</v>
      </c>
      <c r="G94" t="s">
        <v>873</v>
      </c>
      <c r="H94" t="s">
        <v>36</v>
      </c>
      <c r="I94" t="s">
        <v>146</v>
      </c>
      <c r="J94" t="s">
        <v>417</v>
      </c>
    </row>
    <row r="95" spans="1:10" x14ac:dyDescent="0.3">
      <c r="A95" t="s">
        <v>132</v>
      </c>
      <c r="B95" t="s">
        <v>268</v>
      </c>
      <c r="C95" t="s">
        <v>17</v>
      </c>
      <c r="D95" t="s">
        <v>714</v>
      </c>
      <c r="E95" t="s">
        <v>1045</v>
      </c>
      <c r="F95" t="s">
        <v>872</v>
      </c>
      <c r="G95" t="s">
        <v>1046</v>
      </c>
      <c r="H95" t="s">
        <v>718</v>
      </c>
      <c r="I95" t="s">
        <v>148</v>
      </c>
      <c r="J95" t="s">
        <v>525</v>
      </c>
    </row>
    <row r="96" spans="1:10" x14ac:dyDescent="0.3">
      <c r="A96" t="s">
        <v>132</v>
      </c>
      <c r="B96" t="s">
        <v>268</v>
      </c>
      <c r="C96" t="s">
        <v>15</v>
      </c>
      <c r="D96" t="s">
        <v>714</v>
      </c>
      <c r="E96" t="s">
        <v>1047</v>
      </c>
      <c r="F96" t="s">
        <v>872</v>
      </c>
      <c r="G96" t="s">
        <v>1046</v>
      </c>
      <c r="H96" t="s">
        <v>717</v>
      </c>
      <c r="I96" t="s">
        <v>147</v>
      </c>
      <c r="J96" t="s">
        <v>526</v>
      </c>
    </row>
    <row r="97" spans="1:10" x14ac:dyDescent="0.3">
      <c r="A97" t="s">
        <v>132</v>
      </c>
      <c r="B97" t="s">
        <v>268</v>
      </c>
      <c r="C97" t="s">
        <v>19</v>
      </c>
      <c r="D97" t="s">
        <v>714</v>
      </c>
      <c r="E97" t="s">
        <v>1048</v>
      </c>
      <c r="F97" t="s">
        <v>872</v>
      </c>
      <c r="G97" t="s">
        <v>1046</v>
      </c>
      <c r="H97" t="s">
        <v>48</v>
      </c>
      <c r="I97" t="s">
        <v>149</v>
      </c>
      <c r="J97" t="s">
        <v>527</v>
      </c>
    </row>
    <row r="98" spans="1:10" x14ac:dyDescent="0.3">
      <c r="A98" t="s">
        <v>132</v>
      </c>
      <c r="B98" t="s">
        <v>268</v>
      </c>
      <c r="C98" t="s">
        <v>13</v>
      </c>
      <c r="D98" t="s">
        <v>714</v>
      </c>
      <c r="E98" t="s">
        <v>1049</v>
      </c>
      <c r="F98" t="s">
        <v>872</v>
      </c>
      <c r="G98" t="s">
        <v>1046</v>
      </c>
      <c r="H98" t="s">
        <v>36</v>
      </c>
      <c r="I98" t="s">
        <v>146</v>
      </c>
      <c r="J98" t="s">
        <v>528</v>
      </c>
    </row>
    <row r="99" spans="1:10" x14ac:dyDescent="0.3">
      <c r="A99" t="s">
        <v>133</v>
      </c>
      <c r="B99" t="s">
        <v>269</v>
      </c>
      <c r="C99" t="s">
        <v>17</v>
      </c>
      <c r="D99" t="s">
        <v>714</v>
      </c>
      <c r="E99" t="s">
        <v>1050</v>
      </c>
      <c r="F99" t="s">
        <v>872</v>
      </c>
      <c r="G99" t="s">
        <v>1046</v>
      </c>
      <c r="H99" t="s">
        <v>718</v>
      </c>
      <c r="I99" t="s">
        <v>148</v>
      </c>
      <c r="J99" t="s">
        <v>529</v>
      </c>
    </row>
    <row r="100" spans="1:10" x14ac:dyDescent="0.3">
      <c r="A100" t="s">
        <v>133</v>
      </c>
      <c r="B100" t="s">
        <v>269</v>
      </c>
      <c r="C100" t="s">
        <v>15</v>
      </c>
      <c r="D100" t="s">
        <v>714</v>
      </c>
      <c r="E100" t="s">
        <v>1051</v>
      </c>
      <c r="F100" t="s">
        <v>872</v>
      </c>
      <c r="G100" t="s">
        <v>1046</v>
      </c>
      <c r="H100" t="s">
        <v>717</v>
      </c>
      <c r="I100" t="s">
        <v>147</v>
      </c>
      <c r="J100" t="s">
        <v>530</v>
      </c>
    </row>
    <row r="101" spans="1:10" x14ac:dyDescent="0.3">
      <c r="A101" t="s">
        <v>133</v>
      </c>
      <c r="B101" t="s">
        <v>269</v>
      </c>
      <c r="C101" t="s">
        <v>19</v>
      </c>
      <c r="D101" t="s">
        <v>714</v>
      </c>
      <c r="E101" t="s">
        <v>1052</v>
      </c>
      <c r="F101" t="s">
        <v>872</v>
      </c>
      <c r="G101" t="s">
        <v>1046</v>
      </c>
      <c r="H101" t="s">
        <v>48</v>
      </c>
      <c r="I101" t="s">
        <v>149</v>
      </c>
      <c r="J101" t="s">
        <v>531</v>
      </c>
    </row>
    <row r="102" spans="1:10" x14ac:dyDescent="0.3">
      <c r="A102" t="s">
        <v>133</v>
      </c>
      <c r="B102" t="s">
        <v>269</v>
      </c>
      <c r="C102" t="s">
        <v>13</v>
      </c>
      <c r="D102" t="s">
        <v>714</v>
      </c>
      <c r="E102" t="s">
        <v>1053</v>
      </c>
      <c r="F102" t="s">
        <v>872</v>
      </c>
      <c r="G102" t="s">
        <v>1046</v>
      </c>
      <c r="H102" t="s">
        <v>36</v>
      </c>
      <c r="I102" t="s">
        <v>146</v>
      </c>
      <c r="J102" t="s">
        <v>532</v>
      </c>
    </row>
    <row r="103" spans="1:10" x14ac:dyDescent="0.3">
      <c r="A103" t="s">
        <v>134</v>
      </c>
      <c r="B103" t="s">
        <v>270</v>
      </c>
      <c r="C103" t="s">
        <v>17</v>
      </c>
      <c r="D103" t="s">
        <v>714</v>
      </c>
      <c r="E103" t="s">
        <v>1054</v>
      </c>
      <c r="F103" t="s">
        <v>872</v>
      </c>
      <c r="G103" t="s">
        <v>1046</v>
      </c>
      <c r="H103" t="s">
        <v>718</v>
      </c>
      <c r="I103" t="s">
        <v>148</v>
      </c>
      <c r="J103" t="s">
        <v>533</v>
      </c>
    </row>
    <row r="104" spans="1:10" x14ac:dyDescent="0.3">
      <c r="A104" t="s">
        <v>134</v>
      </c>
      <c r="B104" t="s">
        <v>270</v>
      </c>
      <c r="C104" t="s">
        <v>15</v>
      </c>
      <c r="D104" t="s">
        <v>714</v>
      </c>
      <c r="E104" t="s">
        <v>1055</v>
      </c>
      <c r="F104" t="s">
        <v>872</v>
      </c>
      <c r="G104" t="s">
        <v>1046</v>
      </c>
      <c r="H104" t="s">
        <v>717</v>
      </c>
      <c r="I104" t="s">
        <v>147</v>
      </c>
      <c r="J104" t="s">
        <v>534</v>
      </c>
    </row>
    <row r="105" spans="1:10" x14ac:dyDescent="0.3">
      <c r="A105" t="s">
        <v>134</v>
      </c>
      <c r="B105" t="s">
        <v>270</v>
      </c>
      <c r="C105" t="s">
        <v>19</v>
      </c>
      <c r="D105" t="s">
        <v>714</v>
      </c>
      <c r="E105" t="s">
        <v>1056</v>
      </c>
      <c r="F105" t="s">
        <v>872</v>
      </c>
      <c r="G105" t="s">
        <v>1046</v>
      </c>
      <c r="H105" t="s">
        <v>48</v>
      </c>
      <c r="I105" t="s">
        <v>149</v>
      </c>
      <c r="J105" t="s">
        <v>535</v>
      </c>
    </row>
    <row r="106" spans="1:10" x14ac:dyDescent="0.3">
      <c r="A106" t="s">
        <v>134</v>
      </c>
      <c r="B106" t="s">
        <v>270</v>
      </c>
      <c r="C106" t="s">
        <v>13</v>
      </c>
      <c r="D106" t="s">
        <v>714</v>
      </c>
      <c r="E106" t="s">
        <v>1057</v>
      </c>
      <c r="F106" t="s">
        <v>872</v>
      </c>
      <c r="G106" t="s">
        <v>1046</v>
      </c>
      <c r="H106" t="s">
        <v>36</v>
      </c>
      <c r="I106" t="s">
        <v>146</v>
      </c>
      <c r="J106" t="s">
        <v>536</v>
      </c>
    </row>
    <row r="107" spans="1:10" x14ac:dyDescent="0.3">
      <c r="A107" t="s">
        <v>135</v>
      </c>
      <c r="B107" t="s">
        <v>275</v>
      </c>
      <c r="C107" t="s">
        <v>17</v>
      </c>
      <c r="D107" t="s">
        <v>714</v>
      </c>
      <c r="E107" t="s">
        <v>1071</v>
      </c>
      <c r="F107" t="s">
        <v>728</v>
      </c>
      <c r="G107" t="s">
        <v>1072</v>
      </c>
      <c r="H107" t="s">
        <v>718</v>
      </c>
      <c r="I107" t="s">
        <v>148</v>
      </c>
      <c r="J107" t="s">
        <v>541</v>
      </c>
    </row>
    <row r="108" spans="1:10" x14ac:dyDescent="0.3">
      <c r="A108" t="s">
        <v>135</v>
      </c>
      <c r="B108" t="s">
        <v>275</v>
      </c>
      <c r="C108" t="s">
        <v>15</v>
      </c>
      <c r="D108" t="s">
        <v>714</v>
      </c>
      <c r="E108" t="s">
        <v>1073</v>
      </c>
      <c r="F108" t="s">
        <v>728</v>
      </c>
      <c r="G108" t="s">
        <v>1072</v>
      </c>
      <c r="H108" t="s">
        <v>717</v>
      </c>
      <c r="I108" t="s">
        <v>147</v>
      </c>
      <c r="J108" t="s">
        <v>542</v>
      </c>
    </row>
    <row r="109" spans="1:10" x14ac:dyDescent="0.3">
      <c r="A109" t="s">
        <v>135</v>
      </c>
      <c r="B109" t="s">
        <v>275</v>
      </c>
      <c r="C109" t="s">
        <v>19</v>
      </c>
      <c r="D109" t="s">
        <v>714</v>
      </c>
      <c r="E109" t="s">
        <v>1074</v>
      </c>
      <c r="F109" t="s">
        <v>728</v>
      </c>
      <c r="G109" t="s">
        <v>1072</v>
      </c>
      <c r="H109" t="s">
        <v>48</v>
      </c>
      <c r="I109" t="s">
        <v>149</v>
      </c>
      <c r="J109" t="s">
        <v>543</v>
      </c>
    </row>
    <row r="110" spans="1:10" x14ac:dyDescent="0.3">
      <c r="A110" t="s">
        <v>135</v>
      </c>
      <c r="B110" t="s">
        <v>275</v>
      </c>
      <c r="C110" t="s">
        <v>13</v>
      </c>
      <c r="D110" t="s">
        <v>714</v>
      </c>
      <c r="E110" t="s">
        <v>1075</v>
      </c>
      <c r="F110" t="s">
        <v>728</v>
      </c>
      <c r="G110" t="s">
        <v>1072</v>
      </c>
      <c r="H110" t="s">
        <v>36</v>
      </c>
      <c r="I110" t="s">
        <v>146</v>
      </c>
      <c r="J110" t="s">
        <v>544</v>
      </c>
    </row>
    <row r="111" spans="1:10" x14ac:dyDescent="0.3">
      <c r="A111" t="s">
        <v>136</v>
      </c>
      <c r="B111" t="s">
        <v>276</v>
      </c>
      <c r="C111" t="s">
        <v>17</v>
      </c>
      <c r="D111" t="s">
        <v>714</v>
      </c>
      <c r="E111" t="s">
        <v>1076</v>
      </c>
      <c r="F111" t="s">
        <v>728</v>
      </c>
      <c r="G111" t="s">
        <v>1072</v>
      </c>
      <c r="H111" t="s">
        <v>718</v>
      </c>
      <c r="I111" t="s">
        <v>148</v>
      </c>
      <c r="J111" t="s">
        <v>545</v>
      </c>
    </row>
    <row r="112" spans="1:10" x14ac:dyDescent="0.3">
      <c r="A112" t="s">
        <v>136</v>
      </c>
      <c r="B112" t="s">
        <v>276</v>
      </c>
      <c r="C112" t="s">
        <v>15</v>
      </c>
      <c r="D112" t="s">
        <v>714</v>
      </c>
      <c r="E112" t="s">
        <v>1077</v>
      </c>
      <c r="F112" t="s">
        <v>728</v>
      </c>
      <c r="G112" t="s">
        <v>1072</v>
      </c>
      <c r="H112" t="s">
        <v>717</v>
      </c>
      <c r="I112" t="s">
        <v>147</v>
      </c>
      <c r="J112" t="s">
        <v>546</v>
      </c>
    </row>
    <row r="113" spans="1:10" x14ac:dyDescent="0.3">
      <c r="A113" t="s">
        <v>136</v>
      </c>
      <c r="B113" t="s">
        <v>276</v>
      </c>
      <c r="C113" t="s">
        <v>19</v>
      </c>
      <c r="D113" t="s">
        <v>714</v>
      </c>
      <c r="E113" t="s">
        <v>1078</v>
      </c>
      <c r="F113" t="s">
        <v>728</v>
      </c>
      <c r="G113" t="s">
        <v>1072</v>
      </c>
      <c r="H113" t="s">
        <v>48</v>
      </c>
      <c r="I113" t="s">
        <v>149</v>
      </c>
      <c r="J113" t="s">
        <v>547</v>
      </c>
    </row>
    <row r="114" spans="1:10" x14ac:dyDescent="0.3">
      <c r="A114" t="s">
        <v>136</v>
      </c>
      <c r="B114" t="s">
        <v>276</v>
      </c>
      <c r="C114" t="s">
        <v>13</v>
      </c>
      <c r="D114" t="s">
        <v>714</v>
      </c>
      <c r="E114" t="s">
        <v>1079</v>
      </c>
      <c r="F114" t="s">
        <v>728</v>
      </c>
      <c r="G114" t="s">
        <v>1072</v>
      </c>
      <c r="H114" t="s">
        <v>36</v>
      </c>
      <c r="I114" t="s">
        <v>146</v>
      </c>
      <c r="J114" t="s">
        <v>548</v>
      </c>
    </row>
    <row r="115" spans="1:10" x14ac:dyDescent="0.3">
      <c r="A115" t="s">
        <v>137</v>
      </c>
      <c r="B115" t="s">
        <v>277</v>
      </c>
      <c r="C115" t="s">
        <v>17</v>
      </c>
      <c r="D115" t="s">
        <v>714</v>
      </c>
      <c r="E115" t="s">
        <v>1080</v>
      </c>
      <c r="F115" t="s">
        <v>728</v>
      </c>
      <c r="G115" t="s">
        <v>1072</v>
      </c>
      <c r="H115" t="s">
        <v>718</v>
      </c>
      <c r="I115" t="s">
        <v>148</v>
      </c>
      <c r="J115" t="s">
        <v>549</v>
      </c>
    </row>
    <row r="116" spans="1:10" x14ac:dyDescent="0.3">
      <c r="A116" t="s">
        <v>137</v>
      </c>
      <c r="B116" t="s">
        <v>277</v>
      </c>
      <c r="C116" t="s">
        <v>15</v>
      </c>
      <c r="D116" t="s">
        <v>714</v>
      </c>
      <c r="E116" t="s">
        <v>1081</v>
      </c>
      <c r="F116" t="s">
        <v>728</v>
      </c>
      <c r="G116" t="s">
        <v>1072</v>
      </c>
      <c r="H116" t="s">
        <v>717</v>
      </c>
      <c r="I116" t="s">
        <v>147</v>
      </c>
      <c r="J116" t="s">
        <v>550</v>
      </c>
    </row>
    <row r="117" spans="1:10" x14ac:dyDescent="0.3">
      <c r="A117" t="s">
        <v>137</v>
      </c>
      <c r="B117" t="s">
        <v>277</v>
      </c>
      <c r="C117" t="s">
        <v>19</v>
      </c>
      <c r="D117" t="s">
        <v>714</v>
      </c>
      <c r="E117" t="s">
        <v>1082</v>
      </c>
      <c r="F117" t="s">
        <v>728</v>
      </c>
      <c r="G117" t="s">
        <v>1072</v>
      </c>
      <c r="H117" t="s">
        <v>48</v>
      </c>
      <c r="I117" t="s">
        <v>149</v>
      </c>
      <c r="J117" t="s">
        <v>551</v>
      </c>
    </row>
    <row r="118" spans="1:10" x14ac:dyDescent="0.3">
      <c r="A118" t="s">
        <v>137</v>
      </c>
      <c r="B118" t="s">
        <v>277</v>
      </c>
      <c r="C118" t="s">
        <v>13</v>
      </c>
      <c r="D118" t="s">
        <v>714</v>
      </c>
      <c r="E118" t="s">
        <v>1083</v>
      </c>
      <c r="F118" t="s">
        <v>728</v>
      </c>
      <c r="G118" t="s">
        <v>1072</v>
      </c>
      <c r="H118" t="s">
        <v>36</v>
      </c>
      <c r="I118" t="s">
        <v>146</v>
      </c>
      <c r="J118" t="s">
        <v>552</v>
      </c>
    </row>
    <row r="119" spans="1:10" x14ac:dyDescent="0.3">
      <c r="A119" t="s">
        <v>298</v>
      </c>
      <c r="B119" t="s">
        <v>299</v>
      </c>
      <c r="C119" t="s">
        <v>17</v>
      </c>
      <c r="D119" t="s">
        <v>714</v>
      </c>
      <c r="E119" t="s">
        <v>1151</v>
      </c>
      <c r="F119" t="s">
        <v>729</v>
      </c>
      <c r="G119" t="s">
        <v>1152</v>
      </c>
      <c r="H119" t="s">
        <v>718</v>
      </c>
      <c r="I119" t="s">
        <v>148</v>
      </c>
      <c r="J119" t="s">
        <v>616</v>
      </c>
    </row>
    <row r="120" spans="1:10" x14ac:dyDescent="0.3">
      <c r="A120" t="s">
        <v>298</v>
      </c>
      <c r="B120" t="s">
        <v>299</v>
      </c>
      <c r="C120" t="s">
        <v>15</v>
      </c>
      <c r="D120" t="s">
        <v>714</v>
      </c>
      <c r="E120" t="s">
        <v>1153</v>
      </c>
      <c r="F120" t="s">
        <v>729</v>
      </c>
      <c r="G120" t="s">
        <v>1152</v>
      </c>
      <c r="H120" t="s">
        <v>717</v>
      </c>
      <c r="I120" t="s">
        <v>147</v>
      </c>
      <c r="J120" t="s">
        <v>617</v>
      </c>
    </row>
    <row r="121" spans="1:10" x14ac:dyDescent="0.3">
      <c r="A121" t="s">
        <v>298</v>
      </c>
      <c r="B121" t="s">
        <v>299</v>
      </c>
      <c r="C121" t="s">
        <v>19</v>
      </c>
      <c r="D121" t="s">
        <v>714</v>
      </c>
      <c r="E121" t="s">
        <v>1154</v>
      </c>
      <c r="F121" t="s">
        <v>729</v>
      </c>
      <c r="G121" t="s">
        <v>1152</v>
      </c>
      <c r="H121" t="s">
        <v>48</v>
      </c>
      <c r="I121" t="s">
        <v>149</v>
      </c>
      <c r="J121" t="s">
        <v>618</v>
      </c>
    </row>
    <row r="122" spans="1:10" x14ac:dyDescent="0.3">
      <c r="A122" t="s">
        <v>298</v>
      </c>
      <c r="B122" t="s">
        <v>299</v>
      </c>
      <c r="C122" t="s">
        <v>13</v>
      </c>
      <c r="D122" t="s">
        <v>714</v>
      </c>
      <c r="E122" t="s">
        <v>1155</v>
      </c>
      <c r="F122" t="s">
        <v>729</v>
      </c>
      <c r="G122" t="s">
        <v>1152</v>
      </c>
      <c r="H122" t="s">
        <v>36</v>
      </c>
      <c r="I122" t="s">
        <v>146</v>
      </c>
      <c r="J122" t="s">
        <v>619</v>
      </c>
    </row>
    <row r="123" spans="1:10" x14ac:dyDescent="0.3">
      <c r="A123" t="s">
        <v>300</v>
      </c>
      <c r="B123" t="s">
        <v>301</v>
      </c>
      <c r="C123" t="s">
        <v>17</v>
      </c>
      <c r="D123" t="s">
        <v>714</v>
      </c>
      <c r="E123" t="s">
        <v>1156</v>
      </c>
      <c r="F123" t="s">
        <v>729</v>
      </c>
      <c r="G123" t="s">
        <v>1157</v>
      </c>
      <c r="H123" t="s">
        <v>718</v>
      </c>
      <c r="I123" t="s">
        <v>148</v>
      </c>
      <c r="J123" t="s">
        <v>620</v>
      </c>
    </row>
    <row r="124" spans="1:10" x14ac:dyDescent="0.3">
      <c r="A124" t="s">
        <v>300</v>
      </c>
      <c r="B124" t="s">
        <v>301</v>
      </c>
      <c r="C124" t="s">
        <v>15</v>
      </c>
      <c r="D124" t="s">
        <v>714</v>
      </c>
      <c r="E124" t="s">
        <v>1158</v>
      </c>
      <c r="F124" t="s">
        <v>729</v>
      </c>
      <c r="G124" t="s">
        <v>1157</v>
      </c>
      <c r="H124" t="s">
        <v>717</v>
      </c>
      <c r="I124" t="s">
        <v>147</v>
      </c>
      <c r="J124" t="s">
        <v>621</v>
      </c>
    </row>
    <row r="125" spans="1:10" x14ac:dyDescent="0.3">
      <c r="A125" t="s">
        <v>300</v>
      </c>
      <c r="B125" t="s">
        <v>301</v>
      </c>
      <c r="C125" t="s">
        <v>19</v>
      </c>
      <c r="D125" t="s">
        <v>714</v>
      </c>
      <c r="E125" t="s">
        <v>1159</v>
      </c>
      <c r="F125" t="s">
        <v>729</v>
      </c>
      <c r="G125" t="s">
        <v>1157</v>
      </c>
      <c r="H125" t="s">
        <v>48</v>
      </c>
      <c r="I125" t="s">
        <v>149</v>
      </c>
      <c r="J125" t="s">
        <v>622</v>
      </c>
    </row>
    <row r="126" spans="1:10" x14ac:dyDescent="0.3">
      <c r="A126" t="s">
        <v>300</v>
      </c>
      <c r="B126" t="s">
        <v>301</v>
      </c>
      <c r="C126" t="s">
        <v>13</v>
      </c>
      <c r="D126" t="s">
        <v>714</v>
      </c>
      <c r="E126" t="s">
        <v>1160</v>
      </c>
      <c r="F126" t="s">
        <v>729</v>
      </c>
      <c r="G126" t="s">
        <v>1157</v>
      </c>
      <c r="H126" t="s">
        <v>36</v>
      </c>
      <c r="I126" t="s">
        <v>146</v>
      </c>
      <c r="J126" t="s">
        <v>623</v>
      </c>
    </row>
    <row r="127" spans="1:10" x14ac:dyDescent="0.3">
      <c r="A127" t="s">
        <v>288</v>
      </c>
      <c r="B127" t="s">
        <v>289</v>
      </c>
      <c r="C127" t="s">
        <v>17</v>
      </c>
      <c r="D127" t="s">
        <v>714</v>
      </c>
      <c r="E127" t="s">
        <v>1131</v>
      </c>
      <c r="F127" t="s">
        <v>1132</v>
      </c>
      <c r="G127" t="s">
        <v>1133</v>
      </c>
      <c r="H127" t="s">
        <v>718</v>
      </c>
      <c r="I127" t="s">
        <v>148</v>
      </c>
      <c r="J127" t="s">
        <v>600</v>
      </c>
    </row>
    <row r="128" spans="1:10" x14ac:dyDescent="0.3">
      <c r="A128" t="s">
        <v>288</v>
      </c>
      <c r="B128" t="s">
        <v>289</v>
      </c>
      <c r="C128" t="s">
        <v>15</v>
      </c>
      <c r="D128" t="s">
        <v>714</v>
      </c>
      <c r="E128" t="s">
        <v>1134</v>
      </c>
      <c r="F128" t="s">
        <v>1132</v>
      </c>
      <c r="G128" t="s">
        <v>1133</v>
      </c>
      <c r="H128" t="s">
        <v>717</v>
      </c>
      <c r="I128" t="s">
        <v>147</v>
      </c>
      <c r="J128" t="s">
        <v>601</v>
      </c>
    </row>
    <row r="129" spans="1:10" x14ac:dyDescent="0.3">
      <c r="A129" t="s">
        <v>288</v>
      </c>
      <c r="B129" t="s">
        <v>289</v>
      </c>
      <c r="C129" t="s">
        <v>19</v>
      </c>
      <c r="D129" t="s">
        <v>714</v>
      </c>
      <c r="E129" t="s">
        <v>1135</v>
      </c>
      <c r="F129" t="s">
        <v>1132</v>
      </c>
      <c r="G129" t="s">
        <v>1133</v>
      </c>
      <c r="H129" t="s">
        <v>48</v>
      </c>
      <c r="I129" t="s">
        <v>149</v>
      </c>
      <c r="J129" t="s">
        <v>602</v>
      </c>
    </row>
    <row r="130" spans="1:10" x14ac:dyDescent="0.3">
      <c r="A130" t="s">
        <v>288</v>
      </c>
      <c r="B130" t="s">
        <v>289</v>
      </c>
      <c r="C130" t="s">
        <v>13</v>
      </c>
      <c r="D130" t="s">
        <v>714</v>
      </c>
      <c r="E130" t="s">
        <v>1136</v>
      </c>
      <c r="F130" t="s">
        <v>1132</v>
      </c>
      <c r="G130" t="s">
        <v>1133</v>
      </c>
      <c r="H130" t="s">
        <v>36</v>
      </c>
      <c r="I130" t="s">
        <v>146</v>
      </c>
      <c r="J130" t="s">
        <v>603</v>
      </c>
    </row>
    <row r="131" spans="1:10" x14ac:dyDescent="0.3">
      <c r="A131" t="s">
        <v>290</v>
      </c>
      <c r="B131" t="s">
        <v>291</v>
      </c>
      <c r="C131" t="s">
        <v>17</v>
      </c>
      <c r="D131" t="s">
        <v>714</v>
      </c>
      <c r="E131" t="s">
        <v>1137</v>
      </c>
      <c r="F131" t="s">
        <v>1132</v>
      </c>
      <c r="G131" t="s">
        <v>1138</v>
      </c>
      <c r="H131" t="s">
        <v>718</v>
      </c>
      <c r="I131" t="s">
        <v>148</v>
      </c>
      <c r="J131" t="s">
        <v>604</v>
      </c>
    </row>
    <row r="132" spans="1:10" x14ac:dyDescent="0.3">
      <c r="A132" t="s">
        <v>290</v>
      </c>
      <c r="B132" t="s">
        <v>291</v>
      </c>
      <c r="C132" t="s">
        <v>15</v>
      </c>
      <c r="D132" t="s">
        <v>714</v>
      </c>
      <c r="E132" t="s">
        <v>1139</v>
      </c>
      <c r="F132" t="s">
        <v>1132</v>
      </c>
      <c r="G132" t="s">
        <v>1138</v>
      </c>
      <c r="H132" t="s">
        <v>717</v>
      </c>
      <c r="I132" t="s">
        <v>147</v>
      </c>
      <c r="J132" t="s">
        <v>605</v>
      </c>
    </row>
    <row r="133" spans="1:10" x14ac:dyDescent="0.3">
      <c r="A133" t="s">
        <v>290</v>
      </c>
      <c r="B133" t="s">
        <v>291</v>
      </c>
      <c r="C133" t="s">
        <v>19</v>
      </c>
      <c r="D133" t="s">
        <v>714</v>
      </c>
      <c r="E133" t="s">
        <v>1140</v>
      </c>
      <c r="F133" t="s">
        <v>1132</v>
      </c>
      <c r="G133" t="s">
        <v>1138</v>
      </c>
      <c r="H133" t="s">
        <v>48</v>
      </c>
      <c r="I133" t="s">
        <v>149</v>
      </c>
      <c r="J133" t="s">
        <v>606</v>
      </c>
    </row>
    <row r="134" spans="1:10" x14ac:dyDescent="0.3">
      <c r="A134" t="s">
        <v>292</v>
      </c>
      <c r="B134" t="s">
        <v>293</v>
      </c>
      <c r="C134" t="s">
        <v>17</v>
      </c>
      <c r="D134" t="s">
        <v>714</v>
      </c>
      <c r="E134" t="s">
        <v>1141</v>
      </c>
      <c r="F134" t="s">
        <v>1132</v>
      </c>
      <c r="G134" t="s">
        <v>1142</v>
      </c>
      <c r="H134" t="s">
        <v>718</v>
      </c>
      <c r="I134" t="s">
        <v>148</v>
      </c>
      <c r="J134" t="s">
        <v>607</v>
      </c>
    </row>
    <row r="135" spans="1:10" x14ac:dyDescent="0.3">
      <c r="A135" t="s">
        <v>292</v>
      </c>
      <c r="B135" t="s">
        <v>293</v>
      </c>
      <c r="C135" t="s">
        <v>15</v>
      </c>
      <c r="D135" t="s">
        <v>714</v>
      </c>
      <c r="E135" t="s">
        <v>1143</v>
      </c>
      <c r="F135" t="s">
        <v>1132</v>
      </c>
      <c r="G135" t="s">
        <v>1142</v>
      </c>
      <c r="H135" t="s">
        <v>717</v>
      </c>
      <c r="I135" t="s">
        <v>147</v>
      </c>
      <c r="J135" t="s">
        <v>608</v>
      </c>
    </row>
    <row r="136" spans="1:10" x14ac:dyDescent="0.3">
      <c r="A136" t="s">
        <v>292</v>
      </c>
      <c r="B136" t="s">
        <v>293</v>
      </c>
      <c r="C136" t="s">
        <v>19</v>
      </c>
      <c r="D136" t="s">
        <v>714</v>
      </c>
      <c r="E136" t="s">
        <v>1144</v>
      </c>
      <c r="F136" t="s">
        <v>1132</v>
      </c>
      <c r="G136" t="s">
        <v>1142</v>
      </c>
      <c r="H136" t="s">
        <v>48</v>
      </c>
      <c r="I136" t="s">
        <v>149</v>
      </c>
      <c r="J136" t="s">
        <v>609</v>
      </c>
    </row>
    <row r="137" spans="1:10" x14ac:dyDescent="0.3">
      <c r="A137" t="s">
        <v>294</v>
      </c>
      <c r="B137" t="s">
        <v>295</v>
      </c>
      <c r="C137" t="s">
        <v>17</v>
      </c>
      <c r="D137" t="s">
        <v>714</v>
      </c>
      <c r="E137" t="s">
        <v>1145</v>
      </c>
      <c r="F137" t="s">
        <v>1132</v>
      </c>
      <c r="G137" t="s">
        <v>1142</v>
      </c>
      <c r="H137" t="s">
        <v>718</v>
      </c>
      <c r="I137" t="s">
        <v>148</v>
      </c>
      <c r="J137" t="s">
        <v>610</v>
      </c>
    </row>
    <row r="138" spans="1:10" x14ac:dyDescent="0.3">
      <c r="A138" t="s">
        <v>294</v>
      </c>
      <c r="B138" t="s">
        <v>295</v>
      </c>
      <c r="C138" t="s">
        <v>15</v>
      </c>
      <c r="D138" t="s">
        <v>714</v>
      </c>
      <c r="E138" t="s">
        <v>1146</v>
      </c>
      <c r="F138" t="s">
        <v>1132</v>
      </c>
      <c r="G138" t="s">
        <v>1142</v>
      </c>
      <c r="H138" t="s">
        <v>717</v>
      </c>
      <c r="I138" t="s">
        <v>147</v>
      </c>
      <c r="J138" t="s">
        <v>611</v>
      </c>
    </row>
    <row r="139" spans="1:10" x14ac:dyDescent="0.3">
      <c r="A139" t="s">
        <v>294</v>
      </c>
      <c r="B139" t="s">
        <v>295</v>
      </c>
      <c r="C139" t="s">
        <v>19</v>
      </c>
      <c r="D139" t="s">
        <v>714</v>
      </c>
      <c r="E139" t="s">
        <v>1147</v>
      </c>
      <c r="F139" t="s">
        <v>1132</v>
      </c>
      <c r="G139" t="s">
        <v>1142</v>
      </c>
      <c r="H139" t="s">
        <v>48</v>
      </c>
      <c r="I139" t="s">
        <v>149</v>
      </c>
      <c r="J139" t="s">
        <v>612</v>
      </c>
    </row>
    <row r="140" spans="1:10" x14ac:dyDescent="0.3">
      <c r="A140" t="s">
        <v>296</v>
      </c>
      <c r="B140" t="s">
        <v>297</v>
      </c>
      <c r="C140" t="s">
        <v>17</v>
      </c>
      <c r="D140" t="s">
        <v>714</v>
      </c>
      <c r="E140" t="s">
        <v>1148</v>
      </c>
      <c r="F140" t="s">
        <v>1132</v>
      </c>
      <c r="G140" t="s">
        <v>1142</v>
      </c>
      <c r="H140" t="s">
        <v>718</v>
      </c>
      <c r="I140" t="s">
        <v>148</v>
      </c>
      <c r="J140" t="s">
        <v>613</v>
      </c>
    </row>
    <row r="141" spans="1:10" x14ac:dyDescent="0.3">
      <c r="A141" t="s">
        <v>296</v>
      </c>
      <c r="B141" t="s">
        <v>297</v>
      </c>
      <c r="C141" t="s">
        <v>15</v>
      </c>
      <c r="D141" t="s">
        <v>714</v>
      </c>
      <c r="E141" t="s">
        <v>1149</v>
      </c>
      <c r="F141" t="s">
        <v>1132</v>
      </c>
      <c r="G141" t="s">
        <v>1142</v>
      </c>
      <c r="H141" t="s">
        <v>717</v>
      </c>
      <c r="I141" t="s">
        <v>147</v>
      </c>
      <c r="J141" t="s">
        <v>614</v>
      </c>
    </row>
    <row r="142" spans="1:10" x14ac:dyDescent="0.3">
      <c r="A142" t="s">
        <v>296</v>
      </c>
      <c r="B142" t="s">
        <v>297</v>
      </c>
      <c r="C142" t="s">
        <v>19</v>
      </c>
      <c r="D142" t="s">
        <v>714</v>
      </c>
      <c r="E142" t="s">
        <v>1150</v>
      </c>
      <c r="F142" t="s">
        <v>1132</v>
      </c>
      <c r="G142" t="s">
        <v>1142</v>
      </c>
      <c r="H142" t="s">
        <v>48</v>
      </c>
      <c r="I142" t="s">
        <v>149</v>
      </c>
      <c r="J142" t="s">
        <v>615</v>
      </c>
    </row>
    <row r="143" spans="1:10" x14ac:dyDescent="0.3">
      <c r="A143" t="s">
        <v>373</v>
      </c>
      <c r="B143" t="s">
        <v>374</v>
      </c>
      <c r="C143" t="s">
        <v>17</v>
      </c>
      <c r="D143" t="s">
        <v>714</v>
      </c>
      <c r="E143" t="s">
        <v>1220</v>
      </c>
      <c r="F143" t="s">
        <v>715</v>
      </c>
      <c r="G143" t="s">
        <v>1221</v>
      </c>
      <c r="H143" t="s">
        <v>718</v>
      </c>
      <c r="I143" t="s">
        <v>148</v>
      </c>
      <c r="J143" t="s">
        <v>677</v>
      </c>
    </row>
    <row r="144" spans="1:10" x14ac:dyDescent="0.3">
      <c r="A144" t="s">
        <v>373</v>
      </c>
      <c r="B144" t="s">
        <v>374</v>
      </c>
      <c r="C144" t="s">
        <v>15</v>
      </c>
      <c r="D144" t="s">
        <v>714</v>
      </c>
      <c r="E144" t="s">
        <v>1222</v>
      </c>
      <c r="F144" t="s">
        <v>715</v>
      </c>
      <c r="G144" t="s">
        <v>1221</v>
      </c>
      <c r="H144" t="s">
        <v>717</v>
      </c>
      <c r="I144" t="s">
        <v>147</v>
      </c>
      <c r="J144" t="s">
        <v>678</v>
      </c>
    </row>
    <row r="145" spans="1:10" x14ac:dyDescent="0.3">
      <c r="A145" t="s">
        <v>373</v>
      </c>
      <c r="B145" t="s">
        <v>374</v>
      </c>
      <c r="C145" t="s">
        <v>19</v>
      </c>
      <c r="D145" t="s">
        <v>714</v>
      </c>
      <c r="E145" t="s">
        <v>1223</v>
      </c>
      <c r="F145" t="s">
        <v>715</v>
      </c>
      <c r="G145" t="s">
        <v>1221</v>
      </c>
      <c r="H145" t="s">
        <v>48</v>
      </c>
      <c r="I145" t="s">
        <v>149</v>
      </c>
      <c r="J145" t="s">
        <v>679</v>
      </c>
    </row>
    <row r="146" spans="1:10" x14ac:dyDescent="0.3">
      <c r="A146" t="s">
        <v>373</v>
      </c>
      <c r="B146" t="s">
        <v>374</v>
      </c>
      <c r="C146" t="s">
        <v>13</v>
      </c>
      <c r="D146" t="s">
        <v>714</v>
      </c>
      <c r="E146" t="s">
        <v>1224</v>
      </c>
      <c r="F146" t="s">
        <v>715</v>
      </c>
      <c r="G146" t="s">
        <v>1221</v>
      </c>
      <c r="H146" t="s">
        <v>36</v>
      </c>
      <c r="I146" t="s">
        <v>146</v>
      </c>
      <c r="J146" t="s">
        <v>680</v>
      </c>
    </row>
    <row r="147" spans="1:10" x14ac:dyDescent="0.3">
      <c r="A147" t="s">
        <v>375</v>
      </c>
      <c r="B147" t="s">
        <v>376</v>
      </c>
      <c r="C147" t="s">
        <v>17</v>
      </c>
      <c r="D147" t="s">
        <v>714</v>
      </c>
      <c r="E147" t="s">
        <v>1225</v>
      </c>
      <c r="F147" t="s">
        <v>715</v>
      </c>
      <c r="G147" t="s">
        <v>1221</v>
      </c>
      <c r="H147" t="s">
        <v>718</v>
      </c>
      <c r="I147" t="s">
        <v>148</v>
      </c>
      <c r="J147" t="s">
        <v>681</v>
      </c>
    </row>
    <row r="148" spans="1:10" x14ac:dyDescent="0.3">
      <c r="A148" t="s">
        <v>375</v>
      </c>
      <c r="B148" t="s">
        <v>376</v>
      </c>
      <c r="C148" t="s">
        <v>15</v>
      </c>
      <c r="D148" t="s">
        <v>714</v>
      </c>
      <c r="E148" t="s">
        <v>1226</v>
      </c>
      <c r="F148" t="s">
        <v>715</v>
      </c>
      <c r="G148" t="s">
        <v>1221</v>
      </c>
      <c r="H148" t="s">
        <v>717</v>
      </c>
      <c r="I148" t="s">
        <v>147</v>
      </c>
      <c r="J148" t="s">
        <v>682</v>
      </c>
    </row>
    <row r="149" spans="1:10" x14ac:dyDescent="0.3">
      <c r="A149" t="s">
        <v>375</v>
      </c>
      <c r="B149" t="s">
        <v>376</v>
      </c>
      <c r="C149" t="s">
        <v>19</v>
      </c>
      <c r="D149" t="s">
        <v>714</v>
      </c>
      <c r="E149" t="s">
        <v>1227</v>
      </c>
      <c r="F149" t="s">
        <v>715</v>
      </c>
      <c r="G149" t="s">
        <v>1221</v>
      </c>
      <c r="H149" t="s">
        <v>48</v>
      </c>
      <c r="I149" t="s">
        <v>149</v>
      </c>
      <c r="J149" t="s">
        <v>683</v>
      </c>
    </row>
    <row r="150" spans="1:10" x14ac:dyDescent="0.3">
      <c r="A150" t="s">
        <v>375</v>
      </c>
      <c r="B150" t="s">
        <v>376</v>
      </c>
      <c r="C150" t="s">
        <v>13</v>
      </c>
      <c r="D150" t="s">
        <v>714</v>
      </c>
      <c r="E150" t="s">
        <v>1228</v>
      </c>
      <c r="F150" t="s">
        <v>715</v>
      </c>
      <c r="G150" t="s">
        <v>1221</v>
      </c>
      <c r="H150" t="s">
        <v>36</v>
      </c>
      <c r="I150" t="s">
        <v>146</v>
      </c>
      <c r="J150" t="s">
        <v>684</v>
      </c>
    </row>
    <row r="151" spans="1:10" x14ac:dyDescent="0.3">
      <c r="A151" t="s">
        <v>330</v>
      </c>
      <c r="B151" t="s">
        <v>331</v>
      </c>
      <c r="C151" t="s">
        <v>17</v>
      </c>
      <c r="D151" t="s">
        <v>714</v>
      </c>
      <c r="E151" t="s">
        <v>1199</v>
      </c>
      <c r="F151" t="s">
        <v>727</v>
      </c>
      <c r="G151" t="s">
        <v>1200</v>
      </c>
      <c r="H151" t="s">
        <v>718</v>
      </c>
      <c r="I151" t="s">
        <v>148</v>
      </c>
      <c r="J151" t="s">
        <v>665</v>
      </c>
    </row>
    <row r="152" spans="1:10" x14ac:dyDescent="0.3">
      <c r="A152" t="s">
        <v>330</v>
      </c>
      <c r="B152" t="s">
        <v>331</v>
      </c>
      <c r="C152" t="s">
        <v>15</v>
      </c>
      <c r="D152" t="s">
        <v>714</v>
      </c>
      <c r="E152" t="s">
        <v>1201</v>
      </c>
      <c r="F152" t="s">
        <v>727</v>
      </c>
      <c r="G152" t="s">
        <v>1200</v>
      </c>
      <c r="H152" t="s">
        <v>717</v>
      </c>
      <c r="I152" t="s">
        <v>147</v>
      </c>
      <c r="J152" t="s">
        <v>666</v>
      </c>
    </row>
    <row r="153" spans="1:10" x14ac:dyDescent="0.3">
      <c r="A153" t="s">
        <v>330</v>
      </c>
      <c r="B153" t="s">
        <v>331</v>
      </c>
      <c r="C153" t="s">
        <v>19</v>
      </c>
      <c r="D153" t="s">
        <v>714</v>
      </c>
      <c r="E153" t="s">
        <v>1202</v>
      </c>
      <c r="F153" t="s">
        <v>727</v>
      </c>
      <c r="G153" t="s">
        <v>1200</v>
      </c>
      <c r="H153" t="s">
        <v>48</v>
      </c>
      <c r="I153" t="s">
        <v>149</v>
      </c>
      <c r="J153" t="s">
        <v>667</v>
      </c>
    </row>
    <row r="154" spans="1:10" x14ac:dyDescent="0.3">
      <c r="A154" t="s">
        <v>332</v>
      </c>
      <c r="B154" t="s">
        <v>333</v>
      </c>
      <c r="C154" t="s">
        <v>17</v>
      </c>
      <c r="D154" t="s">
        <v>714</v>
      </c>
      <c r="E154" t="s">
        <v>1203</v>
      </c>
      <c r="F154" t="s">
        <v>727</v>
      </c>
      <c r="G154" t="s">
        <v>1200</v>
      </c>
      <c r="H154" t="s">
        <v>718</v>
      </c>
      <c r="I154" t="s">
        <v>148</v>
      </c>
      <c r="J154" t="s">
        <v>668</v>
      </c>
    </row>
    <row r="155" spans="1:10" x14ac:dyDescent="0.3">
      <c r="A155" t="s">
        <v>332</v>
      </c>
      <c r="B155" t="s">
        <v>333</v>
      </c>
      <c r="C155" t="s">
        <v>15</v>
      </c>
      <c r="D155" t="s">
        <v>714</v>
      </c>
      <c r="E155" t="s">
        <v>1204</v>
      </c>
      <c r="F155" t="s">
        <v>727</v>
      </c>
      <c r="G155" t="s">
        <v>1200</v>
      </c>
      <c r="H155" t="s">
        <v>717</v>
      </c>
      <c r="I155" t="s">
        <v>147</v>
      </c>
      <c r="J155" t="s">
        <v>669</v>
      </c>
    </row>
    <row r="156" spans="1:10" x14ac:dyDescent="0.3">
      <c r="A156" t="s">
        <v>332</v>
      </c>
      <c r="B156" t="s">
        <v>333</v>
      </c>
      <c r="C156" t="s">
        <v>19</v>
      </c>
      <c r="D156" t="s">
        <v>714</v>
      </c>
      <c r="E156" t="s">
        <v>1205</v>
      </c>
      <c r="F156" t="s">
        <v>727</v>
      </c>
      <c r="G156" t="s">
        <v>1200</v>
      </c>
      <c r="H156" t="s">
        <v>48</v>
      </c>
      <c r="I156" t="s">
        <v>149</v>
      </c>
      <c r="J156" t="s">
        <v>670</v>
      </c>
    </row>
    <row r="157" spans="1:10" x14ac:dyDescent="0.3">
      <c r="A157" t="s">
        <v>252</v>
      </c>
      <c r="B157" t="s">
        <v>253</v>
      </c>
      <c r="C157" t="s">
        <v>17</v>
      </c>
      <c r="D157" t="s">
        <v>714</v>
      </c>
      <c r="E157" t="s">
        <v>989</v>
      </c>
      <c r="F157" t="s">
        <v>858</v>
      </c>
      <c r="G157" t="s">
        <v>990</v>
      </c>
      <c r="H157" t="s">
        <v>718</v>
      </c>
      <c r="I157" t="s">
        <v>148</v>
      </c>
      <c r="J157" t="s">
        <v>481</v>
      </c>
    </row>
    <row r="158" spans="1:10" x14ac:dyDescent="0.3">
      <c r="A158" t="s">
        <v>252</v>
      </c>
      <c r="B158" t="s">
        <v>253</v>
      </c>
      <c r="C158" t="s">
        <v>15</v>
      </c>
      <c r="D158" t="s">
        <v>714</v>
      </c>
      <c r="E158" t="s">
        <v>991</v>
      </c>
      <c r="F158" t="s">
        <v>858</v>
      </c>
      <c r="G158" t="s">
        <v>990</v>
      </c>
      <c r="H158" t="s">
        <v>717</v>
      </c>
      <c r="I158" t="s">
        <v>147</v>
      </c>
      <c r="J158" t="s">
        <v>482</v>
      </c>
    </row>
    <row r="159" spans="1:10" x14ac:dyDescent="0.3">
      <c r="A159" t="s">
        <v>252</v>
      </c>
      <c r="B159" t="s">
        <v>253</v>
      </c>
      <c r="C159" t="s">
        <v>19</v>
      </c>
      <c r="D159" t="s">
        <v>714</v>
      </c>
      <c r="E159" t="s">
        <v>992</v>
      </c>
      <c r="F159" t="s">
        <v>858</v>
      </c>
      <c r="G159" t="s">
        <v>990</v>
      </c>
      <c r="H159" t="s">
        <v>48</v>
      </c>
      <c r="I159" t="s">
        <v>149</v>
      </c>
      <c r="J159" t="s">
        <v>483</v>
      </c>
    </row>
    <row r="160" spans="1:10" x14ac:dyDescent="0.3">
      <c r="A160" t="s">
        <v>252</v>
      </c>
      <c r="B160" t="s">
        <v>253</v>
      </c>
      <c r="C160" t="s">
        <v>13</v>
      </c>
      <c r="D160" t="s">
        <v>714</v>
      </c>
      <c r="E160" t="s">
        <v>993</v>
      </c>
      <c r="F160" t="s">
        <v>858</v>
      </c>
      <c r="G160" t="s">
        <v>990</v>
      </c>
      <c r="H160" t="s">
        <v>36</v>
      </c>
      <c r="I160" t="s">
        <v>146</v>
      </c>
      <c r="J160" t="s">
        <v>484</v>
      </c>
    </row>
    <row r="161" spans="1:10" x14ac:dyDescent="0.3">
      <c r="A161" t="s">
        <v>130</v>
      </c>
      <c r="B161" t="s">
        <v>254</v>
      </c>
      <c r="C161" t="s">
        <v>17</v>
      </c>
      <c r="D161" t="s">
        <v>714</v>
      </c>
      <c r="E161" t="s">
        <v>994</v>
      </c>
      <c r="F161" t="s">
        <v>858</v>
      </c>
      <c r="G161" t="s">
        <v>990</v>
      </c>
      <c r="H161" t="s">
        <v>718</v>
      </c>
      <c r="I161" t="s">
        <v>148</v>
      </c>
      <c r="J161" t="s">
        <v>485</v>
      </c>
    </row>
    <row r="162" spans="1:10" x14ac:dyDescent="0.3">
      <c r="A162" t="s">
        <v>130</v>
      </c>
      <c r="B162" t="s">
        <v>254</v>
      </c>
      <c r="C162" t="s">
        <v>15</v>
      </c>
      <c r="D162" t="s">
        <v>714</v>
      </c>
      <c r="E162" t="s">
        <v>995</v>
      </c>
      <c r="F162" t="s">
        <v>858</v>
      </c>
      <c r="G162" t="s">
        <v>990</v>
      </c>
      <c r="H162" t="s">
        <v>717</v>
      </c>
      <c r="I162" t="s">
        <v>147</v>
      </c>
      <c r="J162" t="s">
        <v>486</v>
      </c>
    </row>
    <row r="163" spans="1:10" x14ac:dyDescent="0.3">
      <c r="A163" t="s">
        <v>130</v>
      </c>
      <c r="B163" t="s">
        <v>254</v>
      </c>
      <c r="C163" t="s">
        <v>19</v>
      </c>
      <c r="D163" t="s">
        <v>714</v>
      </c>
      <c r="E163" t="s">
        <v>996</v>
      </c>
      <c r="F163" t="s">
        <v>858</v>
      </c>
      <c r="G163" t="s">
        <v>990</v>
      </c>
      <c r="H163" t="s">
        <v>48</v>
      </c>
      <c r="I163" t="s">
        <v>149</v>
      </c>
      <c r="J163" t="s">
        <v>487</v>
      </c>
    </row>
    <row r="164" spans="1:10" x14ac:dyDescent="0.3">
      <c r="A164" t="s">
        <v>130</v>
      </c>
      <c r="B164" t="s">
        <v>254</v>
      </c>
      <c r="C164" t="s">
        <v>13</v>
      </c>
      <c r="D164" t="s">
        <v>714</v>
      </c>
      <c r="E164" t="s">
        <v>997</v>
      </c>
      <c r="F164" t="s">
        <v>858</v>
      </c>
      <c r="G164" t="s">
        <v>990</v>
      </c>
      <c r="H164" t="s">
        <v>36</v>
      </c>
      <c r="I164" t="s">
        <v>146</v>
      </c>
      <c r="J164" t="s">
        <v>488</v>
      </c>
    </row>
    <row r="165" spans="1:10" x14ac:dyDescent="0.3">
      <c r="A165" t="s">
        <v>255</v>
      </c>
      <c r="B165" t="s">
        <v>256</v>
      </c>
      <c r="C165" t="s">
        <v>17</v>
      </c>
      <c r="D165" t="s">
        <v>714</v>
      </c>
      <c r="E165" t="s">
        <v>998</v>
      </c>
      <c r="F165" t="s">
        <v>858</v>
      </c>
      <c r="G165" t="s">
        <v>999</v>
      </c>
      <c r="H165" t="s">
        <v>718</v>
      </c>
      <c r="I165" t="s">
        <v>148</v>
      </c>
      <c r="J165" t="s">
        <v>489</v>
      </c>
    </row>
    <row r="166" spans="1:10" x14ac:dyDescent="0.3">
      <c r="A166" t="s">
        <v>255</v>
      </c>
      <c r="B166" t="s">
        <v>256</v>
      </c>
      <c r="C166" t="s">
        <v>15</v>
      </c>
      <c r="D166" t="s">
        <v>714</v>
      </c>
      <c r="E166" t="s">
        <v>1000</v>
      </c>
      <c r="F166" t="s">
        <v>858</v>
      </c>
      <c r="G166" t="s">
        <v>999</v>
      </c>
      <c r="H166" t="s">
        <v>717</v>
      </c>
      <c r="I166" t="s">
        <v>147</v>
      </c>
      <c r="J166" t="s">
        <v>490</v>
      </c>
    </row>
    <row r="167" spans="1:10" x14ac:dyDescent="0.3">
      <c r="A167" t="s">
        <v>255</v>
      </c>
      <c r="B167" t="s">
        <v>256</v>
      </c>
      <c r="C167" t="s">
        <v>77</v>
      </c>
      <c r="D167" t="s">
        <v>714</v>
      </c>
      <c r="E167" t="s">
        <v>1001</v>
      </c>
      <c r="F167" t="s">
        <v>858</v>
      </c>
      <c r="G167" t="s">
        <v>999</v>
      </c>
      <c r="H167" t="s">
        <v>719</v>
      </c>
      <c r="I167" t="s">
        <v>151</v>
      </c>
      <c r="J167" t="s">
        <v>491</v>
      </c>
    </row>
    <row r="168" spans="1:10" x14ac:dyDescent="0.3">
      <c r="A168" t="s">
        <v>255</v>
      </c>
      <c r="B168" t="s">
        <v>256</v>
      </c>
      <c r="C168" t="s">
        <v>78</v>
      </c>
      <c r="D168" t="s">
        <v>714</v>
      </c>
      <c r="E168" t="s">
        <v>1002</v>
      </c>
      <c r="F168" t="s">
        <v>858</v>
      </c>
      <c r="G168" t="s">
        <v>999</v>
      </c>
      <c r="H168" t="s">
        <v>719</v>
      </c>
      <c r="I168" t="s">
        <v>152</v>
      </c>
      <c r="J168" t="s">
        <v>492</v>
      </c>
    </row>
    <row r="169" spans="1:10" x14ac:dyDescent="0.3">
      <c r="A169" t="s">
        <v>255</v>
      </c>
      <c r="B169" t="s">
        <v>256</v>
      </c>
      <c r="C169" t="s">
        <v>19</v>
      </c>
      <c r="D169" t="s">
        <v>714</v>
      </c>
      <c r="E169" t="s">
        <v>1003</v>
      </c>
      <c r="F169" t="s">
        <v>858</v>
      </c>
      <c r="G169" t="s">
        <v>999</v>
      </c>
      <c r="H169" t="s">
        <v>48</v>
      </c>
      <c r="I169" t="s">
        <v>149</v>
      </c>
      <c r="J169" t="s">
        <v>493</v>
      </c>
    </row>
    <row r="170" spans="1:10" x14ac:dyDescent="0.3">
      <c r="A170" t="s">
        <v>255</v>
      </c>
      <c r="B170" t="s">
        <v>256</v>
      </c>
      <c r="C170" t="s">
        <v>13</v>
      </c>
      <c r="D170" t="s">
        <v>714</v>
      </c>
      <c r="E170" t="s">
        <v>1004</v>
      </c>
      <c r="F170" t="s">
        <v>858</v>
      </c>
      <c r="G170" t="s">
        <v>999</v>
      </c>
      <c r="H170" t="s">
        <v>36</v>
      </c>
      <c r="I170" t="s">
        <v>146</v>
      </c>
      <c r="J170" t="s">
        <v>494</v>
      </c>
    </row>
    <row r="171" spans="1:10" x14ac:dyDescent="0.3">
      <c r="A171" t="s">
        <v>257</v>
      </c>
      <c r="B171" t="s">
        <v>258</v>
      </c>
      <c r="C171" t="s">
        <v>17</v>
      </c>
      <c r="D171" t="s">
        <v>714</v>
      </c>
      <c r="E171" t="s">
        <v>1005</v>
      </c>
      <c r="F171" t="s">
        <v>858</v>
      </c>
      <c r="G171" t="s">
        <v>999</v>
      </c>
      <c r="H171" t="s">
        <v>718</v>
      </c>
      <c r="I171" t="s">
        <v>148</v>
      </c>
      <c r="J171" t="s">
        <v>495</v>
      </c>
    </row>
    <row r="172" spans="1:10" x14ac:dyDescent="0.3">
      <c r="A172" t="s">
        <v>257</v>
      </c>
      <c r="B172" t="s">
        <v>258</v>
      </c>
      <c r="C172" t="s">
        <v>15</v>
      </c>
      <c r="D172" t="s">
        <v>714</v>
      </c>
      <c r="E172" t="s">
        <v>1006</v>
      </c>
      <c r="F172" t="s">
        <v>858</v>
      </c>
      <c r="G172" t="s">
        <v>999</v>
      </c>
      <c r="H172" t="s">
        <v>717</v>
      </c>
      <c r="I172" t="s">
        <v>147</v>
      </c>
      <c r="J172" t="s">
        <v>496</v>
      </c>
    </row>
    <row r="173" spans="1:10" x14ac:dyDescent="0.3">
      <c r="A173" t="s">
        <v>257</v>
      </c>
      <c r="B173" t="s">
        <v>258</v>
      </c>
      <c r="C173" t="s">
        <v>77</v>
      </c>
      <c r="D173" t="s">
        <v>714</v>
      </c>
      <c r="E173" t="s">
        <v>1007</v>
      </c>
      <c r="F173" t="s">
        <v>858</v>
      </c>
      <c r="G173" t="s">
        <v>999</v>
      </c>
      <c r="H173" t="s">
        <v>719</v>
      </c>
      <c r="I173" t="s">
        <v>151</v>
      </c>
      <c r="J173" t="s">
        <v>497</v>
      </c>
    </row>
    <row r="174" spans="1:10" x14ac:dyDescent="0.3">
      <c r="A174" t="s">
        <v>257</v>
      </c>
      <c r="B174" t="s">
        <v>258</v>
      </c>
      <c r="C174" t="s">
        <v>78</v>
      </c>
      <c r="D174" t="s">
        <v>714</v>
      </c>
      <c r="E174" t="s">
        <v>1008</v>
      </c>
      <c r="F174" t="s">
        <v>858</v>
      </c>
      <c r="G174" t="s">
        <v>999</v>
      </c>
      <c r="H174" t="s">
        <v>719</v>
      </c>
      <c r="I174" t="s">
        <v>152</v>
      </c>
      <c r="J174" t="s">
        <v>498</v>
      </c>
    </row>
    <row r="175" spans="1:10" x14ac:dyDescent="0.3">
      <c r="A175" t="s">
        <v>257</v>
      </c>
      <c r="B175" t="s">
        <v>258</v>
      </c>
      <c r="C175" t="s">
        <v>19</v>
      </c>
      <c r="D175" t="s">
        <v>714</v>
      </c>
      <c r="E175" t="s">
        <v>1009</v>
      </c>
      <c r="F175" t="s">
        <v>858</v>
      </c>
      <c r="G175" t="s">
        <v>999</v>
      </c>
      <c r="H175" t="s">
        <v>48</v>
      </c>
      <c r="I175" t="s">
        <v>149</v>
      </c>
      <c r="J175" t="s">
        <v>499</v>
      </c>
    </row>
    <row r="176" spans="1:10" x14ac:dyDescent="0.3">
      <c r="A176" t="s">
        <v>257</v>
      </c>
      <c r="B176" t="s">
        <v>258</v>
      </c>
      <c r="C176" t="s">
        <v>13</v>
      </c>
      <c r="D176" t="s">
        <v>714</v>
      </c>
      <c r="E176" t="s">
        <v>1010</v>
      </c>
      <c r="F176" t="s">
        <v>858</v>
      </c>
      <c r="G176" t="s">
        <v>999</v>
      </c>
      <c r="H176" t="s">
        <v>36</v>
      </c>
      <c r="I176" t="s">
        <v>146</v>
      </c>
      <c r="J176" t="s">
        <v>500</v>
      </c>
    </row>
    <row r="177" spans="1:10" x14ac:dyDescent="0.3">
      <c r="A177" t="s">
        <v>377</v>
      </c>
      <c r="B177" t="s">
        <v>378</v>
      </c>
      <c r="C177" t="s">
        <v>17</v>
      </c>
      <c r="D177" t="s">
        <v>714</v>
      </c>
      <c r="E177" t="s">
        <v>1229</v>
      </c>
      <c r="F177" t="s">
        <v>715</v>
      </c>
      <c r="G177" t="s">
        <v>1230</v>
      </c>
      <c r="H177" t="s">
        <v>718</v>
      </c>
      <c r="I177" t="s">
        <v>148</v>
      </c>
      <c r="J177" t="s">
        <v>685</v>
      </c>
    </row>
    <row r="178" spans="1:10" x14ac:dyDescent="0.3">
      <c r="A178" t="s">
        <v>377</v>
      </c>
      <c r="B178" t="s">
        <v>378</v>
      </c>
      <c r="C178" t="s">
        <v>15</v>
      </c>
      <c r="D178" t="s">
        <v>714</v>
      </c>
      <c r="E178" t="s">
        <v>1231</v>
      </c>
      <c r="F178" t="s">
        <v>715</v>
      </c>
      <c r="G178" t="s">
        <v>1230</v>
      </c>
      <c r="H178" t="s">
        <v>717</v>
      </c>
      <c r="I178" t="s">
        <v>147</v>
      </c>
      <c r="J178" t="s">
        <v>686</v>
      </c>
    </row>
    <row r="179" spans="1:10" x14ac:dyDescent="0.3">
      <c r="A179" t="s">
        <v>377</v>
      </c>
      <c r="B179" t="s">
        <v>378</v>
      </c>
      <c r="C179" t="s">
        <v>19</v>
      </c>
      <c r="D179" t="s">
        <v>714</v>
      </c>
      <c r="E179" t="s">
        <v>1232</v>
      </c>
      <c r="F179" t="s">
        <v>715</v>
      </c>
      <c r="G179" t="s">
        <v>1230</v>
      </c>
      <c r="H179" t="s">
        <v>48</v>
      </c>
      <c r="I179" t="s">
        <v>149</v>
      </c>
      <c r="J179" t="s">
        <v>687</v>
      </c>
    </row>
    <row r="180" spans="1:10" x14ac:dyDescent="0.3">
      <c r="A180" t="s">
        <v>377</v>
      </c>
      <c r="B180" t="s">
        <v>378</v>
      </c>
      <c r="C180" t="s">
        <v>13</v>
      </c>
      <c r="D180" t="s">
        <v>714</v>
      </c>
      <c r="E180" t="s">
        <v>1233</v>
      </c>
      <c r="F180" t="s">
        <v>715</v>
      </c>
      <c r="G180" t="s">
        <v>1230</v>
      </c>
      <c r="H180" t="s">
        <v>36</v>
      </c>
      <c r="I180" t="s">
        <v>146</v>
      </c>
      <c r="J180" t="s">
        <v>688</v>
      </c>
    </row>
    <row r="181" spans="1:10" x14ac:dyDescent="0.3">
      <c r="A181" t="s">
        <v>334</v>
      </c>
      <c r="B181" t="s">
        <v>335</v>
      </c>
      <c r="C181" t="s">
        <v>17</v>
      </c>
      <c r="D181" t="s">
        <v>714</v>
      </c>
      <c r="E181" t="s">
        <v>1206</v>
      </c>
      <c r="F181" t="s">
        <v>727</v>
      </c>
      <c r="G181" t="s">
        <v>1207</v>
      </c>
      <c r="H181" t="s">
        <v>718</v>
      </c>
      <c r="I181" t="s">
        <v>148</v>
      </c>
      <c r="J181" t="s">
        <v>671</v>
      </c>
    </row>
    <row r="182" spans="1:10" x14ac:dyDescent="0.3">
      <c r="A182" t="s">
        <v>334</v>
      </c>
      <c r="B182" t="s">
        <v>335</v>
      </c>
      <c r="C182" t="s">
        <v>15</v>
      </c>
      <c r="D182" t="s">
        <v>714</v>
      </c>
      <c r="E182" t="s">
        <v>1208</v>
      </c>
      <c r="F182" t="s">
        <v>727</v>
      </c>
      <c r="G182" t="s">
        <v>1207</v>
      </c>
      <c r="H182" t="s">
        <v>717</v>
      </c>
      <c r="I182" t="s">
        <v>147</v>
      </c>
      <c r="J182" t="s">
        <v>672</v>
      </c>
    </row>
    <row r="183" spans="1:10" x14ac:dyDescent="0.3">
      <c r="A183" t="s">
        <v>334</v>
      </c>
      <c r="B183" t="s">
        <v>335</v>
      </c>
      <c r="C183" t="s">
        <v>19</v>
      </c>
      <c r="D183" t="s">
        <v>714</v>
      </c>
      <c r="E183" t="s">
        <v>1209</v>
      </c>
      <c r="F183" t="s">
        <v>727</v>
      </c>
      <c r="G183" t="s">
        <v>1207</v>
      </c>
      <c r="H183" t="s">
        <v>48</v>
      </c>
      <c r="I183" t="s">
        <v>149</v>
      </c>
      <c r="J183" t="s">
        <v>673</v>
      </c>
    </row>
    <row r="184" spans="1:10" x14ac:dyDescent="0.3">
      <c r="A184" t="s">
        <v>143</v>
      </c>
      <c r="B184" t="s">
        <v>286</v>
      </c>
      <c r="C184" t="s">
        <v>17</v>
      </c>
      <c r="D184" t="s">
        <v>714</v>
      </c>
      <c r="E184" t="s">
        <v>1124</v>
      </c>
      <c r="F184" t="s">
        <v>1119</v>
      </c>
      <c r="G184" t="s">
        <v>1125</v>
      </c>
      <c r="H184" t="s">
        <v>718</v>
      </c>
      <c r="I184" t="s">
        <v>148</v>
      </c>
      <c r="J184" t="s">
        <v>594</v>
      </c>
    </row>
    <row r="185" spans="1:10" x14ac:dyDescent="0.3">
      <c r="A185" t="s">
        <v>143</v>
      </c>
      <c r="B185" t="s">
        <v>286</v>
      </c>
      <c r="C185" t="s">
        <v>15</v>
      </c>
      <c r="D185" t="s">
        <v>714</v>
      </c>
      <c r="E185" t="s">
        <v>1126</v>
      </c>
      <c r="F185" t="s">
        <v>1119</v>
      </c>
      <c r="G185" t="s">
        <v>1125</v>
      </c>
      <c r="H185" t="s">
        <v>717</v>
      </c>
      <c r="I185" t="s">
        <v>147</v>
      </c>
      <c r="J185" t="s">
        <v>595</v>
      </c>
    </row>
    <row r="186" spans="1:10" x14ac:dyDescent="0.3">
      <c r="A186" t="s">
        <v>143</v>
      </c>
      <c r="B186" t="s">
        <v>286</v>
      </c>
      <c r="C186" t="s">
        <v>19</v>
      </c>
      <c r="D186" t="s">
        <v>714</v>
      </c>
      <c r="E186" t="s">
        <v>1127</v>
      </c>
      <c r="F186" t="s">
        <v>1119</v>
      </c>
      <c r="G186" t="s">
        <v>1125</v>
      </c>
      <c r="H186" t="s">
        <v>48</v>
      </c>
      <c r="I186" t="s">
        <v>149</v>
      </c>
      <c r="J186" t="s">
        <v>596</v>
      </c>
    </row>
    <row r="187" spans="1:10" x14ac:dyDescent="0.3">
      <c r="A187" t="s">
        <v>144</v>
      </c>
      <c r="B187" t="s">
        <v>287</v>
      </c>
      <c r="C187" t="s">
        <v>17</v>
      </c>
      <c r="D187" t="s">
        <v>714</v>
      </c>
      <c r="E187" t="s">
        <v>1128</v>
      </c>
      <c r="F187" t="s">
        <v>1119</v>
      </c>
      <c r="G187" t="s">
        <v>1125</v>
      </c>
      <c r="H187" t="s">
        <v>718</v>
      </c>
      <c r="I187" t="s">
        <v>148</v>
      </c>
      <c r="J187" t="s">
        <v>597</v>
      </c>
    </row>
    <row r="188" spans="1:10" x14ac:dyDescent="0.3">
      <c r="A188" t="s">
        <v>144</v>
      </c>
      <c r="B188" t="s">
        <v>287</v>
      </c>
      <c r="C188" t="s">
        <v>15</v>
      </c>
      <c r="D188" t="s">
        <v>714</v>
      </c>
      <c r="E188" t="s">
        <v>1129</v>
      </c>
      <c r="F188" t="s">
        <v>1119</v>
      </c>
      <c r="G188" t="s">
        <v>1125</v>
      </c>
      <c r="H188" t="s">
        <v>717</v>
      </c>
      <c r="I188" t="s">
        <v>147</v>
      </c>
      <c r="J188" t="s">
        <v>598</v>
      </c>
    </row>
    <row r="189" spans="1:10" x14ac:dyDescent="0.3">
      <c r="A189" t="s">
        <v>144</v>
      </c>
      <c r="B189" t="s">
        <v>287</v>
      </c>
      <c r="C189" t="s">
        <v>19</v>
      </c>
      <c r="D189" t="s">
        <v>714</v>
      </c>
      <c r="E189" t="s">
        <v>1130</v>
      </c>
      <c r="F189" t="s">
        <v>1119</v>
      </c>
      <c r="G189" t="s">
        <v>1125</v>
      </c>
      <c r="H189" t="s">
        <v>48</v>
      </c>
      <c r="I189" t="s">
        <v>149</v>
      </c>
      <c r="J189" t="s">
        <v>599</v>
      </c>
    </row>
    <row r="190" spans="1:10" x14ac:dyDescent="0.3">
      <c r="A190" t="s">
        <v>231</v>
      </c>
      <c r="B190" t="s">
        <v>232</v>
      </c>
      <c r="C190" t="s">
        <v>17</v>
      </c>
      <c r="D190" t="s">
        <v>714</v>
      </c>
      <c r="E190" t="s">
        <v>906</v>
      </c>
      <c r="F190" t="s">
        <v>722</v>
      </c>
      <c r="G190" t="s">
        <v>907</v>
      </c>
      <c r="H190" t="s">
        <v>718</v>
      </c>
      <c r="I190" t="s">
        <v>148</v>
      </c>
      <c r="J190" t="s">
        <v>422</v>
      </c>
    </row>
    <row r="191" spans="1:10" x14ac:dyDescent="0.3">
      <c r="A191" t="s">
        <v>231</v>
      </c>
      <c r="B191" t="s">
        <v>232</v>
      </c>
      <c r="C191" t="s">
        <v>15</v>
      </c>
      <c r="D191" t="s">
        <v>714</v>
      </c>
      <c r="E191" t="s">
        <v>908</v>
      </c>
      <c r="F191" t="s">
        <v>722</v>
      </c>
      <c r="G191" t="s">
        <v>907</v>
      </c>
      <c r="H191" t="s">
        <v>717</v>
      </c>
      <c r="I191" t="s">
        <v>147</v>
      </c>
      <c r="J191" t="s">
        <v>423</v>
      </c>
    </row>
    <row r="192" spans="1:10" x14ac:dyDescent="0.3">
      <c r="A192" t="s">
        <v>231</v>
      </c>
      <c r="B192" t="s">
        <v>232</v>
      </c>
      <c r="C192" t="s">
        <v>19</v>
      </c>
      <c r="D192" t="s">
        <v>714</v>
      </c>
      <c r="E192" t="s">
        <v>909</v>
      </c>
      <c r="F192" t="s">
        <v>722</v>
      </c>
      <c r="G192" t="s">
        <v>907</v>
      </c>
      <c r="H192" t="s">
        <v>48</v>
      </c>
      <c r="I192" t="s">
        <v>149</v>
      </c>
      <c r="J192" t="s">
        <v>424</v>
      </c>
    </row>
    <row r="193" spans="1:10" x14ac:dyDescent="0.3">
      <c r="A193" t="s">
        <v>231</v>
      </c>
      <c r="B193" t="s">
        <v>232</v>
      </c>
      <c r="C193" t="s">
        <v>13</v>
      </c>
      <c r="D193" t="s">
        <v>714</v>
      </c>
      <c r="E193" t="s">
        <v>910</v>
      </c>
      <c r="F193" t="s">
        <v>722</v>
      </c>
      <c r="G193" t="s">
        <v>907</v>
      </c>
      <c r="H193" t="s">
        <v>36</v>
      </c>
      <c r="I193" t="s">
        <v>146</v>
      </c>
      <c r="J193" t="s">
        <v>425</v>
      </c>
    </row>
    <row r="194" spans="1:10" x14ac:dyDescent="0.3">
      <c r="A194" t="s">
        <v>233</v>
      </c>
      <c r="B194" t="s">
        <v>234</v>
      </c>
      <c r="C194" t="s">
        <v>17</v>
      </c>
      <c r="D194" t="s">
        <v>714</v>
      </c>
      <c r="E194" t="s">
        <v>911</v>
      </c>
      <c r="F194" t="s">
        <v>722</v>
      </c>
      <c r="G194" t="s">
        <v>907</v>
      </c>
      <c r="H194" t="s">
        <v>718</v>
      </c>
      <c r="I194" t="s">
        <v>148</v>
      </c>
      <c r="J194" t="s">
        <v>426</v>
      </c>
    </row>
    <row r="195" spans="1:10" x14ac:dyDescent="0.3">
      <c r="A195" t="s">
        <v>233</v>
      </c>
      <c r="B195" t="s">
        <v>234</v>
      </c>
      <c r="C195" t="s">
        <v>15</v>
      </c>
      <c r="D195" t="s">
        <v>714</v>
      </c>
      <c r="E195" t="s">
        <v>912</v>
      </c>
      <c r="F195" t="s">
        <v>722</v>
      </c>
      <c r="G195" t="s">
        <v>907</v>
      </c>
      <c r="H195" t="s">
        <v>717</v>
      </c>
      <c r="I195" t="s">
        <v>147</v>
      </c>
      <c r="J195" t="s">
        <v>427</v>
      </c>
    </row>
    <row r="196" spans="1:10" x14ac:dyDescent="0.3">
      <c r="A196" t="s">
        <v>233</v>
      </c>
      <c r="B196" t="s">
        <v>234</v>
      </c>
      <c r="C196" t="s">
        <v>19</v>
      </c>
      <c r="D196" t="s">
        <v>714</v>
      </c>
      <c r="E196" t="s">
        <v>913</v>
      </c>
      <c r="F196" t="s">
        <v>722</v>
      </c>
      <c r="G196" t="s">
        <v>907</v>
      </c>
      <c r="H196" t="s">
        <v>48</v>
      </c>
      <c r="I196" t="s">
        <v>149</v>
      </c>
      <c r="J196" t="s">
        <v>428</v>
      </c>
    </row>
    <row r="197" spans="1:10" x14ac:dyDescent="0.3">
      <c r="A197" t="s">
        <v>233</v>
      </c>
      <c r="B197" t="s">
        <v>234</v>
      </c>
      <c r="C197" t="s">
        <v>13</v>
      </c>
      <c r="D197" t="s">
        <v>714</v>
      </c>
      <c r="E197" t="s">
        <v>914</v>
      </c>
      <c r="F197" t="s">
        <v>722</v>
      </c>
      <c r="G197" t="s">
        <v>907</v>
      </c>
      <c r="H197" t="s">
        <v>36</v>
      </c>
      <c r="I197" t="s">
        <v>146</v>
      </c>
      <c r="J197" t="s">
        <v>429</v>
      </c>
    </row>
    <row r="198" spans="1:10" x14ac:dyDescent="0.3">
      <c r="A198" t="s">
        <v>246</v>
      </c>
      <c r="B198" t="s">
        <v>247</v>
      </c>
      <c r="C198" t="s">
        <v>17</v>
      </c>
      <c r="D198" t="s">
        <v>714</v>
      </c>
      <c r="E198" t="s">
        <v>915</v>
      </c>
      <c r="F198" t="s">
        <v>722</v>
      </c>
      <c r="G198" t="s">
        <v>916</v>
      </c>
      <c r="H198" t="s">
        <v>718</v>
      </c>
      <c r="I198" t="s">
        <v>148</v>
      </c>
      <c r="J198" t="s">
        <v>430</v>
      </c>
    </row>
    <row r="199" spans="1:10" x14ac:dyDescent="0.3">
      <c r="A199" t="s">
        <v>246</v>
      </c>
      <c r="B199" t="s">
        <v>247</v>
      </c>
      <c r="C199" t="s">
        <v>15</v>
      </c>
      <c r="D199" t="s">
        <v>714</v>
      </c>
      <c r="E199" t="s">
        <v>917</v>
      </c>
      <c r="F199" t="s">
        <v>722</v>
      </c>
      <c r="G199" t="s">
        <v>916</v>
      </c>
      <c r="H199" t="s">
        <v>717</v>
      </c>
      <c r="I199" t="s">
        <v>147</v>
      </c>
      <c r="J199" t="s">
        <v>431</v>
      </c>
    </row>
    <row r="200" spans="1:10" x14ac:dyDescent="0.3">
      <c r="A200" t="s">
        <v>246</v>
      </c>
      <c r="B200" t="s">
        <v>247</v>
      </c>
      <c r="C200" t="s">
        <v>19</v>
      </c>
      <c r="D200" t="s">
        <v>714</v>
      </c>
      <c r="E200" t="s">
        <v>918</v>
      </c>
      <c r="F200" t="s">
        <v>722</v>
      </c>
      <c r="G200" t="s">
        <v>916</v>
      </c>
      <c r="H200" t="s">
        <v>48</v>
      </c>
      <c r="I200" t="s">
        <v>149</v>
      </c>
      <c r="J200" t="s">
        <v>432</v>
      </c>
    </row>
    <row r="201" spans="1:10" x14ac:dyDescent="0.3">
      <c r="A201" t="s">
        <v>248</v>
      </c>
      <c r="B201" t="s">
        <v>249</v>
      </c>
      <c r="C201" t="s">
        <v>17</v>
      </c>
      <c r="D201" t="s">
        <v>714</v>
      </c>
      <c r="E201" t="s">
        <v>919</v>
      </c>
      <c r="F201" t="s">
        <v>722</v>
      </c>
      <c r="G201" t="s">
        <v>916</v>
      </c>
      <c r="H201" t="s">
        <v>718</v>
      </c>
      <c r="I201" t="s">
        <v>148</v>
      </c>
      <c r="J201" t="s">
        <v>433</v>
      </c>
    </row>
    <row r="202" spans="1:10" x14ac:dyDescent="0.3">
      <c r="A202" t="s">
        <v>248</v>
      </c>
      <c r="B202" t="s">
        <v>249</v>
      </c>
      <c r="C202" t="s">
        <v>15</v>
      </c>
      <c r="D202" t="s">
        <v>714</v>
      </c>
      <c r="E202" t="s">
        <v>920</v>
      </c>
      <c r="F202" t="s">
        <v>722</v>
      </c>
      <c r="G202" t="s">
        <v>916</v>
      </c>
      <c r="H202" t="s">
        <v>717</v>
      </c>
      <c r="I202" t="s">
        <v>147</v>
      </c>
      <c r="J202" t="s">
        <v>434</v>
      </c>
    </row>
    <row r="203" spans="1:10" x14ac:dyDescent="0.3">
      <c r="A203" t="s">
        <v>248</v>
      </c>
      <c r="B203" t="s">
        <v>249</v>
      </c>
      <c r="C203" t="s">
        <v>19</v>
      </c>
      <c r="D203" t="s">
        <v>714</v>
      </c>
      <c r="E203" t="s">
        <v>921</v>
      </c>
      <c r="F203" t="s">
        <v>722</v>
      </c>
      <c r="G203" t="s">
        <v>916</v>
      </c>
      <c r="H203" t="s">
        <v>48</v>
      </c>
      <c r="I203" t="s">
        <v>149</v>
      </c>
      <c r="J203" t="s">
        <v>435</v>
      </c>
    </row>
    <row r="204" spans="1:10" x14ac:dyDescent="0.3">
      <c r="A204" t="s">
        <v>235</v>
      </c>
      <c r="B204" t="s">
        <v>236</v>
      </c>
      <c r="C204" t="s">
        <v>17</v>
      </c>
      <c r="D204" t="s">
        <v>714</v>
      </c>
      <c r="E204" t="s">
        <v>922</v>
      </c>
      <c r="F204" t="s">
        <v>722</v>
      </c>
      <c r="G204" t="s">
        <v>923</v>
      </c>
      <c r="H204" t="s">
        <v>718</v>
      </c>
      <c r="I204" t="s">
        <v>148</v>
      </c>
      <c r="J204" t="s">
        <v>436</v>
      </c>
    </row>
    <row r="205" spans="1:10" x14ac:dyDescent="0.3">
      <c r="A205" t="s">
        <v>235</v>
      </c>
      <c r="B205" t="s">
        <v>236</v>
      </c>
      <c r="C205" t="s">
        <v>15</v>
      </c>
      <c r="D205" t="s">
        <v>714</v>
      </c>
      <c r="E205" t="s">
        <v>924</v>
      </c>
      <c r="F205" t="s">
        <v>722</v>
      </c>
      <c r="G205" t="s">
        <v>923</v>
      </c>
      <c r="H205" t="s">
        <v>717</v>
      </c>
      <c r="I205" t="s">
        <v>147</v>
      </c>
      <c r="J205" t="s">
        <v>437</v>
      </c>
    </row>
    <row r="206" spans="1:10" x14ac:dyDescent="0.3">
      <c r="A206" t="s">
        <v>235</v>
      </c>
      <c r="B206" t="s">
        <v>236</v>
      </c>
      <c r="C206" t="s">
        <v>19</v>
      </c>
      <c r="D206" t="s">
        <v>714</v>
      </c>
      <c r="E206" t="s">
        <v>925</v>
      </c>
      <c r="F206" t="s">
        <v>722</v>
      </c>
      <c r="G206" t="s">
        <v>923</v>
      </c>
      <c r="H206" t="s">
        <v>48</v>
      </c>
      <c r="I206" t="s">
        <v>149</v>
      </c>
      <c r="J206" t="s">
        <v>438</v>
      </c>
    </row>
    <row r="207" spans="1:10" x14ac:dyDescent="0.3">
      <c r="A207" t="s">
        <v>235</v>
      </c>
      <c r="B207" t="s">
        <v>236</v>
      </c>
      <c r="C207" t="s">
        <v>13</v>
      </c>
      <c r="D207" t="s">
        <v>714</v>
      </c>
      <c r="E207" t="s">
        <v>926</v>
      </c>
      <c r="F207" t="s">
        <v>722</v>
      </c>
      <c r="G207" t="s">
        <v>923</v>
      </c>
      <c r="H207" t="s">
        <v>36</v>
      </c>
      <c r="I207" t="s">
        <v>146</v>
      </c>
      <c r="J207" t="s">
        <v>439</v>
      </c>
    </row>
    <row r="208" spans="1:10" x14ac:dyDescent="0.3">
      <c r="A208" t="s">
        <v>237</v>
      </c>
      <c r="B208" t="s">
        <v>238</v>
      </c>
      <c r="C208" t="s">
        <v>17</v>
      </c>
      <c r="D208" t="s">
        <v>714</v>
      </c>
      <c r="E208" t="s">
        <v>927</v>
      </c>
      <c r="F208" t="s">
        <v>722</v>
      </c>
      <c r="G208" t="s">
        <v>923</v>
      </c>
      <c r="H208" t="s">
        <v>718</v>
      </c>
      <c r="I208" t="s">
        <v>148</v>
      </c>
      <c r="J208" t="s">
        <v>440</v>
      </c>
    </row>
    <row r="209" spans="1:10" x14ac:dyDescent="0.3">
      <c r="A209" t="s">
        <v>237</v>
      </c>
      <c r="B209" t="s">
        <v>238</v>
      </c>
      <c r="C209" t="s">
        <v>15</v>
      </c>
      <c r="D209" t="s">
        <v>714</v>
      </c>
      <c r="E209" t="s">
        <v>928</v>
      </c>
      <c r="F209" t="s">
        <v>722</v>
      </c>
      <c r="G209" t="s">
        <v>923</v>
      </c>
      <c r="H209" t="s">
        <v>717</v>
      </c>
      <c r="I209" t="s">
        <v>147</v>
      </c>
      <c r="J209" t="s">
        <v>441</v>
      </c>
    </row>
    <row r="210" spans="1:10" x14ac:dyDescent="0.3">
      <c r="A210" t="s">
        <v>237</v>
      </c>
      <c r="B210" t="s">
        <v>238</v>
      </c>
      <c r="C210" t="s">
        <v>19</v>
      </c>
      <c r="D210" t="s">
        <v>714</v>
      </c>
      <c r="E210" t="s">
        <v>929</v>
      </c>
      <c r="F210" t="s">
        <v>722</v>
      </c>
      <c r="G210" t="s">
        <v>923</v>
      </c>
      <c r="H210" t="s">
        <v>48</v>
      </c>
      <c r="I210" t="s">
        <v>149</v>
      </c>
      <c r="J210" t="s">
        <v>442</v>
      </c>
    </row>
    <row r="211" spans="1:10" x14ac:dyDescent="0.3">
      <c r="A211" t="s">
        <v>237</v>
      </c>
      <c r="B211" t="s">
        <v>238</v>
      </c>
      <c r="C211" t="s">
        <v>13</v>
      </c>
      <c r="D211" t="s">
        <v>714</v>
      </c>
      <c r="E211" t="s">
        <v>930</v>
      </c>
      <c r="F211" t="s">
        <v>722</v>
      </c>
      <c r="G211" t="s">
        <v>923</v>
      </c>
      <c r="H211" t="s">
        <v>36</v>
      </c>
      <c r="I211" t="s">
        <v>146</v>
      </c>
      <c r="J211" t="s">
        <v>443</v>
      </c>
    </row>
    <row r="212" spans="1:10" x14ac:dyDescent="0.3">
      <c r="A212" t="s">
        <v>239</v>
      </c>
      <c r="B212" t="s">
        <v>240</v>
      </c>
      <c r="C212" t="s">
        <v>17</v>
      </c>
      <c r="D212" t="s">
        <v>714</v>
      </c>
      <c r="E212" t="s">
        <v>931</v>
      </c>
      <c r="F212" t="s">
        <v>722</v>
      </c>
      <c r="G212" t="s">
        <v>923</v>
      </c>
      <c r="H212" t="s">
        <v>718</v>
      </c>
      <c r="I212" t="s">
        <v>148</v>
      </c>
      <c r="J212" t="s">
        <v>444</v>
      </c>
    </row>
    <row r="213" spans="1:10" x14ac:dyDescent="0.3">
      <c r="A213" t="s">
        <v>239</v>
      </c>
      <c r="B213" t="s">
        <v>240</v>
      </c>
      <c r="C213" t="s">
        <v>15</v>
      </c>
      <c r="D213" t="s">
        <v>714</v>
      </c>
      <c r="E213" t="s">
        <v>932</v>
      </c>
      <c r="F213" t="s">
        <v>722</v>
      </c>
      <c r="G213" t="s">
        <v>923</v>
      </c>
      <c r="H213" t="s">
        <v>717</v>
      </c>
      <c r="I213" t="s">
        <v>147</v>
      </c>
      <c r="J213" t="s">
        <v>445</v>
      </c>
    </row>
    <row r="214" spans="1:10" x14ac:dyDescent="0.3">
      <c r="A214" t="s">
        <v>239</v>
      </c>
      <c r="B214" t="s">
        <v>240</v>
      </c>
      <c r="C214" t="s">
        <v>19</v>
      </c>
      <c r="D214" t="s">
        <v>714</v>
      </c>
      <c r="E214" t="s">
        <v>933</v>
      </c>
      <c r="F214" t="s">
        <v>722</v>
      </c>
      <c r="G214" t="s">
        <v>923</v>
      </c>
      <c r="H214" t="s">
        <v>48</v>
      </c>
      <c r="I214" t="s">
        <v>149</v>
      </c>
      <c r="J214" t="s">
        <v>446</v>
      </c>
    </row>
    <row r="215" spans="1:10" x14ac:dyDescent="0.3">
      <c r="A215" t="s">
        <v>239</v>
      </c>
      <c r="B215" t="s">
        <v>240</v>
      </c>
      <c r="C215" t="s">
        <v>13</v>
      </c>
      <c r="D215" t="s">
        <v>714</v>
      </c>
      <c r="E215" t="s">
        <v>934</v>
      </c>
      <c r="F215" t="s">
        <v>722</v>
      </c>
      <c r="G215" t="s">
        <v>923</v>
      </c>
      <c r="H215" t="s">
        <v>36</v>
      </c>
      <c r="I215" t="s">
        <v>146</v>
      </c>
      <c r="J215" t="s">
        <v>447</v>
      </c>
    </row>
    <row r="216" spans="1:10" x14ac:dyDescent="0.3">
      <c r="A216" t="s">
        <v>250</v>
      </c>
      <c r="B216" t="s">
        <v>251</v>
      </c>
      <c r="C216" t="s">
        <v>17</v>
      </c>
      <c r="D216" t="s">
        <v>714</v>
      </c>
      <c r="E216" t="s">
        <v>935</v>
      </c>
      <c r="F216" t="s">
        <v>722</v>
      </c>
      <c r="G216" t="s">
        <v>936</v>
      </c>
      <c r="H216" t="s">
        <v>718</v>
      </c>
      <c r="I216" t="s">
        <v>148</v>
      </c>
      <c r="J216" t="s">
        <v>448</v>
      </c>
    </row>
    <row r="217" spans="1:10" x14ac:dyDescent="0.3">
      <c r="A217" t="s">
        <v>250</v>
      </c>
      <c r="B217" t="s">
        <v>251</v>
      </c>
      <c r="C217" t="s">
        <v>15</v>
      </c>
      <c r="D217" t="s">
        <v>714</v>
      </c>
      <c r="E217" t="s">
        <v>937</v>
      </c>
      <c r="F217" t="s">
        <v>722</v>
      </c>
      <c r="G217" t="s">
        <v>936</v>
      </c>
      <c r="H217" t="s">
        <v>717</v>
      </c>
      <c r="I217" t="s">
        <v>147</v>
      </c>
      <c r="J217" t="s">
        <v>449</v>
      </c>
    </row>
    <row r="218" spans="1:10" x14ac:dyDescent="0.3">
      <c r="A218" t="s">
        <v>250</v>
      </c>
      <c r="B218" t="s">
        <v>251</v>
      </c>
      <c r="C218" t="s">
        <v>19</v>
      </c>
      <c r="D218" t="s">
        <v>714</v>
      </c>
      <c r="E218" t="s">
        <v>938</v>
      </c>
      <c r="F218" t="s">
        <v>722</v>
      </c>
      <c r="G218" t="s">
        <v>936</v>
      </c>
      <c r="H218" t="s">
        <v>48</v>
      </c>
      <c r="I218" t="s">
        <v>149</v>
      </c>
      <c r="J218" t="s">
        <v>450</v>
      </c>
    </row>
    <row r="219" spans="1:10" x14ac:dyDescent="0.3">
      <c r="A219" t="s">
        <v>241</v>
      </c>
      <c r="B219" t="s">
        <v>242</v>
      </c>
      <c r="C219" t="s">
        <v>17</v>
      </c>
      <c r="D219" t="s">
        <v>714</v>
      </c>
      <c r="E219" t="s">
        <v>939</v>
      </c>
      <c r="F219" t="s">
        <v>722</v>
      </c>
      <c r="G219" t="s">
        <v>940</v>
      </c>
      <c r="H219" t="s">
        <v>718</v>
      </c>
      <c r="I219" t="s">
        <v>148</v>
      </c>
      <c r="J219" t="s">
        <v>451</v>
      </c>
    </row>
    <row r="220" spans="1:10" x14ac:dyDescent="0.3">
      <c r="A220" t="s">
        <v>241</v>
      </c>
      <c r="B220" t="s">
        <v>242</v>
      </c>
      <c r="C220" t="s">
        <v>15</v>
      </c>
      <c r="D220" t="s">
        <v>714</v>
      </c>
      <c r="E220" t="s">
        <v>941</v>
      </c>
      <c r="F220" t="s">
        <v>722</v>
      </c>
      <c r="G220" t="s">
        <v>940</v>
      </c>
      <c r="H220" t="s">
        <v>717</v>
      </c>
      <c r="I220" t="s">
        <v>147</v>
      </c>
      <c r="J220" t="s">
        <v>452</v>
      </c>
    </row>
    <row r="221" spans="1:10" x14ac:dyDescent="0.3">
      <c r="A221" t="s">
        <v>241</v>
      </c>
      <c r="B221" t="s">
        <v>242</v>
      </c>
      <c r="C221" t="s">
        <v>19</v>
      </c>
      <c r="D221" t="s">
        <v>714</v>
      </c>
      <c r="E221" t="s">
        <v>942</v>
      </c>
      <c r="F221" t="s">
        <v>722</v>
      </c>
      <c r="G221" t="s">
        <v>940</v>
      </c>
      <c r="H221" t="s">
        <v>48</v>
      </c>
      <c r="I221" t="s">
        <v>149</v>
      </c>
      <c r="J221" t="s">
        <v>453</v>
      </c>
    </row>
    <row r="222" spans="1:10" x14ac:dyDescent="0.3">
      <c r="A222" t="s">
        <v>241</v>
      </c>
      <c r="B222" t="s">
        <v>242</v>
      </c>
      <c r="C222" t="s">
        <v>13</v>
      </c>
      <c r="D222" t="s">
        <v>714</v>
      </c>
      <c r="E222" t="s">
        <v>943</v>
      </c>
      <c r="F222" t="s">
        <v>722</v>
      </c>
      <c r="G222" t="s">
        <v>940</v>
      </c>
      <c r="H222" t="s">
        <v>36</v>
      </c>
      <c r="I222" t="s">
        <v>146</v>
      </c>
      <c r="J222" t="s">
        <v>454</v>
      </c>
    </row>
    <row r="223" spans="1:10" x14ac:dyDescent="0.3">
      <c r="A223" t="s">
        <v>129</v>
      </c>
      <c r="B223" t="s">
        <v>243</v>
      </c>
      <c r="C223" t="s">
        <v>17</v>
      </c>
      <c r="D223" t="s">
        <v>714</v>
      </c>
      <c r="E223" t="s">
        <v>944</v>
      </c>
      <c r="F223" t="s">
        <v>722</v>
      </c>
      <c r="G223" t="s">
        <v>940</v>
      </c>
      <c r="H223" t="s">
        <v>718</v>
      </c>
      <c r="I223" t="s">
        <v>148</v>
      </c>
      <c r="J223" t="s">
        <v>455</v>
      </c>
    </row>
    <row r="224" spans="1:10" x14ac:dyDescent="0.3">
      <c r="A224" t="s">
        <v>129</v>
      </c>
      <c r="B224" t="s">
        <v>243</v>
      </c>
      <c r="C224" t="s">
        <v>15</v>
      </c>
      <c r="D224" t="s">
        <v>714</v>
      </c>
      <c r="E224" t="s">
        <v>945</v>
      </c>
      <c r="F224" t="s">
        <v>722</v>
      </c>
      <c r="G224" t="s">
        <v>940</v>
      </c>
      <c r="H224" t="s">
        <v>717</v>
      </c>
      <c r="I224" t="s">
        <v>147</v>
      </c>
      <c r="J224" t="s">
        <v>456</v>
      </c>
    </row>
    <row r="225" spans="1:10" x14ac:dyDescent="0.3">
      <c r="A225" t="s">
        <v>129</v>
      </c>
      <c r="B225" t="s">
        <v>243</v>
      </c>
      <c r="C225" t="s">
        <v>19</v>
      </c>
      <c r="D225" t="s">
        <v>714</v>
      </c>
      <c r="E225" t="s">
        <v>946</v>
      </c>
      <c r="F225" t="s">
        <v>722</v>
      </c>
      <c r="G225" t="s">
        <v>940</v>
      </c>
      <c r="H225" t="s">
        <v>48</v>
      </c>
      <c r="I225" t="s">
        <v>149</v>
      </c>
      <c r="J225" t="s">
        <v>457</v>
      </c>
    </row>
    <row r="226" spans="1:10" x14ac:dyDescent="0.3">
      <c r="A226" t="s">
        <v>129</v>
      </c>
      <c r="B226" t="s">
        <v>243</v>
      </c>
      <c r="C226" t="s">
        <v>13</v>
      </c>
      <c r="D226" t="s">
        <v>714</v>
      </c>
      <c r="E226" t="s">
        <v>947</v>
      </c>
      <c r="F226" t="s">
        <v>722</v>
      </c>
      <c r="G226" t="s">
        <v>940</v>
      </c>
      <c r="H226" t="s">
        <v>36</v>
      </c>
      <c r="I226" t="s">
        <v>146</v>
      </c>
      <c r="J226" t="s">
        <v>458</v>
      </c>
    </row>
    <row r="227" spans="1:10" x14ac:dyDescent="0.3">
      <c r="A227" t="s">
        <v>244</v>
      </c>
      <c r="B227" t="s">
        <v>245</v>
      </c>
      <c r="C227" t="s">
        <v>17</v>
      </c>
      <c r="D227" t="s">
        <v>714</v>
      </c>
      <c r="E227" t="s">
        <v>948</v>
      </c>
      <c r="F227" t="s">
        <v>722</v>
      </c>
      <c r="G227" t="s">
        <v>940</v>
      </c>
      <c r="H227" t="s">
        <v>718</v>
      </c>
      <c r="I227" t="s">
        <v>148</v>
      </c>
      <c r="J227" t="s">
        <v>459</v>
      </c>
    </row>
    <row r="228" spans="1:10" x14ac:dyDescent="0.3">
      <c r="A228" t="s">
        <v>244</v>
      </c>
      <c r="B228" t="s">
        <v>245</v>
      </c>
      <c r="C228" t="s">
        <v>15</v>
      </c>
      <c r="D228" t="s">
        <v>714</v>
      </c>
      <c r="E228" t="s">
        <v>949</v>
      </c>
      <c r="F228" t="s">
        <v>722</v>
      </c>
      <c r="G228" t="s">
        <v>940</v>
      </c>
      <c r="H228" t="s">
        <v>717</v>
      </c>
      <c r="I228" t="s">
        <v>147</v>
      </c>
      <c r="J228" t="s">
        <v>460</v>
      </c>
    </row>
    <row r="229" spans="1:10" x14ac:dyDescent="0.3">
      <c r="A229" t="s">
        <v>244</v>
      </c>
      <c r="B229" t="s">
        <v>245</v>
      </c>
      <c r="C229" t="s">
        <v>19</v>
      </c>
      <c r="D229" t="s">
        <v>714</v>
      </c>
      <c r="E229" t="s">
        <v>950</v>
      </c>
      <c r="F229" t="s">
        <v>722</v>
      </c>
      <c r="G229" t="s">
        <v>940</v>
      </c>
      <c r="H229" t="s">
        <v>48</v>
      </c>
      <c r="I229" t="s">
        <v>149</v>
      </c>
      <c r="J229" t="s">
        <v>461</v>
      </c>
    </row>
    <row r="230" spans="1:10" x14ac:dyDescent="0.3">
      <c r="A230" t="s">
        <v>244</v>
      </c>
      <c r="B230" t="s">
        <v>245</v>
      </c>
      <c r="C230" t="s">
        <v>13</v>
      </c>
      <c r="D230" t="s">
        <v>714</v>
      </c>
      <c r="E230" t="s">
        <v>951</v>
      </c>
      <c r="F230" t="s">
        <v>722</v>
      </c>
      <c r="G230" t="s">
        <v>940</v>
      </c>
      <c r="H230" t="s">
        <v>36</v>
      </c>
      <c r="I230" t="s">
        <v>146</v>
      </c>
      <c r="J230" t="s">
        <v>462</v>
      </c>
    </row>
    <row r="231" spans="1:10" x14ac:dyDescent="0.3">
      <c r="A231" t="s">
        <v>69</v>
      </c>
      <c r="B231" t="s">
        <v>124</v>
      </c>
      <c r="C231" t="s">
        <v>17</v>
      </c>
      <c r="D231" t="s">
        <v>714</v>
      </c>
      <c r="E231" t="s">
        <v>1020</v>
      </c>
      <c r="F231" t="s">
        <v>725</v>
      </c>
      <c r="G231" t="s">
        <v>1021</v>
      </c>
      <c r="H231" t="s">
        <v>718</v>
      </c>
      <c r="I231" t="s">
        <v>148</v>
      </c>
      <c r="J231" t="s">
        <v>227</v>
      </c>
    </row>
    <row r="232" spans="1:10" x14ac:dyDescent="0.3">
      <c r="A232" t="s">
        <v>69</v>
      </c>
      <c r="B232" t="s">
        <v>124</v>
      </c>
      <c r="C232" t="s">
        <v>15</v>
      </c>
      <c r="D232" t="s">
        <v>714</v>
      </c>
      <c r="E232" t="s">
        <v>1022</v>
      </c>
      <c r="F232" t="s">
        <v>725</v>
      </c>
      <c r="G232" t="s">
        <v>1021</v>
      </c>
      <c r="H232" t="s">
        <v>717</v>
      </c>
      <c r="I232" t="s">
        <v>147</v>
      </c>
      <c r="J232" t="s">
        <v>228</v>
      </c>
    </row>
    <row r="233" spans="1:10" x14ac:dyDescent="0.3">
      <c r="A233" t="s">
        <v>69</v>
      </c>
      <c r="B233" t="s">
        <v>124</v>
      </c>
      <c r="C233" t="s">
        <v>19</v>
      </c>
      <c r="D233" t="s">
        <v>714</v>
      </c>
      <c r="E233" t="s">
        <v>1023</v>
      </c>
      <c r="F233" t="s">
        <v>725</v>
      </c>
      <c r="G233" t="s">
        <v>1021</v>
      </c>
      <c r="H233" t="s">
        <v>48</v>
      </c>
      <c r="I233" t="s">
        <v>149</v>
      </c>
      <c r="J233" t="s">
        <v>229</v>
      </c>
    </row>
    <row r="234" spans="1:10" x14ac:dyDescent="0.3">
      <c r="A234" t="s">
        <v>69</v>
      </c>
      <c r="B234" t="s">
        <v>124</v>
      </c>
      <c r="C234" t="s">
        <v>13</v>
      </c>
      <c r="D234" t="s">
        <v>714</v>
      </c>
      <c r="E234" t="s">
        <v>1024</v>
      </c>
      <c r="F234" t="s">
        <v>725</v>
      </c>
      <c r="G234" t="s">
        <v>1021</v>
      </c>
      <c r="H234" t="s">
        <v>36</v>
      </c>
      <c r="I234" t="s">
        <v>146</v>
      </c>
      <c r="J234" t="s">
        <v>230</v>
      </c>
    </row>
    <row r="235" spans="1:10" x14ac:dyDescent="0.3">
      <c r="A235" t="s">
        <v>366</v>
      </c>
      <c r="B235" t="s">
        <v>367</v>
      </c>
      <c r="C235" t="s">
        <v>17</v>
      </c>
      <c r="D235" t="s">
        <v>714</v>
      </c>
      <c r="E235" t="s">
        <v>1025</v>
      </c>
      <c r="F235" t="s">
        <v>725</v>
      </c>
      <c r="G235" t="s">
        <v>1026</v>
      </c>
      <c r="H235" t="s">
        <v>718</v>
      </c>
      <c r="I235" t="s">
        <v>148</v>
      </c>
      <c r="J235" t="s">
        <v>509</v>
      </c>
    </row>
    <row r="236" spans="1:10" x14ac:dyDescent="0.3">
      <c r="A236" t="s">
        <v>366</v>
      </c>
      <c r="B236" t="s">
        <v>367</v>
      </c>
      <c r="C236" t="s">
        <v>15</v>
      </c>
      <c r="D236" t="s">
        <v>714</v>
      </c>
      <c r="E236" t="s">
        <v>1027</v>
      </c>
      <c r="F236" t="s">
        <v>725</v>
      </c>
      <c r="G236" t="s">
        <v>1026</v>
      </c>
      <c r="H236" t="s">
        <v>717</v>
      </c>
      <c r="I236" t="s">
        <v>147</v>
      </c>
      <c r="J236" t="s">
        <v>510</v>
      </c>
    </row>
    <row r="237" spans="1:10" x14ac:dyDescent="0.3">
      <c r="A237" t="s">
        <v>366</v>
      </c>
      <c r="B237" t="s">
        <v>367</v>
      </c>
      <c r="C237" t="s">
        <v>19</v>
      </c>
      <c r="D237" t="s">
        <v>714</v>
      </c>
      <c r="E237" t="s">
        <v>1028</v>
      </c>
      <c r="F237" t="s">
        <v>725</v>
      </c>
      <c r="G237" t="s">
        <v>1026</v>
      </c>
      <c r="H237" t="s">
        <v>48</v>
      </c>
      <c r="I237" t="s">
        <v>149</v>
      </c>
      <c r="J237" t="s">
        <v>511</v>
      </c>
    </row>
    <row r="238" spans="1:10" x14ac:dyDescent="0.3">
      <c r="A238" t="s">
        <v>366</v>
      </c>
      <c r="B238" t="s">
        <v>367</v>
      </c>
      <c r="C238" t="s">
        <v>13</v>
      </c>
      <c r="D238" t="s">
        <v>714</v>
      </c>
      <c r="E238" t="s">
        <v>1029</v>
      </c>
      <c r="F238" t="s">
        <v>725</v>
      </c>
      <c r="G238" t="s">
        <v>1026</v>
      </c>
      <c r="H238" t="s">
        <v>36</v>
      </c>
      <c r="I238" t="s">
        <v>146</v>
      </c>
      <c r="J238" t="s">
        <v>512</v>
      </c>
    </row>
    <row r="239" spans="1:10" x14ac:dyDescent="0.3">
      <c r="A239" t="s">
        <v>70</v>
      </c>
      <c r="B239" t="s">
        <v>368</v>
      </c>
      <c r="C239" t="s">
        <v>17</v>
      </c>
      <c r="D239" t="s">
        <v>714</v>
      </c>
      <c r="E239" t="s">
        <v>1030</v>
      </c>
      <c r="F239" t="s">
        <v>725</v>
      </c>
      <c r="G239" t="s">
        <v>1031</v>
      </c>
      <c r="H239" t="s">
        <v>718</v>
      </c>
      <c r="I239" t="s">
        <v>148</v>
      </c>
      <c r="J239" t="s">
        <v>513</v>
      </c>
    </row>
    <row r="240" spans="1:10" x14ac:dyDescent="0.3">
      <c r="A240" t="s">
        <v>70</v>
      </c>
      <c r="B240" t="s">
        <v>368</v>
      </c>
      <c r="C240" t="s">
        <v>15</v>
      </c>
      <c r="D240" t="s">
        <v>714</v>
      </c>
      <c r="E240" t="s">
        <v>1032</v>
      </c>
      <c r="F240" t="s">
        <v>725</v>
      </c>
      <c r="G240" t="s">
        <v>1031</v>
      </c>
      <c r="H240" t="s">
        <v>717</v>
      </c>
      <c r="I240" t="s">
        <v>147</v>
      </c>
      <c r="J240" t="s">
        <v>514</v>
      </c>
    </row>
    <row r="241" spans="1:10" x14ac:dyDescent="0.3">
      <c r="A241" t="s">
        <v>70</v>
      </c>
      <c r="B241" t="s">
        <v>368</v>
      </c>
      <c r="C241" t="s">
        <v>19</v>
      </c>
      <c r="D241" t="s">
        <v>714</v>
      </c>
      <c r="E241" t="s">
        <v>1033</v>
      </c>
      <c r="F241" t="s">
        <v>725</v>
      </c>
      <c r="G241" t="s">
        <v>1031</v>
      </c>
      <c r="H241" t="s">
        <v>48</v>
      </c>
      <c r="I241" t="s">
        <v>149</v>
      </c>
      <c r="J241" t="s">
        <v>515</v>
      </c>
    </row>
    <row r="242" spans="1:10" x14ac:dyDescent="0.3">
      <c r="A242" t="s">
        <v>70</v>
      </c>
      <c r="B242" t="s">
        <v>368</v>
      </c>
      <c r="C242" t="s">
        <v>13</v>
      </c>
      <c r="D242" t="s">
        <v>714</v>
      </c>
      <c r="E242" t="s">
        <v>1034</v>
      </c>
      <c r="F242" t="s">
        <v>725</v>
      </c>
      <c r="G242" t="s">
        <v>1031</v>
      </c>
      <c r="H242" t="s">
        <v>36</v>
      </c>
      <c r="I242" t="s">
        <v>146</v>
      </c>
      <c r="J242" t="s">
        <v>516</v>
      </c>
    </row>
    <row r="243" spans="1:10" x14ac:dyDescent="0.3">
      <c r="A243" t="s">
        <v>71</v>
      </c>
      <c r="B243" t="s">
        <v>369</v>
      </c>
      <c r="C243" t="s">
        <v>17</v>
      </c>
      <c r="D243" t="s">
        <v>714</v>
      </c>
      <c r="E243" t="s">
        <v>1035</v>
      </c>
      <c r="F243" t="s">
        <v>725</v>
      </c>
      <c r="G243" t="s">
        <v>1036</v>
      </c>
      <c r="H243" t="s">
        <v>718</v>
      </c>
      <c r="I243" t="s">
        <v>148</v>
      </c>
      <c r="J243" t="s">
        <v>517</v>
      </c>
    </row>
    <row r="244" spans="1:10" x14ac:dyDescent="0.3">
      <c r="A244" t="s">
        <v>71</v>
      </c>
      <c r="B244" t="s">
        <v>369</v>
      </c>
      <c r="C244" t="s">
        <v>15</v>
      </c>
      <c r="D244" t="s">
        <v>714</v>
      </c>
      <c r="E244" t="s">
        <v>1037</v>
      </c>
      <c r="F244" t="s">
        <v>725</v>
      </c>
      <c r="G244" t="s">
        <v>1036</v>
      </c>
      <c r="H244" t="s">
        <v>717</v>
      </c>
      <c r="I244" t="s">
        <v>147</v>
      </c>
      <c r="J244" t="s">
        <v>518</v>
      </c>
    </row>
    <row r="245" spans="1:10" x14ac:dyDescent="0.3">
      <c r="A245" t="s">
        <v>71</v>
      </c>
      <c r="B245" t="s">
        <v>369</v>
      </c>
      <c r="C245" t="s">
        <v>19</v>
      </c>
      <c r="D245" t="s">
        <v>714</v>
      </c>
      <c r="E245" t="s">
        <v>1038</v>
      </c>
      <c r="F245" t="s">
        <v>725</v>
      </c>
      <c r="G245" t="s">
        <v>1036</v>
      </c>
      <c r="H245" t="s">
        <v>48</v>
      </c>
      <c r="I245" t="s">
        <v>149</v>
      </c>
      <c r="J245" t="s">
        <v>519</v>
      </c>
    </row>
    <row r="246" spans="1:10" x14ac:dyDescent="0.3">
      <c r="A246" t="s">
        <v>71</v>
      </c>
      <c r="B246" t="s">
        <v>369</v>
      </c>
      <c r="C246" t="s">
        <v>13</v>
      </c>
      <c r="D246" t="s">
        <v>714</v>
      </c>
      <c r="E246" t="s">
        <v>1039</v>
      </c>
      <c r="F246" t="s">
        <v>725</v>
      </c>
      <c r="G246" t="s">
        <v>1036</v>
      </c>
      <c r="H246" t="s">
        <v>36</v>
      </c>
      <c r="I246" t="s">
        <v>146</v>
      </c>
      <c r="J246" t="s">
        <v>520</v>
      </c>
    </row>
    <row r="247" spans="1:10" x14ac:dyDescent="0.3">
      <c r="A247" t="s">
        <v>370</v>
      </c>
      <c r="B247" t="s">
        <v>371</v>
      </c>
      <c r="C247" t="s">
        <v>17</v>
      </c>
      <c r="D247" t="s">
        <v>714</v>
      </c>
      <c r="E247" t="s">
        <v>1040</v>
      </c>
      <c r="F247" t="s">
        <v>725</v>
      </c>
      <c r="G247" t="s">
        <v>1041</v>
      </c>
      <c r="H247" t="s">
        <v>718</v>
      </c>
      <c r="I247" t="s">
        <v>148</v>
      </c>
      <c r="J247" t="s">
        <v>521</v>
      </c>
    </row>
    <row r="248" spans="1:10" x14ac:dyDescent="0.3">
      <c r="A248" t="s">
        <v>370</v>
      </c>
      <c r="B248" t="s">
        <v>371</v>
      </c>
      <c r="C248" t="s">
        <v>15</v>
      </c>
      <c r="D248" t="s">
        <v>714</v>
      </c>
      <c r="E248" t="s">
        <v>1042</v>
      </c>
      <c r="F248" t="s">
        <v>725</v>
      </c>
      <c r="G248" t="s">
        <v>1041</v>
      </c>
      <c r="H248" t="s">
        <v>717</v>
      </c>
      <c r="I248" t="s">
        <v>147</v>
      </c>
      <c r="J248" t="s">
        <v>522</v>
      </c>
    </row>
    <row r="249" spans="1:10" x14ac:dyDescent="0.3">
      <c r="A249" t="s">
        <v>370</v>
      </c>
      <c r="B249" t="s">
        <v>371</v>
      </c>
      <c r="C249" t="s">
        <v>19</v>
      </c>
      <c r="D249" t="s">
        <v>714</v>
      </c>
      <c r="E249" t="s">
        <v>1043</v>
      </c>
      <c r="F249" t="s">
        <v>725</v>
      </c>
      <c r="G249" t="s">
        <v>1041</v>
      </c>
      <c r="H249" t="s">
        <v>48</v>
      </c>
      <c r="I249" t="s">
        <v>149</v>
      </c>
      <c r="J249" t="s">
        <v>523</v>
      </c>
    </row>
    <row r="250" spans="1:10" x14ac:dyDescent="0.3">
      <c r="A250" t="s">
        <v>370</v>
      </c>
      <c r="B250" t="s">
        <v>371</v>
      </c>
      <c r="C250" t="s">
        <v>13</v>
      </c>
      <c r="D250" t="s">
        <v>714</v>
      </c>
      <c r="E250" t="s">
        <v>1044</v>
      </c>
      <c r="F250" t="s">
        <v>725</v>
      </c>
      <c r="G250" t="s">
        <v>1041</v>
      </c>
      <c r="H250" t="s">
        <v>36</v>
      </c>
      <c r="I250" t="s">
        <v>146</v>
      </c>
      <c r="J250" t="s">
        <v>524</v>
      </c>
    </row>
    <row r="251" spans="1:10" x14ac:dyDescent="0.3">
      <c r="A251" t="s">
        <v>336</v>
      </c>
      <c r="B251" t="s">
        <v>337</v>
      </c>
      <c r="C251" t="s">
        <v>17</v>
      </c>
      <c r="D251" t="s">
        <v>714</v>
      </c>
      <c r="E251" t="s">
        <v>952</v>
      </c>
      <c r="F251" t="s">
        <v>727</v>
      </c>
      <c r="G251" t="s">
        <v>953</v>
      </c>
      <c r="H251" t="s">
        <v>718</v>
      </c>
      <c r="I251" t="s">
        <v>148</v>
      </c>
      <c r="J251" t="s">
        <v>463</v>
      </c>
    </row>
    <row r="252" spans="1:10" x14ac:dyDescent="0.3">
      <c r="A252" t="s">
        <v>336</v>
      </c>
      <c r="B252" t="s">
        <v>337</v>
      </c>
      <c r="C252" t="s">
        <v>15</v>
      </c>
      <c r="D252" t="s">
        <v>714</v>
      </c>
      <c r="E252" t="s">
        <v>954</v>
      </c>
      <c r="F252" t="s">
        <v>727</v>
      </c>
      <c r="G252" t="s">
        <v>953</v>
      </c>
      <c r="H252" t="s">
        <v>717</v>
      </c>
      <c r="I252" t="s">
        <v>147</v>
      </c>
      <c r="J252" t="s">
        <v>464</v>
      </c>
    </row>
    <row r="253" spans="1:10" x14ac:dyDescent="0.3">
      <c r="A253" t="s">
        <v>336</v>
      </c>
      <c r="B253" t="s">
        <v>337</v>
      </c>
      <c r="C253" t="s">
        <v>19</v>
      </c>
      <c r="D253" t="s">
        <v>714</v>
      </c>
      <c r="E253" t="s">
        <v>955</v>
      </c>
      <c r="F253" t="s">
        <v>727</v>
      </c>
      <c r="G253" t="s">
        <v>953</v>
      </c>
      <c r="H253" t="s">
        <v>48</v>
      </c>
      <c r="I253" t="s">
        <v>149</v>
      </c>
      <c r="J253" t="s">
        <v>465</v>
      </c>
    </row>
    <row r="254" spans="1:10" x14ac:dyDescent="0.3">
      <c r="A254" t="s">
        <v>353</v>
      </c>
      <c r="B254" t="s">
        <v>354</v>
      </c>
      <c r="C254" t="s">
        <v>17</v>
      </c>
      <c r="D254" t="s">
        <v>714</v>
      </c>
      <c r="E254" t="s">
        <v>827</v>
      </c>
      <c r="F254" t="s">
        <v>773</v>
      </c>
      <c r="G254" t="s">
        <v>828</v>
      </c>
      <c r="H254" t="s">
        <v>718</v>
      </c>
      <c r="I254" t="s">
        <v>148</v>
      </c>
      <c r="J254" t="s">
        <v>391</v>
      </c>
    </row>
    <row r="255" spans="1:10" x14ac:dyDescent="0.3">
      <c r="A255" t="s">
        <v>353</v>
      </c>
      <c r="B255" t="s">
        <v>354</v>
      </c>
      <c r="C255" t="s">
        <v>15</v>
      </c>
      <c r="D255" t="s">
        <v>714</v>
      </c>
      <c r="E255" t="s">
        <v>829</v>
      </c>
      <c r="F255" t="s">
        <v>773</v>
      </c>
      <c r="G255" t="s">
        <v>828</v>
      </c>
      <c r="H255" t="s">
        <v>717</v>
      </c>
      <c r="I255" t="s">
        <v>147</v>
      </c>
      <c r="J255" t="s">
        <v>392</v>
      </c>
    </row>
    <row r="256" spans="1:10" x14ac:dyDescent="0.3">
      <c r="A256" t="s">
        <v>353</v>
      </c>
      <c r="B256" t="s">
        <v>354</v>
      </c>
      <c r="C256" t="s">
        <v>19</v>
      </c>
      <c r="D256" t="s">
        <v>714</v>
      </c>
      <c r="E256" t="s">
        <v>830</v>
      </c>
      <c r="F256" t="s">
        <v>773</v>
      </c>
      <c r="G256" t="s">
        <v>828</v>
      </c>
      <c r="H256" t="s">
        <v>48</v>
      </c>
      <c r="I256" t="s">
        <v>149</v>
      </c>
      <c r="J256" t="s">
        <v>393</v>
      </c>
    </row>
    <row r="257" spans="1:10" x14ac:dyDescent="0.3">
      <c r="A257" t="s">
        <v>353</v>
      </c>
      <c r="B257" t="s">
        <v>354</v>
      </c>
      <c r="C257" t="s">
        <v>13</v>
      </c>
      <c r="D257" t="s">
        <v>714</v>
      </c>
      <c r="E257" t="s">
        <v>831</v>
      </c>
      <c r="F257" t="s">
        <v>773</v>
      </c>
      <c r="G257" t="s">
        <v>828</v>
      </c>
      <c r="H257" t="s">
        <v>36</v>
      </c>
      <c r="I257" t="s">
        <v>146</v>
      </c>
      <c r="J257" t="s">
        <v>394</v>
      </c>
    </row>
    <row r="258" spans="1:10" x14ac:dyDescent="0.3">
      <c r="A258" t="s">
        <v>83</v>
      </c>
      <c r="B258" t="s">
        <v>112</v>
      </c>
      <c r="C258" t="s">
        <v>17</v>
      </c>
      <c r="D258" t="s">
        <v>714</v>
      </c>
      <c r="E258" t="s">
        <v>751</v>
      </c>
      <c r="F258" t="s">
        <v>727</v>
      </c>
      <c r="G258" t="s">
        <v>956</v>
      </c>
      <c r="H258" t="s">
        <v>718</v>
      </c>
      <c r="I258" t="s">
        <v>148</v>
      </c>
      <c r="J258" t="s">
        <v>212</v>
      </c>
    </row>
    <row r="259" spans="1:10" x14ac:dyDescent="0.3">
      <c r="A259" t="s">
        <v>83</v>
      </c>
      <c r="B259" t="s">
        <v>112</v>
      </c>
      <c r="C259" t="s">
        <v>15</v>
      </c>
      <c r="D259" t="s">
        <v>714</v>
      </c>
      <c r="E259" t="s">
        <v>750</v>
      </c>
      <c r="F259" t="s">
        <v>727</v>
      </c>
      <c r="G259" t="s">
        <v>956</v>
      </c>
      <c r="H259" t="s">
        <v>717</v>
      </c>
      <c r="I259" t="s">
        <v>147</v>
      </c>
      <c r="J259" t="s">
        <v>213</v>
      </c>
    </row>
    <row r="260" spans="1:10" x14ac:dyDescent="0.3">
      <c r="A260" t="s">
        <v>83</v>
      </c>
      <c r="B260" t="s">
        <v>112</v>
      </c>
      <c r="C260" t="s">
        <v>19</v>
      </c>
      <c r="D260" t="s">
        <v>714</v>
      </c>
      <c r="E260" t="s">
        <v>752</v>
      </c>
      <c r="F260" t="s">
        <v>727</v>
      </c>
      <c r="G260" t="s">
        <v>956</v>
      </c>
      <c r="H260" t="s">
        <v>48</v>
      </c>
      <c r="I260" t="s">
        <v>149</v>
      </c>
      <c r="J260" t="s">
        <v>214</v>
      </c>
    </row>
    <row r="261" spans="1:10" x14ac:dyDescent="0.3">
      <c r="A261" t="s">
        <v>84</v>
      </c>
      <c r="B261" t="s">
        <v>113</v>
      </c>
      <c r="C261" t="s">
        <v>17</v>
      </c>
      <c r="D261" t="s">
        <v>714</v>
      </c>
      <c r="E261" t="s">
        <v>957</v>
      </c>
      <c r="F261" t="s">
        <v>727</v>
      </c>
      <c r="G261" t="s">
        <v>956</v>
      </c>
      <c r="H261" t="s">
        <v>718</v>
      </c>
      <c r="I261" t="s">
        <v>148</v>
      </c>
      <c r="J261" t="s">
        <v>215</v>
      </c>
    </row>
    <row r="262" spans="1:10" x14ac:dyDescent="0.3">
      <c r="A262" t="s">
        <v>84</v>
      </c>
      <c r="B262" t="s">
        <v>113</v>
      </c>
      <c r="C262" t="s">
        <v>15</v>
      </c>
      <c r="D262" t="s">
        <v>714</v>
      </c>
      <c r="E262" t="s">
        <v>958</v>
      </c>
      <c r="F262" t="s">
        <v>727</v>
      </c>
      <c r="G262" t="s">
        <v>956</v>
      </c>
      <c r="H262" t="s">
        <v>717</v>
      </c>
      <c r="I262" t="s">
        <v>147</v>
      </c>
      <c r="J262" t="s">
        <v>216</v>
      </c>
    </row>
    <row r="263" spans="1:10" x14ac:dyDescent="0.3">
      <c r="A263" t="s">
        <v>84</v>
      </c>
      <c r="B263" t="s">
        <v>113</v>
      </c>
      <c r="C263" t="s">
        <v>19</v>
      </c>
      <c r="D263" t="s">
        <v>714</v>
      </c>
      <c r="E263" t="s">
        <v>959</v>
      </c>
      <c r="F263" t="s">
        <v>727</v>
      </c>
      <c r="G263" t="s">
        <v>956</v>
      </c>
      <c r="H263" t="s">
        <v>48</v>
      </c>
      <c r="I263" t="s">
        <v>149</v>
      </c>
      <c r="J263" t="s">
        <v>217</v>
      </c>
    </row>
    <row r="264" spans="1:10" x14ac:dyDescent="0.3">
      <c r="A264" t="s">
        <v>128</v>
      </c>
      <c r="B264" t="s">
        <v>338</v>
      </c>
      <c r="C264" t="s">
        <v>17</v>
      </c>
      <c r="D264" t="s">
        <v>714</v>
      </c>
      <c r="E264" t="s">
        <v>960</v>
      </c>
      <c r="F264" t="s">
        <v>727</v>
      </c>
      <c r="G264" t="s">
        <v>961</v>
      </c>
      <c r="H264" t="s">
        <v>718</v>
      </c>
      <c r="I264" t="s">
        <v>148</v>
      </c>
      <c r="J264" t="s">
        <v>466</v>
      </c>
    </row>
    <row r="265" spans="1:10" x14ac:dyDescent="0.3">
      <c r="A265" t="s">
        <v>128</v>
      </c>
      <c r="B265" t="s">
        <v>338</v>
      </c>
      <c r="C265" t="s">
        <v>15</v>
      </c>
      <c r="D265" t="s">
        <v>714</v>
      </c>
      <c r="E265" t="s">
        <v>962</v>
      </c>
      <c r="F265" t="s">
        <v>727</v>
      </c>
      <c r="G265" t="s">
        <v>961</v>
      </c>
      <c r="H265" t="s">
        <v>717</v>
      </c>
      <c r="I265" t="s">
        <v>147</v>
      </c>
      <c r="J265" t="s">
        <v>467</v>
      </c>
    </row>
    <row r="266" spans="1:10" x14ac:dyDescent="0.3">
      <c r="A266" t="s">
        <v>128</v>
      </c>
      <c r="B266" t="s">
        <v>338</v>
      </c>
      <c r="C266" t="s">
        <v>19</v>
      </c>
      <c r="D266" t="s">
        <v>714</v>
      </c>
      <c r="E266" t="s">
        <v>963</v>
      </c>
      <c r="F266" t="s">
        <v>727</v>
      </c>
      <c r="G266" t="s">
        <v>961</v>
      </c>
      <c r="H266" t="s">
        <v>48</v>
      </c>
      <c r="I266" t="s">
        <v>149</v>
      </c>
      <c r="J266" t="s">
        <v>468</v>
      </c>
    </row>
    <row r="267" spans="1:10" x14ac:dyDescent="0.3">
      <c r="A267" t="s">
        <v>339</v>
      </c>
      <c r="B267" t="s">
        <v>340</v>
      </c>
      <c r="C267" t="s">
        <v>17</v>
      </c>
      <c r="D267" t="s">
        <v>714</v>
      </c>
      <c r="E267" t="s">
        <v>964</v>
      </c>
      <c r="F267" t="s">
        <v>727</v>
      </c>
      <c r="G267" t="s">
        <v>965</v>
      </c>
      <c r="H267" t="s">
        <v>718</v>
      </c>
      <c r="I267" t="s">
        <v>148</v>
      </c>
      <c r="J267" t="s">
        <v>469</v>
      </c>
    </row>
    <row r="268" spans="1:10" x14ac:dyDescent="0.3">
      <c r="A268" t="s">
        <v>339</v>
      </c>
      <c r="B268" t="s">
        <v>340</v>
      </c>
      <c r="C268" t="s">
        <v>15</v>
      </c>
      <c r="D268" t="s">
        <v>714</v>
      </c>
      <c r="E268" t="s">
        <v>966</v>
      </c>
      <c r="F268" t="s">
        <v>727</v>
      </c>
      <c r="G268" t="s">
        <v>965</v>
      </c>
      <c r="H268" t="s">
        <v>717</v>
      </c>
      <c r="I268" t="s">
        <v>147</v>
      </c>
      <c r="J268" t="s">
        <v>470</v>
      </c>
    </row>
    <row r="269" spans="1:10" x14ac:dyDescent="0.3">
      <c r="A269" t="s">
        <v>339</v>
      </c>
      <c r="B269" t="s">
        <v>340</v>
      </c>
      <c r="C269" t="s">
        <v>19</v>
      </c>
      <c r="D269" t="s">
        <v>714</v>
      </c>
      <c r="E269" t="s">
        <v>967</v>
      </c>
      <c r="F269" t="s">
        <v>727</v>
      </c>
      <c r="G269" t="s">
        <v>965</v>
      </c>
      <c r="H269" t="s">
        <v>48</v>
      </c>
      <c r="I269" t="s">
        <v>149</v>
      </c>
      <c r="J269" t="s">
        <v>471</v>
      </c>
    </row>
    <row r="270" spans="1:10" x14ac:dyDescent="0.3">
      <c r="A270" t="s">
        <v>341</v>
      </c>
      <c r="B270" t="s">
        <v>342</v>
      </c>
      <c r="C270" t="s">
        <v>17</v>
      </c>
      <c r="D270" t="s">
        <v>714</v>
      </c>
      <c r="E270" t="s">
        <v>770</v>
      </c>
      <c r="F270" t="s">
        <v>727</v>
      </c>
      <c r="G270" t="s">
        <v>968</v>
      </c>
      <c r="H270" t="s">
        <v>718</v>
      </c>
      <c r="I270" t="s">
        <v>148</v>
      </c>
      <c r="J270" t="s">
        <v>472</v>
      </c>
    </row>
    <row r="271" spans="1:10" x14ac:dyDescent="0.3">
      <c r="A271" t="s">
        <v>341</v>
      </c>
      <c r="B271" t="s">
        <v>342</v>
      </c>
      <c r="C271" t="s">
        <v>15</v>
      </c>
      <c r="D271" t="s">
        <v>714</v>
      </c>
      <c r="E271" t="s">
        <v>768</v>
      </c>
      <c r="F271" t="s">
        <v>727</v>
      </c>
      <c r="G271" t="s">
        <v>968</v>
      </c>
      <c r="H271" t="s">
        <v>717</v>
      </c>
      <c r="I271" t="s">
        <v>147</v>
      </c>
      <c r="J271" t="s">
        <v>473</v>
      </c>
    </row>
    <row r="272" spans="1:10" x14ac:dyDescent="0.3">
      <c r="A272" t="s">
        <v>341</v>
      </c>
      <c r="B272" t="s">
        <v>342</v>
      </c>
      <c r="C272" t="s">
        <v>19</v>
      </c>
      <c r="D272" t="s">
        <v>714</v>
      </c>
      <c r="E272" t="s">
        <v>769</v>
      </c>
      <c r="F272" t="s">
        <v>727</v>
      </c>
      <c r="G272" t="s">
        <v>968</v>
      </c>
      <c r="H272" t="s">
        <v>48</v>
      </c>
      <c r="I272" t="s">
        <v>149</v>
      </c>
      <c r="J272" t="s">
        <v>474</v>
      </c>
    </row>
    <row r="273" spans="1:10" x14ac:dyDescent="0.3">
      <c r="A273" t="s">
        <v>343</v>
      </c>
      <c r="B273" t="s">
        <v>344</v>
      </c>
      <c r="C273" t="s">
        <v>17</v>
      </c>
      <c r="D273" t="s">
        <v>714</v>
      </c>
      <c r="E273" t="s">
        <v>969</v>
      </c>
      <c r="F273" t="s">
        <v>727</v>
      </c>
      <c r="G273" t="s">
        <v>970</v>
      </c>
      <c r="H273" t="s">
        <v>718</v>
      </c>
      <c r="I273" t="s">
        <v>148</v>
      </c>
      <c r="J273" t="s">
        <v>475</v>
      </c>
    </row>
    <row r="274" spans="1:10" x14ac:dyDescent="0.3">
      <c r="A274" t="s">
        <v>343</v>
      </c>
      <c r="B274" t="s">
        <v>344</v>
      </c>
      <c r="C274" t="s">
        <v>15</v>
      </c>
      <c r="D274" t="s">
        <v>714</v>
      </c>
      <c r="E274" t="s">
        <v>971</v>
      </c>
      <c r="F274" t="s">
        <v>727</v>
      </c>
      <c r="G274" t="s">
        <v>970</v>
      </c>
      <c r="H274" t="s">
        <v>717</v>
      </c>
      <c r="I274" t="s">
        <v>147</v>
      </c>
      <c r="J274" t="s">
        <v>476</v>
      </c>
    </row>
    <row r="275" spans="1:10" x14ac:dyDescent="0.3">
      <c r="A275" t="s">
        <v>343</v>
      </c>
      <c r="B275" t="s">
        <v>344</v>
      </c>
      <c r="C275" t="s">
        <v>19</v>
      </c>
      <c r="D275" t="s">
        <v>714</v>
      </c>
      <c r="E275" t="s">
        <v>972</v>
      </c>
      <c r="F275" t="s">
        <v>727</v>
      </c>
      <c r="G275" t="s">
        <v>970</v>
      </c>
      <c r="H275" t="s">
        <v>48</v>
      </c>
      <c r="I275" t="s">
        <v>149</v>
      </c>
      <c r="J275" t="s">
        <v>477</v>
      </c>
    </row>
    <row r="276" spans="1:10" x14ac:dyDescent="0.3">
      <c r="A276" t="s">
        <v>302</v>
      </c>
      <c r="B276" t="s">
        <v>303</v>
      </c>
      <c r="C276" t="s">
        <v>17</v>
      </c>
      <c r="D276" t="s">
        <v>714</v>
      </c>
      <c r="E276" t="s">
        <v>760</v>
      </c>
      <c r="F276" t="s">
        <v>729</v>
      </c>
      <c r="G276" t="s">
        <v>1161</v>
      </c>
      <c r="H276" t="s">
        <v>718</v>
      </c>
      <c r="I276" t="s">
        <v>148</v>
      </c>
      <c r="J276" t="s">
        <v>624</v>
      </c>
    </row>
    <row r="277" spans="1:10" x14ac:dyDescent="0.3">
      <c r="A277" t="s">
        <v>302</v>
      </c>
      <c r="B277" t="s">
        <v>303</v>
      </c>
      <c r="C277" t="s">
        <v>15</v>
      </c>
      <c r="D277" t="s">
        <v>714</v>
      </c>
      <c r="E277" t="s">
        <v>761</v>
      </c>
      <c r="F277" t="s">
        <v>729</v>
      </c>
      <c r="G277" t="s">
        <v>1161</v>
      </c>
      <c r="H277" t="s">
        <v>717</v>
      </c>
      <c r="I277" t="s">
        <v>147</v>
      </c>
      <c r="J277" t="s">
        <v>625</v>
      </c>
    </row>
    <row r="278" spans="1:10" x14ac:dyDescent="0.3">
      <c r="A278" t="s">
        <v>302</v>
      </c>
      <c r="B278" t="s">
        <v>303</v>
      </c>
      <c r="C278" t="s">
        <v>19</v>
      </c>
      <c r="D278" t="s">
        <v>714</v>
      </c>
      <c r="E278" t="s">
        <v>762</v>
      </c>
      <c r="F278" t="s">
        <v>729</v>
      </c>
      <c r="G278" t="s">
        <v>1161</v>
      </c>
      <c r="H278" t="s">
        <v>48</v>
      </c>
      <c r="I278" t="s">
        <v>149</v>
      </c>
      <c r="J278" t="s">
        <v>626</v>
      </c>
    </row>
    <row r="279" spans="1:10" x14ac:dyDescent="0.3">
      <c r="A279" t="s">
        <v>302</v>
      </c>
      <c r="B279" t="s">
        <v>303</v>
      </c>
      <c r="C279" t="s">
        <v>13</v>
      </c>
      <c r="D279" t="s">
        <v>714</v>
      </c>
      <c r="E279" t="s">
        <v>763</v>
      </c>
      <c r="F279" t="s">
        <v>729</v>
      </c>
      <c r="G279" t="s">
        <v>1161</v>
      </c>
      <c r="H279" t="s">
        <v>36</v>
      </c>
      <c r="I279" t="s">
        <v>146</v>
      </c>
      <c r="J279" t="s">
        <v>627</v>
      </c>
    </row>
    <row r="280" spans="1:10" x14ac:dyDescent="0.3">
      <c r="A280" t="s">
        <v>304</v>
      </c>
      <c r="B280" t="s">
        <v>305</v>
      </c>
      <c r="C280" t="s">
        <v>17</v>
      </c>
      <c r="D280" t="s">
        <v>714</v>
      </c>
      <c r="E280" t="s">
        <v>766</v>
      </c>
      <c r="F280" t="s">
        <v>729</v>
      </c>
      <c r="G280" t="s">
        <v>1161</v>
      </c>
      <c r="H280" t="s">
        <v>718</v>
      </c>
      <c r="I280" t="s">
        <v>148</v>
      </c>
      <c r="J280" t="s">
        <v>628</v>
      </c>
    </row>
    <row r="281" spans="1:10" x14ac:dyDescent="0.3">
      <c r="A281" t="s">
        <v>304</v>
      </c>
      <c r="B281" t="s">
        <v>305</v>
      </c>
      <c r="C281" t="s">
        <v>15</v>
      </c>
      <c r="D281" t="s">
        <v>714</v>
      </c>
      <c r="E281" t="s">
        <v>767</v>
      </c>
      <c r="F281" t="s">
        <v>729</v>
      </c>
      <c r="G281" t="s">
        <v>1161</v>
      </c>
      <c r="H281" t="s">
        <v>717</v>
      </c>
      <c r="I281" t="s">
        <v>147</v>
      </c>
      <c r="J281" t="s">
        <v>629</v>
      </c>
    </row>
    <row r="282" spans="1:10" x14ac:dyDescent="0.3">
      <c r="A282" t="s">
        <v>304</v>
      </c>
      <c r="B282" t="s">
        <v>305</v>
      </c>
      <c r="C282" t="s">
        <v>19</v>
      </c>
      <c r="D282" t="s">
        <v>714</v>
      </c>
      <c r="E282" t="s">
        <v>765</v>
      </c>
      <c r="F282" t="s">
        <v>729</v>
      </c>
      <c r="G282" t="s">
        <v>1161</v>
      </c>
      <c r="H282" t="s">
        <v>48</v>
      </c>
      <c r="I282" t="s">
        <v>149</v>
      </c>
      <c r="J282" t="s">
        <v>630</v>
      </c>
    </row>
    <row r="283" spans="1:10" x14ac:dyDescent="0.3">
      <c r="A283" t="s">
        <v>304</v>
      </c>
      <c r="B283" t="s">
        <v>305</v>
      </c>
      <c r="C283" t="s">
        <v>13</v>
      </c>
      <c r="D283" t="s">
        <v>714</v>
      </c>
      <c r="E283" t="s">
        <v>764</v>
      </c>
      <c r="F283" t="s">
        <v>729</v>
      </c>
      <c r="G283" t="s">
        <v>1161</v>
      </c>
      <c r="H283" t="s">
        <v>36</v>
      </c>
      <c r="I283" t="s">
        <v>146</v>
      </c>
      <c r="J283" t="s">
        <v>631</v>
      </c>
    </row>
    <row r="284" spans="1:10" x14ac:dyDescent="0.3">
      <c r="A284" t="s">
        <v>259</v>
      </c>
      <c r="B284" t="s">
        <v>260</v>
      </c>
      <c r="C284" t="s">
        <v>17</v>
      </c>
      <c r="D284" t="s">
        <v>714</v>
      </c>
      <c r="E284" t="s">
        <v>1011</v>
      </c>
      <c r="F284" t="s">
        <v>858</v>
      </c>
      <c r="G284" t="s">
        <v>1012</v>
      </c>
      <c r="H284" t="s">
        <v>718</v>
      </c>
      <c r="I284" t="s">
        <v>148</v>
      </c>
      <c r="J284" t="s">
        <v>501</v>
      </c>
    </row>
    <row r="285" spans="1:10" x14ac:dyDescent="0.3">
      <c r="A285" t="s">
        <v>259</v>
      </c>
      <c r="B285" t="s">
        <v>260</v>
      </c>
      <c r="C285" t="s">
        <v>15</v>
      </c>
      <c r="D285" t="s">
        <v>714</v>
      </c>
      <c r="E285" t="s">
        <v>1013</v>
      </c>
      <c r="F285" t="s">
        <v>858</v>
      </c>
      <c r="G285" t="s">
        <v>1012</v>
      </c>
      <c r="H285" t="s">
        <v>717</v>
      </c>
      <c r="I285" t="s">
        <v>147</v>
      </c>
      <c r="J285" t="s">
        <v>502</v>
      </c>
    </row>
    <row r="286" spans="1:10" x14ac:dyDescent="0.3">
      <c r="A286" t="s">
        <v>259</v>
      </c>
      <c r="B286" t="s">
        <v>260</v>
      </c>
      <c r="C286" t="s">
        <v>19</v>
      </c>
      <c r="D286" t="s">
        <v>714</v>
      </c>
      <c r="E286" t="s">
        <v>1014</v>
      </c>
      <c r="F286" t="s">
        <v>858</v>
      </c>
      <c r="G286" t="s">
        <v>1012</v>
      </c>
      <c r="H286" t="s">
        <v>48</v>
      </c>
      <c r="I286" t="s">
        <v>149</v>
      </c>
      <c r="J286" t="s">
        <v>503</v>
      </c>
    </row>
    <row r="287" spans="1:10" x14ac:dyDescent="0.3">
      <c r="A287" t="s">
        <v>259</v>
      </c>
      <c r="B287" t="s">
        <v>260</v>
      </c>
      <c r="C287" t="s">
        <v>13</v>
      </c>
      <c r="D287" t="s">
        <v>714</v>
      </c>
      <c r="E287" t="s">
        <v>1015</v>
      </c>
      <c r="F287" t="s">
        <v>858</v>
      </c>
      <c r="G287" t="s">
        <v>1012</v>
      </c>
      <c r="H287" t="s">
        <v>36</v>
      </c>
      <c r="I287" t="s">
        <v>146</v>
      </c>
      <c r="J287" t="s">
        <v>504</v>
      </c>
    </row>
    <row r="288" spans="1:10" x14ac:dyDescent="0.3">
      <c r="A288" t="s">
        <v>261</v>
      </c>
      <c r="B288" t="s">
        <v>262</v>
      </c>
      <c r="C288" t="s">
        <v>17</v>
      </c>
      <c r="D288" t="s">
        <v>714</v>
      </c>
      <c r="E288" t="s">
        <v>1016</v>
      </c>
      <c r="F288" t="s">
        <v>858</v>
      </c>
      <c r="G288" t="s">
        <v>1012</v>
      </c>
      <c r="H288" t="s">
        <v>718</v>
      </c>
      <c r="I288" t="s">
        <v>148</v>
      </c>
      <c r="J288" t="s">
        <v>505</v>
      </c>
    </row>
    <row r="289" spans="1:10" x14ac:dyDescent="0.3">
      <c r="A289" t="s">
        <v>261</v>
      </c>
      <c r="B289" t="s">
        <v>262</v>
      </c>
      <c r="C289" t="s">
        <v>15</v>
      </c>
      <c r="D289" t="s">
        <v>714</v>
      </c>
      <c r="E289" t="s">
        <v>1017</v>
      </c>
      <c r="F289" t="s">
        <v>858</v>
      </c>
      <c r="G289" t="s">
        <v>1012</v>
      </c>
      <c r="H289" t="s">
        <v>717</v>
      </c>
      <c r="I289" t="s">
        <v>147</v>
      </c>
      <c r="J289" t="s">
        <v>506</v>
      </c>
    </row>
    <row r="290" spans="1:10" x14ac:dyDescent="0.3">
      <c r="A290" t="s">
        <v>261</v>
      </c>
      <c r="B290" t="s">
        <v>262</v>
      </c>
      <c r="C290" t="s">
        <v>19</v>
      </c>
      <c r="D290" t="s">
        <v>714</v>
      </c>
      <c r="E290" t="s">
        <v>1018</v>
      </c>
      <c r="F290" t="s">
        <v>858</v>
      </c>
      <c r="G290" t="s">
        <v>1012</v>
      </c>
      <c r="H290" t="s">
        <v>48</v>
      </c>
      <c r="I290" t="s">
        <v>149</v>
      </c>
      <c r="J290" t="s">
        <v>507</v>
      </c>
    </row>
    <row r="291" spans="1:10" x14ac:dyDescent="0.3">
      <c r="A291" t="s">
        <v>261</v>
      </c>
      <c r="B291" t="s">
        <v>262</v>
      </c>
      <c r="C291" t="s">
        <v>13</v>
      </c>
      <c r="D291" t="s">
        <v>714</v>
      </c>
      <c r="E291" t="s">
        <v>1019</v>
      </c>
      <c r="F291" t="s">
        <v>858</v>
      </c>
      <c r="G291" t="s">
        <v>1012</v>
      </c>
      <c r="H291" t="s">
        <v>36</v>
      </c>
      <c r="I291" t="s">
        <v>146</v>
      </c>
      <c r="J291" t="s">
        <v>508</v>
      </c>
    </row>
    <row r="292" spans="1:10" x14ac:dyDescent="0.3">
      <c r="A292" t="s">
        <v>263</v>
      </c>
      <c r="B292" t="s">
        <v>264</v>
      </c>
      <c r="C292" t="s">
        <v>17</v>
      </c>
      <c r="D292" t="s">
        <v>714</v>
      </c>
      <c r="E292" t="s">
        <v>857</v>
      </c>
      <c r="F292" t="s">
        <v>858</v>
      </c>
      <c r="G292" t="s">
        <v>859</v>
      </c>
      <c r="H292" t="s">
        <v>718</v>
      </c>
      <c r="I292" t="s">
        <v>148</v>
      </c>
      <c r="J292" t="s">
        <v>402</v>
      </c>
    </row>
    <row r="293" spans="1:10" x14ac:dyDescent="0.3">
      <c r="A293" t="s">
        <v>263</v>
      </c>
      <c r="B293" t="s">
        <v>264</v>
      </c>
      <c r="C293" t="s">
        <v>15</v>
      </c>
      <c r="D293" t="s">
        <v>714</v>
      </c>
      <c r="E293" t="s">
        <v>860</v>
      </c>
      <c r="F293" t="s">
        <v>858</v>
      </c>
      <c r="G293" t="s">
        <v>859</v>
      </c>
      <c r="H293" t="s">
        <v>717</v>
      </c>
      <c r="I293" t="s">
        <v>147</v>
      </c>
      <c r="J293" t="s">
        <v>403</v>
      </c>
    </row>
    <row r="294" spans="1:10" x14ac:dyDescent="0.3">
      <c r="A294" t="s">
        <v>263</v>
      </c>
      <c r="B294" t="s">
        <v>264</v>
      </c>
      <c r="C294" t="s">
        <v>77</v>
      </c>
      <c r="D294" t="s">
        <v>714</v>
      </c>
      <c r="E294" t="s">
        <v>861</v>
      </c>
      <c r="F294" t="s">
        <v>858</v>
      </c>
      <c r="G294" t="s">
        <v>859</v>
      </c>
      <c r="H294" t="s">
        <v>719</v>
      </c>
      <c r="I294" t="s">
        <v>151</v>
      </c>
      <c r="J294" t="s">
        <v>404</v>
      </c>
    </row>
    <row r="295" spans="1:10" x14ac:dyDescent="0.3">
      <c r="A295" t="s">
        <v>263</v>
      </c>
      <c r="B295" t="s">
        <v>264</v>
      </c>
      <c r="C295" t="s">
        <v>78</v>
      </c>
      <c r="D295" t="s">
        <v>714</v>
      </c>
      <c r="E295" t="s">
        <v>862</v>
      </c>
      <c r="F295" t="s">
        <v>858</v>
      </c>
      <c r="G295" t="s">
        <v>859</v>
      </c>
      <c r="H295" t="s">
        <v>719</v>
      </c>
      <c r="I295" t="s">
        <v>152</v>
      </c>
      <c r="J295" t="s">
        <v>405</v>
      </c>
    </row>
    <row r="296" spans="1:10" x14ac:dyDescent="0.3">
      <c r="A296" t="s">
        <v>263</v>
      </c>
      <c r="B296" t="s">
        <v>264</v>
      </c>
      <c r="C296" t="s">
        <v>19</v>
      </c>
      <c r="D296" t="s">
        <v>714</v>
      </c>
      <c r="E296" t="s">
        <v>863</v>
      </c>
      <c r="F296" t="s">
        <v>858</v>
      </c>
      <c r="G296" t="s">
        <v>859</v>
      </c>
      <c r="H296" t="s">
        <v>48</v>
      </c>
      <c r="I296" t="s">
        <v>149</v>
      </c>
      <c r="J296" t="s">
        <v>406</v>
      </c>
    </row>
    <row r="297" spans="1:10" x14ac:dyDescent="0.3">
      <c r="A297" t="s">
        <v>263</v>
      </c>
      <c r="B297" t="s">
        <v>264</v>
      </c>
      <c r="C297" t="s">
        <v>13</v>
      </c>
      <c r="D297" t="s">
        <v>714</v>
      </c>
      <c r="E297" t="s">
        <v>864</v>
      </c>
      <c r="F297" t="s">
        <v>858</v>
      </c>
      <c r="G297" t="s">
        <v>859</v>
      </c>
      <c r="H297" t="s">
        <v>36</v>
      </c>
      <c r="I297" t="s">
        <v>146</v>
      </c>
      <c r="J297" t="s">
        <v>407</v>
      </c>
    </row>
    <row r="298" spans="1:10" x14ac:dyDescent="0.3">
      <c r="A298" t="s">
        <v>265</v>
      </c>
      <c r="B298" t="s">
        <v>266</v>
      </c>
      <c r="C298" t="s">
        <v>17</v>
      </c>
      <c r="D298" t="s">
        <v>714</v>
      </c>
      <c r="E298" t="s">
        <v>865</v>
      </c>
      <c r="F298" t="s">
        <v>858</v>
      </c>
      <c r="G298" t="s">
        <v>859</v>
      </c>
      <c r="H298" t="s">
        <v>718</v>
      </c>
      <c r="I298" t="s">
        <v>148</v>
      </c>
      <c r="J298" t="s">
        <v>408</v>
      </c>
    </row>
    <row r="299" spans="1:10" x14ac:dyDescent="0.3">
      <c r="A299" t="s">
        <v>265</v>
      </c>
      <c r="B299" t="s">
        <v>266</v>
      </c>
      <c r="C299" t="s">
        <v>15</v>
      </c>
      <c r="D299" t="s">
        <v>714</v>
      </c>
      <c r="E299" t="s">
        <v>866</v>
      </c>
      <c r="F299" t="s">
        <v>858</v>
      </c>
      <c r="G299" t="s">
        <v>859</v>
      </c>
      <c r="H299" t="s">
        <v>717</v>
      </c>
      <c r="I299" t="s">
        <v>147</v>
      </c>
      <c r="J299" t="s">
        <v>409</v>
      </c>
    </row>
    <row r="300" spans="1:10" x14ac:dyDescent="0.3">
      <c r="A300" t="s">
        <v>265</v>
      </c>
      <c r="B300" t="s">
        <v>266</v>
      </c>
      <c r="C300" t="s">
        <v>77</v>
      </c>
      <c r="D300" t="s">
        <v>714</v>
      </c>
      <c r="E300" t="s">
        <v>867</v>
      </c>
      <c r="F300" t="s">
        <v>858</v>
      </c>
      <c r="G300" t="s">
        <v>859</v>
      </c>
      <c r="H300" t="s">
        <v>719</v>
      </c>
      <c r="I300" t="s">
        <v>151</v>
      </c>
      <c r="J300" t="s">
        <v>410</v>
      </c>
    </row>
    <row r="301" spans="1:10" x14ac:dyDescent="0.3">
      <c r="A301" t="s">
        <v>265</v>
      </c>
      <c r="B301" t="s">
        <v>266</v>
      </c>
      <c r="C301" t="s">
        <v>78</v>
      </c>
      <c r="D301" t="s">
        <v>714</v>
      </c>
      <c r="E301" t="s">
        <v>868</v>
      </c>
      <c r="F301" t="s">
        <v>858</v>
      </c>
      <c r="G301" t="s">
        <v>859</v>
      </c>
      <c r="H301" t="s">
        <v>719</v>
      </c>
      <c r="I301" t="s">
        <v>152</v>
      </c>
      <c r="J301" t="s">
        <v>411</v>
      </c>
    </row>
    <row r="302" spans="1:10" x14ac:dyDescent="0.3">
      <c r="A302" t="s">
        <v>265</v>
      </c>
      <c r="B302" t="s">
        <v>266</v>
      </c>
      <c r="C302" t="s">
        <v>19</v>
      </c>
      <c r="D302" t="s">
        <v>714</v>
      </c>
      <c r="E302" t="s">
        <v>869</v>
      </c>
      <c r="F302" t="s">
        <v>858</v>
      </c>
      <c r="G302" t="s">
        <v>859</v>
      </c>
      <c r="H302" t="s">
        <v>48</v>
      </c>
      <c r="I302" t="s">
        <v>149</v>
      </c>
      <c r="J302" t="s">
        <v>412</v>
      </c>
    </row>
    <row r="303" spans="1:10" x14ac:dyDescent="0.3">
      <c r="A303" t="s">
        <v>265</v>
      </c>
      <c r="B303" t="s">
        <v>266</v>
      </c>
      <c r="C303" t="s">
        <v>13</v>
      </c>
      <c r="D303" t="s">
        <v>714</v>
      </c>
      <c r="E303" t="s">
        <v>870</v>
      </c>
      <c r="F303" t="s">
        <v>858</v>
      </c>
      <c r="G303" t="s">
        <v>859</v>
      </c>
      <c r="H303" t="s">
        <v>36</v>
      </c>
      <c r="I303" t="s">
        <v>146</v>
      </c>
      <c r="J303" t="s">
        <v>413</v>
      </c>
    </row>
    <row r="304" spans="1:10" x14ac:dyDescent="0.3">
      <c r="A304" t="s">
        <v>72</v>
      </c>
      <c r="B304" t="s">
        <v>278</v>
      </c>
      <c r="C304" t="s">
        <v>17</v>
      </c>
      <c r="D304" t="s">
        <v>714</v>
      </c>
      <c r="E304" t="s">
        <v>877</v>
      </c>
      <c r="F304" t="s">
        <v>723</v>
      </c>
      <c r="G304" t="s">
        <v>878</v>
      </c>
      <c r="H304" t="s">
        <v>718</v>
      </c>
      <c r="I304" t="s">
        <v>148</v>
      </c>
      <c r="J304" t="s">
        <v>418</v>
      </c>
    </row>
    <row r="305" spans="1:10" x14ac:dyDescent="0.3">
      <c r="A305" t="s">
        <v>72</v>
      </c>
      <c r="B305" t="s">
        <v>278</v>
      </c>
      <c r="C305" t="s">
        <v>15</v>
      </c>
      <c r="D305" t="s">
        <v>714</v>
      </c>
      <c r="E305" t="s">
        <v>879</v>
      </c>
      <c r="F305" t="s">
        <v>723</v>
      </c>
      <c r="G305" t="s">
        <v>878</v>
      </c>
      <c r="H305" t="s">
        <v>717</v>
      </c>
      <c r="I305" t="s">
        <v>147</v>
      </c>
      <c r="J305" t="s">
        <v>419</v>
      </c>
    </row>
    <row r="306" spans="1:10" x14ac:dyDescent="0.3">
      <c r="A306" t="s">
        <v>72</v>
      </c>
      <c r="B306" t="s">
        <v>278</v>
      </c>
      <c r="C306" t="s">
        <v>19</v>
      </c>
      <c r="D306" t="s">
        <v>714</v>
      </c>
      <c r="E306" t="s">
        <v>880</v>
      </c>
      <c r="F306" t="s">
        <v>723</v>
      </c>
      <c r="G306" t="s">
        <v>878</v>
      </c>
      <c r="H306" t="s">
        <v>48</v>
      </c>
      <c r="I306" t="s">
        <v>149</v>
      </c>
      <c r="J306" t="s">
        <v>420</v>
      </c>
    </row>
    <row r="307" spans="1:10" x14ac:dyDescent="0.3">
      <c r="A307" t="s">
        <v>72</v>
      </c>
      <c r="B307" t="s">
        <v>278</v>
      </c>
      <c r="C307" t="s">
        <v>13</v>
      </c>
      <c r="D307" t="s">
        <v>714</v>
      </c>
      <c r="E307" t="s">
        <v>881</v>
      </c>
      <c r="F307" t="s">
        <v>723</v>
      </c>
      <c r="G307" t="s">
        <v>878</v>
      </c>
      <c r="H307" t="s">
        <v>36</v>
      </c>
      <c r="I307" t="s">
        <v>146</v>
      </c>
      <c r="J307" t="s">
        <v>421</v>
      </c>
    </row>
    <row r="308" spans="1:10" x14ac:dyDescent="0.3">
      <c r="A308" t="s">
        <v>81</v>
      </c>
      <c r="B308" t="s">
        <v>107</v>
      </c>
      <c r="C308" t="s">
        <v>17</v>
      </c>
      <c r="D308" t="s">
        <v>714</v>
      </c>
      <c r="E308" t="s">
        <v>882</v>
      </c>
      <c r="F308" t="s">
        <v>723</v>
      </c>
      <c r="G308" t="s">
        <v>883</v>
      </c>
      <c r="H308" t="s">
        <v>718</v>
      </c>
      <c r="I308" t="s">
        <v>148</v>
      </c>
      <c r="J308" t="s">
        <v>192</v>
      </c>
    </row>
    <row r="309" spans="1:10" x14ac:dyDescent="0.3">
      <c r="A309" t="s">
        <v>81</v>
      </c>
      <c r="B309" t="s">
        <v>107</v>
      </c>
      <c r="C309" t="s">
        <v>15</v>
      </c>
      <c r="D309" t="s">
        <v>714</v>
      </c>
      <c r="E309" t="s">
        <v>884</v>
      </c>
      <c r="F309" t="s">
        <v>723</v>
      </c>
      <c r="G309" t="s">
        <v>883</v>
      </c>
      <c r="H309" t="s">
        <v>717</v>
      </c>
      <c r="I309" t="s">
        <v>147</v>
      </c>
      <c r="J309" t="s">
        <v>193</v>
      </c>
    </row>
    <row r="310" spans="1:10" x14ac:dyDescent="0.3">
      <c r="A310" t="s">
        <v>81</v>
      </c>
      <c r="B310" t="s">
        <v>107</v>
      </c>
      <c r="C310" t="s">
        <v>19</v>
      </c>
      <c r="D310" t="s">
        <v>714</v>
      </c>
      <c r="E310" t="s">
        <v>885</v>
      </c>
      <c r="F310" t="s">
        <v>723</v>
      </c>
      <c r="G310" t="s">
        <v>883</v>
      </c>
      <c r="H310" t="s">
        <v>48</v>
      </c>
      <c r="I310" t="s">
        <v>149</v>
      </c>
      <c r="J310" t="s">
        <v>194</v>
      </c>
    </row>
    <row r="311" spans="1:10" x14ac:dyDescent="0.3">
      <c r="A311" t="s">
        <v>81</v>
      </c>
      <c r="B311" t="s">
        <v>107</v>
      </c>
      <c r="C311" t="s">
        <v>13</v>
      </c>
      <c r="D311" t="s">
        <v>714</v>
      </c>
      <c r="E311" t="s">
        <v>886</v>
      </c>
      <c r="F311" t="s">
        <v>723</v>
      </c>
      <c r="G311" t="s">
        <v>883</v>
      </c>
      <c r="H311" t="s">
        <v>36</v>
      </c>
      <c r="I311" t="s">
        <v>146</v>
      </c>
      <c r="J311" t="s">
        <v>195</v>
      </c>
    </row>
    <row r="312" spans="1:10" x14ac:dyDescent="0.3">
      <c r="A312" t="s">
        <v>82</v>
      </c>
      <c r="B312" t="s">
        <v>108</v>
      </c>
      <c r="C312" t="s">
        <v>17</v>
      </c>
      <c r="D312" t="s">
        <v>714</v>
      </c>
      <c r="E312" t="s">
        <v>887</v>
      </c>
      <c r="F312" t="s">
        <v>723</v>
      </c>
      <c r="G312" t="s">
        <v>883</v>
      </c>
      <c r="H312" t="s">
        <v>718</v>
      </c>
      <c r="I312" t="s">
        <v>148</v>
      </c>
      <c r="J312" t="s">
        <v>196</v>
      </c>
    </row>
    <row r="313" spans="1:10" x14ac:dyDescent="0.3">
      <c r="A313" t="s">
        <v>82</v>
      </c>
      <c r="B313" t="s">
        <v>108</v>
      </c>
      <c r="C313" t="s">
        <v>15</v>
      </c>
      <c r="D313" t="s">
        <v>714</v>
      </c>
      <c r="E313" t="s">
        <v>888</v>
      </c>
      <c r="F313" t="s">
        <v>723</v>
      </c>
      <c r="G313" t="s">
        <v>883</v>
      </c>
      <c r="H313" t="s">
        <v>717</v>
      </c>
      <c r="I313" t="s">
        <v>147</v>
      </c>
      <c r="J313" t="s">
        <v>197</v>
      </c>
    </row>
    <row r="314" spans="1:10" x14ac:dyDescent="0.3">
      <c r="A314" t="s">
        <v>82</v>
      </c>
      <c r="B314" t="s">
        <v>108</v>
      </c>
      <c r="C314" t="s">
        <v>19</v>
      </c>
      <c r="D314" t="s">
        <v>714</v>
      </c>
      <c r="E314" t="s">
        <v>889</v>
      </c>
      <c r="F314" t="s">
        <v>723</v>
      </c>
      <c r="G314" t="s">
        <v>883</v>
      </c>
      <c r="H314" t="s">
        <v>48</v>
      </c>
      <c r="I314" t="s">
        <v>149</v>
      </c>
      <c r="J314" t="s">
        <v>198</v>
      </c>
    </row>
    <row r="315" spans="1:10" x14ac:dyDescent="0.3">
      <c r="A315" t="s">
        <v>82</v>
      </c>
      <c r="B315" t="s">
        <v>108</v>
      </c>
      <c r="C315" t="s">
        <v>13</v>
      </c>
      <c r="D315" t="s">
        <v>714</v>
      </c>
      <c r="E315" t="s">
        <v>890</v>
      </c>
      <c r="F315" t="s">
        <v>723</v>
      </c>
      <c r="G315" t="s">
        <v>883</v>
      </c>
      <c r="H315" t="s">
        <v>36</v>
      </c>
      <c r="I315" t="s">
        <v>146</v>
      </c>
      <c r="J315" t="s">
        <v>199</v>
      </c>
    </row>
    <row r="316" spans="1:10" x14ac:dyDescent="0.3">
      <c r="A316" t="s">
        <v>355</v>
      </c>
      <c r="B316" t="s">
        <v>356</v>
      </c>
      <c r="C316" t="s">
        <v>17</v>
      </c>
      <c r="D316" t="s">
        <v>714</v>
      </c>
      <c r="E316" t="s">
        <v>775</v>
      </c>
      <c r="F316" t="s">
        <v>773</v>
      </c>
      <c r="G316" t="s">
        <v>776</v>
      </c>
      <c r="H316" t="s">
        <v>718</v>
      </c>
      <c r="I316" t="s">
        <v>148</v>
      </c>
      <c r="J316" t="s">
        <v>395</v>
      </c>
    </row>
    <row r="317" spans="1:10" x14ac:dyDescent="0.3">
      <c r="A317" t="s">
        <v>355</v>
      </c>
      <c r="B317" t="s">
        <v>356</v>
      </c>
      <c r="C317" t="s">
        <v>15</v>
      </c>
      <c r="D317" t="s">
        <v>714</v>
      </c>
      <c r="E317" t="s">
        <v>783</v>
      </c>
      <c r="F317" t="s">
        <v>773</v>
      </c>
      <c r="G317" t="s">
        <v>776</v>
      </c>
      <c r="H317" t="s">
        <v>717</v>
      </c>
      <c r="I317" t="s">
        <v>147</v>
      </c>
      <c r="J317" t="s">
        <v>384</v>
      </c>
    </row>
    <row r="318" spans="1:10" x14ac:dyDescent="0.3">
      <c r="A318" t="s">
        <v>355</v>
      </c>
      <c r="B318" t="s">
        <v>356</v>
      </c>
      <c r="C318" t="s">
        <v>19</v>
      </c>
      <c r="D318" t="s">
        <v>714</v>
      </c>
      <c r="E318" t="s">
        <v>786</v>
      </c>
      <c r="F318" t="s">
        <v>773</v>
      </c>
      <c r="G318" t="s">
        <v>776</v>
      </c>
      <c r="H318" t="s">
        <v>48</v>
      </c>
      <c r="I318" t="s">
        <v>149</v>
      </c>
      <c r="J318" t="s">
        <v>396</v>
      </c>
    </row>
    <row r="319" spans="1:10" x14ac:dyDescent="0.3">
      <c r="A319" t="s">
        <v>355</v>
      </c>
      <c r="B319" t="s">
        <v>356</v>
      </c>
      <c r="C319" t="s">
        <v>13</v>
      </c>
      <c r="D319" t="s">
        <v>714</v>
      </c>
      <c r="E319" t="s">
        <v>789</v>
      </c>
      <c r="F319" t="s">
        <v>773</v>
      </c>
      <c r="G319" t="s">
        <v>776</v>
      </c>
      <c r="H319" t="s">
        <v>36</v>
      </c>
      <c r="I319" t="s">
        <v>146</v>
      </c>
      <c r="J319" t="s">
        <v>397</v>
      </c>
    </row>
    <row r="320" spans="1:10" x14ac:dyDescent="0.3">
      <c r="A320" t="s">
        <v>85</v>
      </c>
      <c r="B320" t="s">
        <v>114</v>
      </c>
      <c r="C320" t="s">
        <v>17</v>
      </c>
      <c r="D320" t="s">
        <v>714</v>
      </c>
      <c r="E320" t="s">
        <v>973</v>
      </c>
      <c r="F320" t="s">
        <v>727</v>
      </c>
      <c r="G320" t="s">
        <v>974</v>
      </c>
      <c r="H320" t="s">
        <v>718</v>
      </c>
      <c r="I320" t="s">
        <v>148</v>
      </c>
      <c r="J320" t="s">
        <v>218</v>
      </c>
    </row>
    <row r="321" spans="1:10" x14ac:dyDescent="0.3">
      <c r="A321" t="s">
        <v>85</v>
      </c>
      <c r="B321" t="s">
        <v>114</v>
      </c>
      <c r="C321" t="s">
        <v>15</v>
      </c>
      <c r="D321" t="s">
        <v>714</v>
      </c>
      <c r="E321" t="s">
        <v>975</v>
      </c>
      <c r="F321" t="s">
        <v>727</v>
      </c>
      <c r="G321" t="s">
        <v>974</v>
      </c>
      <c r="H321" t="s">
        <v>717</v>
      </c>
      <c r="I321" t="s">
        <v>147</v>
      </c>
      <c r="J321" t="s">
        <v>219</v>
      </c>
    </row>
    <row r="322" spans="1:10" x14ac:dyDescent="0.3">
      <c r="A322" t="s">
        <v>85</v>
      </c>
      <c r="B322" t="s">
        <v>114</v>
      </c>
      <c r="C322" t="s">
        <v>19</v>
      </c>
      <c r="D322" t="s">
        <v>714</v>
      </c>
      <c r="E322" t="s">
        <v>976</v>
      </c>
      <c r="F322" t="s">
        <v>727</v>
      </c>
      <c r="G322" t="s">
        <v>974</v>
      </c>
      <c r="H322" t="s">
        <v>48</v>
      </c>
      <c r="I322" t="s">
        <v>149</v>
      </c>
      <c r="J322" t="s">
        <v>220</v>
      </c>
    </row>
    <row r="323" spans="1:10" x14ac:dyDescent="0.3">
      <c r="A323" t="s">
        <v>86</v>
      </c>
      <c r="B323" t="s">
        <v>115</v>
      </c>
      <c r="C323" t="s">
        <v>17</v>
      </c>
      <c r="D323" t="s">
        <v>714</v>
      </c>
      <c r="E323" t="s">
        <v>977</v>
      </c>
      <c r="F323" t="s">
        <v>727</v>
      </c>
      <c r="G323" t="s">
        <v>978</v>
      </c>
      <c r="H323" t="s">
        <v>718</v>
      </c>
      <c r="I323" t="s">
        <v>148</v>
      </c>
      <c r="J323" t="s">
        <v>221</v>
      </c>
    </row>
    <row r="324" spans="1:10" x14ac:dyDescent="0.3">
      <c r="A324" t="s">
        <v>86</v>
      </c>
      <c r="B324" t="s">
        <v>115</v>
      </c>
      <c r="C324" t="s">
        <v>15</v>
      </c>
      <c r="D324" t="s">
        <v>714</v>
      </c>
      <c r="E324" t="s">
        <v>979</v>
      </c>
      <c r="F324" t="s">
        <v>727</v>
      </c>
      <c r="G324" t="s">
        <v>978</v>
      </c>
      <c r="H324" t="s">
        <v>717</v>
      </c>
      <c r="I324" t="s">
        <v>147</v>
      </c>
      <c r="J324" t="s">
        <v>222</v>
      </c>
    </row>
    <row r="325" spans="1:10" x14ac:dyDescent="0.3">
      <c r="A325" t="s">
        <v>86</v>
      </c>
      <c r="B325" t="s">
        <v>115</v>
      </c>
      <c r="C325" t="s">
        <v>19</v>
      </c>
      <c r="D325" t="s">
        <v>714</v>
      </c>
      <c r="E325" t="s">
        <v>980</v>
      </c>
      <c r="F325" t="s">
        <v>727</v>
      </c>
      <c r="G325" t="s">
        <v>978</v>
      </c>
      <c r="H325" t="s">
        <v>48</v>
      </c>
      <c r="I325" t="s">
        <v>149</v>
      </c>
      <c r="J325" t="s">
        <v>223</v>
      </c>
    </row>
    <row r="326" spans="1:10" x14ac:dyDescent="0.3">
      <c r="A326" t="s">
        <v>1</v>
      </c>
      <c r="B326" t="s">
        <v>109</v>
      </c>
      <c r="C326" t="s">
        <v>17</v>
      </c>
      <c r="D326" t="s">
        <v>714</v>
      </c>
      <c r="E326" t="s">
        <v>891</v>
      </c>
      <c r="F326" t="s">
        <v>723</v>
      </c>
      <c r="G326" t="s">
        <v>892</v>
      </c>
      <c r="H326" t="s">
        <v>718</v>
      </c>
      <c r="I326" t="s">
        <v>148</v>
      </c>
      <c r="J326" t="s">
        <v>200</v>
      </c>
    </row>
    <row r="327" spans="1:10" x14ac:dyDescent="0.3">
      <c r="A327" t="s">
        <v>1</v>
      </c>
      <c r="B327" t="s">
        <v>109</v>
      </c>
      <c r="C327" t="s">
        <v>15</v>
      </c>
      <c r="D327" t="s">
        <v>714</v>
      </c>
      <c r="E327" t="s">
        <v>893</v>
      </c>
      <c r="F327" t="s">
        <v>723</v>
      </c>
      <c r="G327" t="s">
        <v>892</v>
      </c>
      <c r="H327" t="s">
        <v>717</v>
      </c>
      <c r="I327" t="s">
        <v>147</v>
      </c>
      <c r="J327" t="s">
        <v>201</v>
      </c>
    </row>
    <row r="328" spans="1:10" x14ac:dyDescent="0.3">
      <c r="A328" t="s">
        <v>1</v>
      </c>
      <c r="B328" t="s">
        <v>109</v>
      </c>
      <c r="C328" t="s">
        <v>19</v>
      </c>
      <c r="D328" t="s">
        <v>714</v>
      </c>
      <c r="E328" t="s">
        <v>894</v>
      </c>
      <c r="F328" t="s">
        <v>723</v>
      </c>
      <c r="G328" t="s">
        <v>892</v>
      </c>
      <c r="H328" t="s">
        <v>48</v>
      </c>
      <c r="I328" t="s">
        <v>149</v>
      </c>
      <c r="J328" t="s">
        <v>202</v>
      </c>
    </row>
    <row r="329" spans="1:10" x14ac:dyDescent="0.3">
      <c r="A329" t="s">
        <v>1</v>
      </c>
      <c r="B329" t="s">
        <v>109</v>
      </c>
      <c r="C329" t="s">
        <v>13</v>
      </c>
      <c r="D329" t="s">
        <v>714</v>
      </c>
      <c r="E329" t="s">
        <v>895</v>
      </c>
      <c r="F329" t="s">
        <v>723</v>
      </c>
      <c r="G329" t="s">
        <v>892</v>
      </c>
      <c r="H329" t="s">
        <v>36</v>
      </c>
      <c r="I329" t="s">
        <v>146</v>
      </c>
      <c r="J329" t="s">
        <v>203</v>
      </c>
    </row>
    <row r="330" spans="1:10" x14ac:dyDescent="0.3">
      <c r="A330" t="s">
        <v>2</v>
      </c>
      <c r="B330" t="s">
        <v>110</v>
      </c>
      <c r="C330" t="s">
        <v>17</v>
      </c>
      <c r="D330" t="s">
        <v>714</v>
      </c>
      <c r="E330" t="s">
        <v>896</v>
      </c>
      <c r="F330" t="s">
        <v>723</v>
      </c>
      <c r="G330" t="s">
        <v>897</v>
      </c>
      <c r="H330" t="s">
        <v>718</v>
      </c>
      <c r="I330" t="s">
        <v>148</v>
      </c>
      <c r="J330" t="s">
        <v>204</v>
      </c>
    </row>
    <row r="331" spans="1:10" x14ac:dyDescent="0.3">
      <c r="A331" t="s">
        <v>2</v>
      </c>
      <c r="B331" t="s">
        <v>110</v>
      </c>
      <c r="C331" t="s">
        <v>15</v>
      </c>
      <c r="D331" t="s">
        <v>714</v>
      </c>
      <c r="E331" t="s">
        <v>898</v>
      </c>
      <c r="F331" t="s">
        <v>723</v>
      </c>
      <c r="G331" t="s">
        <v>897</v>
      </c>
      <c r="H331" t="s">
        <v>717</v>
      </c>
      <c r="I331" t="s">
        <v>147</v>
      </c>
      <c r="J331" t="s">
        <v>205</v>
      </c>
    </row>
    <row r="332" spans="1:10" x14ac:dyDescent="0.3">
      <c r="A332" t="s">
        <v>2</v>
      </c>
      <c r="B332" t="s">
        <v>110</v>
      </c>
      <c r="C332" t="s">
        <v>19</v>
      </c>
      <c r="D332" t="s">
        <v>714</v>
      </c>
      <c r="E332" t="s">
        <v>899</v>
      </c>
      <c r="F332" t="s">
        <v>723</v>
      </c>
      <c r="G332" t="s">
        <v>897</v>
      </c>
      <c r="H332" t="s">
        <v>48</v>
      </c>
      <c r="I332" t="s">
        <v>149</v>
      </c>
      <c r="J332" t="s">
        <v>206</v>
      </c>
    </row>
    <row r="333" spans="1:10" x14ac:dyDescent="0.3">
      <c r="A333" t="s">
        <v>2</v>
      </c>
      <c r="B333" t="s">
        <v>110</v>
      </c>
      <c r="C333" t="s">
        <v>13</v>
      </c>
      <c r="D333" t="s">
        <v>714</v>
      </c>
      <c r="E333" t="s">
        <v>900</v>
      </c>
      <c r="F333" t="s">
        <v>723</v>
      </c>
      <c r="G333" t="s">
        <v>897</v>
      </c>
      <c r="H333" t="s">
        <v>36</v>
      </c>
      <c r="I333" t="s">
        <v>146</v>
      </c>
      <c r="J333" t="s">
        <v>207</v>
      </c>
    </row>
    <row r="334" spans="1:10" x14ac:dyDescent="0.3">
      <c r="A334" t="s">
        <v>279</v>
      </c>
      <c r="B334" t="s">
        <v>280</v>
      </c>
      <c r="C334" t="s">
        <v>17</v>
      </c>
      <c r="D334" t="s">
        <v>714</v>
      </c>
      <c r="E334" t="s">
        <v>1109</v>
      </c>
      <c r="F334" t="s">
        <v>723</v>
      </c>
      <c r="G334" t="s">
        <v>897</v>
      </c>
      <c r="H334" t="s">
        <v>718</v>
      </c>
      <c r="I334" t="s">
        <v>148</v>
      </c>
      <c r="J334" t="s">
        <v>573</v>
      </c>
    </row>
    <row r="335" spans="1:10" x14ac:dyDescent="0.3">
      <c r="A335" t="s">
        <v>279</v>
      </c>
      <c r="B335" t="s">
        <v>280</v>
      </c>
      <c r="C335" t="s">
        <v>15</v>
      </c>
      <c r="D335" t="s">
        <v>714</v>
      </c>
      <c r="E335" t="s">
        <v>1110</v>
      </c>
      <c r="F335" t="s">
        <v>723</v>
      </c>
      <c r="G335" t="s">
        <v>897</v>
      </c>
      <c r="H335" t="s">
        <v>717</v>
      </c>
      <c r="I335" t="s">
        <v>147</v>
      </c>
      <c r="J335" t="s">
        <v>574</v>
      </c>
    </row>
    <row r="336" spans="1:10" x14ac:dyDescent="0.3">
      <c r="A336" t="s">
        <v>279</v>
      </c>
      <c r="B336" t="s">
        <v>280</v>
      </c>
      <c r="C336" t="s">
        <v>19</v>
      </c>
      <c r="D336" t="s">
        <v>714</v>
      </c>
      <c r="E336" t="s">
        <v>1111</v>
      </c>
      <c r="F336" t="s">
        <v>723</v>
      </c>
      <c r="G336" t="s">
        <v>897</v>
      </c>
      <c r="H336" t="s">
        <v>48</v>
      </c>
      <c r="I336" t="s">
        <v>149</v>
      </c>
      <c r="J336" t="s">
        <v>575</v>
      </c>
    </row>
    <row r="337" spans="1:10" x14ac:dyDescent="0.3">
      <c r="A337" t="s">
        <v>279</v>
      </c>
      <c r="B337" t="s">
        <v>280</v>
      </c>
      <c r="C337" t="s">
        <v>13</v>
      </c>
      <c r="D337" t="s">
        <v>714</v>
      </c>
      <c r="E337" t="s">
        <v>1112</v>
      </c>
      <c r="F337" t="s">
        <v>723</v>
      </c>
      <c r="G337" t="s">
        <v>897</v>
      </c>
      <c r="H337" t="s">
        <v>36</v>
      </c>
      <c r="I337" t="s">
        <v>146</v>
      </c>
      <c r="J337" t="s">
        <v>576</v>
      </c>
    </row>
    <row r="338" spans="1:10" x14ac:dyDescent="0.3">
      <c r="A338" t="s">
        <v>3</v>
      </c>
      <c r="B338" t="s">
        <v>111</v>
      </c>
      <c r="C338" t="s">
        <v>17</v>
      </c>
      <c r="D338" t="s">
        <v>714</v>
      </c>
      <c r="E338" t="s">
        <v>901</v>
      </c>
      <c r="F338" t="s">
        <v>723</v>
      </c>
      <c r="G338" t="s">
        <v>902</v>
      </c>
      <c r="H338" t="s">
        <v>718</v>
      </c>
      <c r="I338" t="s">
        <v>148</v>
      </c>
      <c r="J338" t="s">
        <v>208</v>
      </c>
    </row>
    <row r="339" spans="1:10" x14ac:dyDescent="0.3">
      <c r="A339" t="s">
        <v>3</v>
      </c>
      <c r="B339" t="s">
        <v>111</v>
      </c>
      <c r="C339" t="s">
        <v>15</v>
      </c>
      <c r="D339" t="s">
        <v>714</v>
      </c>
      <c r="E339" t="s">
        <v>903</v>
      </c>
      <c r="F339" t="s">
        <v>723</v>
      </c>
      <c r="G339" t="s">
        <v>902</v>
      </c>
      <c r="H339" t="s">
        <v>717</v>
      </c>
      <c r="I339" t="s">
        <v>147</v>
      </c>
      <c r="J339" t="s">
        <v>209</v>
      </c>
    </row>
    <row r="340" spans="1:10" x14ac:dyDescent="0.3">
      <c r="A340" t="s">
        <v>3</v>
      </c>
      <c r="B340" t="s">
        <v>111</v>
      </c>
      <c r="C340" t="s">
        <v>19</v>
      </c>
      <c r="D340" t="s">
        <v>714</v>
      </c>
      <c r="E340" t="s">
        <v>904</v>
      </c>
      <c r="F340" t="s">
        <v>723</v>
      </c>
      <c r="G340" t="s">
        <v>902</v>
      </c>
      <c r="H340" t="s">
        <v>48</v>
      </c>
      <c r="I340" t="s">
        <v>149</v>
      </c>
      <c r="J340" t="s">
        <v>210</v>
      </c>
    </row>
    <row r="341" spans="1:10" x14ac:dyDescent="0.3">
      <c r="A341" t="s">
        <v>3</v>
      </c>
      <c r="B341" t="s">
        <v>111</v>
      </c>
      <c r="C341" t="s">
        <v>13</v>
      </c>
      <c r="D341" t="s">
        <v>714</v>
      </c>
      <c r="E341" t="s">
        <v>905</v>
      </c>
      <c r="F341" t="s">
        <v>723</v>
      </c>
      <c r="G341" t="s">
        <v>902</v>
      </c>
      <c r="H341" t="s">
        <v>36</v>
      </c>
      <c r="I341" t="s">
        <v>146</v>
      </c>
      <c r="J341" t="s">
        <v>211</v>
      </c>
    </row>
    <row r="342" spans="1:10" x14ac:dyDescent="0.3">
      <c r="A342" t="s">
        <v>357</v>
      </c>
      <c r="B342" t="s">
        <v>358</v>
      </c>
      <c r="C342" t="s">
        <v>17</v>
      </c>
      <c r="D342" t="s">
        <v>714</v>
      </c>
      <c r="E342" t="s">
        <v>1084</v>
      </c>
      <c r="F342" t="s">
        <v>1085</v>
      </c>
      <c r="G342" t="s">
        <v>1086</v>
      </c>
      <c r="H342" t="s">
        <v>718</v>
      </c>
      <c r="I342" t="s">
        <v>148</v>
      </c>
      <c r="J342" t="s">
        <v>565</v>
      </c>
    </row>
    <row r="343" spans="1:10" x14ac:dyDescent="0.3">
      <c r="A343" t="s">
        <v>357</v>
      </c>
      <c r="B343" t="s">
        <v>358</v>
      </c>
      <c r="C343" t="s">
        <v>15</v>
      </c>
      <c r="D343" t="s">
        <v>714</v>
      </c>
      <c r="E343" t="s">
        <v>1087</v>
      </c>
      <c r="F343" t="s">
        <v>1085</v>
      </c>
      <c r="G343" t="s">
        <v>1086</v>
      </c>
      <c r="H343" t="s">
        <v>717</v>
      </c>
      <c r="I343" t="s">
        <v>147</v>
      </c>
      <c r="J343" t="s">
        <v>566</v>
      </c>
    </row>
    <row r="344" spans="1:10" x14ac:dyDescent="0.3">
      <c r="A344" t="s">
        <v>357</v>
      </c>
      <c r="B344" t="s">
        <v>358</v>
      </c>
      <c r="C344" t="s">
        <v>19</v>
      </c>
      <c r="D344" t="s">
        <v>714</v>
      </c>
      <c r="E344" t="s">
        <v>1088</v>
      </c>
      <c r="F344" t="s">
        <v>1085</v>
      </c>
      <c r="G344" t="s">
        <v>1086</v>
      </c>
      <c r="H344" t="s">
        <v>48</v>
      </c>
      <c r="I344" t="s">
        <v>149</v>
      </c>
      <c r="J344" t="s">
        <v>567</v>
      </c>
    </row>
    <row r="345" spans="1:10" x14ac:dyDescent="0.3">
      <c r="A345" t="s">
        <v>357</v>
      </c>
      <c r="B345" t="s">
        <v>358</v>
      </c>
      <c r="C345" t="s">
        <v>13</v>
      </c>
      <c r="D345" t="s">
        <v>714</v>
      </c>
      <c r="E345" t="s">
        <v>1089</v>
      </c>
      <c r="F345" t="s">
        <v>1085</v>
      </c>
      <c r="G345" t="s">
        <v>1086</v>
      </c>
      <c r="H345" t="s">
        <v>36</v>
      </c>
      <c r="I345" t="s">
        <v>146</v>
      </c>
      <c r="J345" t="s">
        <v>568</v>
      </c>
    </row>
    <row r="346" spans="1:10" x14ac:dyDescent="0.3">
      <c r="A346" t="s">
        <v>359</v>
      </c>
      <c r="B346" t="s">
        <v>360</v>
      </c>
      <c r="C346" t="s">
        <v>17</v>
      </c>
      <c r="D346" t="s">
        <v>714</v>
      </c>
      <c r="E346" t="s">
        <v>1090</v>
      </c>
      <c r="F346" t="s">
        <v>1085</v>
      </c>
      <c r="G346" t="s">
        <v>1086</v>
      </c>
      <c r="H346" t="s">
        <v>718</v>
      </c>
      <c r="I346" t="s">
        <v>148</v>
      </c>
      <c r="J346" t="s">
        <v>569</v>
      </c>
    </row>
    <row r="347" spans="1:10" x14ac:dyDescent="0.3">
      <c r="A347" t="s">
        <v>359</v>
      </c>
      <c r="B347" t="s">
        <v>360</v>
      </c>
      <c r="C347" t="s">
        <v>15</v>
      </c>
      <c r="D347" t="s">
        <v>714</v>
      </c>
      <c r="E347" t="s">
        <v>1091</v>
      </c>
      <c r="F347" t="s">
        <v>1085</v>
      </c>
      <c r="G347" t="s">
        <v>1086</v>
      </c>
      <c r="H347" t="s">
        <v>717</v>
      </c>
      <c r="I347" t="s">
        <v>147</v>
      </c>
      <c r="J347" t="s">
        <v>570</v>
      </c>
    </row>
    <row r="348" spans="1:10" x14ac:dyDescent="0.3">
      <c r="A348" t="s">
        <v>359</v>
      </c>
      <c r="B348" t="s">
        <v>360</v>
      </c>
      <c r="C348" t="s">
        <v>19</v>
      </c>
      <c r="D348" t="s">
        <v>714</v>
      </c>
      <c r="E348" t="s">
        <v>1092</v>
      </c>
      <c r="F348" t="s">
        <v>1085</v>
      </c>
      <c r="G348" t="s">
        <v>1086</v>
      </c>
      <c r="H348" t="s">
        <v>48</v>
      </c>
      <c r="I348" t="s">
        <v>149</v>
      </c>
      <c r="J348" t="s">
        <v>571</v>
      </c>
    </row>
    <row r="349" spans="1:10" x14ac:dyDescent="0.3">
      <c r="A349" t="s">
        <v>359</v>
      </c>
      <c r="B349" t="s">
        <v>360</v>
      </c>
      <c r="C349" t="s">
        <v>13</v>
      </c>
      <c r="D349" t="s">
        <v>714</v>
      </c>
      <c r="E349" t="s">
        <v>1093</v>
      </c>
      <c r="F349" t="s">
        <v>1085</v>
      </c>
      <c r="G349" t="s">
        <v>1086</v>
      </c>
      <c r="H349" t="s">
        <v>36</v>
      </c>
      <c r="I349" t="s">
        <v>146</v>
      </c>
      <c r="J349" t="s">
        <v>572</v>
      </c>
    </row>
    <row r="350" spans="1:10" x14ac:dyDescent="0.3">
      <c r="A350" t="s">
        <v>271</v>
      </c>
      <c r="B350" t="s">
        <v>272</v>
      </c>
      <c r="C350" t="s">
        <v>17</v>
      </c>
      <c r="D350" t="s">
        <v>714</v>
      </c>
      <c r="E350" t="s">
        <v>1058</v>
      </c>
      <c r="F350" t="s">
        <v>872</v>
      </c>
      <c r="G350" t="s">
        <v>1059</v>
      </c>
      <c r="H350" t="s">
        <v>718</v>
      </c>
      <c r="I350" t="s">
        <v>148</v>
      </c>
      <c r="J350" t="s">
        <v>537</v>
      </c>
    </row>
    <row r="351" spans="1:10" x14ac:dyDescent="0.3">
      <c r="A351" t="s">
        <v>271</v>
      </c>
      <c r="B351" t="s">
        <v>272</v>
      </c>
      <c r="C351" t="s">
        <v>15</v>
      </c>
      <c r="D351" t="s">
        <v>714</v>
      </c>
      <c r="E351" t="s">
        <v>1060</v>
      </c>
      <c r="F351" t="s">
        <v>872</v>
      </c>
      <c r="G351" t="s">
        <v>1059</v>
      </c>
      <c r="H351" t="s">
        <v>717</v>
      </c>
      <c r="I351" t="s">
        <v>147</v>
      </c>
      <c r="J351" t="s">
        <v>538</v>
      </c>
    </row>
    <row r="352" spans="1:10" x14ac:dyDescent="0.3">
      <c r="A352" t="s">
        <v>271</v>
      </c>
      <c r="B352" t="s">
        <v>272</v>
      </c>
      <c r="C352" t="s">
        <v>19</v>
      </c>
      <c r="D352" t="s">
        <v>714</v>
      </c>
      <c r="E352" t="s">
        <v>1061</v>
      </c>
      <c r="F352" t="s">
        <v>872</v>
      </c>
      <c r="G352" t="s">
        <v>1059</v>
      </c>
      <c r="H352" t="s">
        <v>48</v>
      </c>
      <c r="I352" t="s">
        <v>149</v>
      </c>
      <c r="J352" t="s">
        <v>539</v>
      </c>
    </row>
    <row r="353" spans="1:10" x14ac:dyDescent="0.3">
      <c r="A353" t="s">
        <v>271</v>
      </c>
      <c r="B353" t="s">
        <v>272</v>
      </c>
      <c r="C353" t="s">
        <v>13</v>
      </c>
      <c r="D353" t="s">
        <v>714</v>
      </c>
      <c r="E353" t="s">
        <v>1062</v>
      </c>
      <c r="F353" t="s">
        <v>872</v>
      </c>
      <c r="G353" t="s">
        <v>1059</v>
      </c>
      <c r="H353" t="s">
        <v>36</v>
      </c>
      <c r="I353" t="s">
        <v>146</v>
      </c>
      <c r="J353" t="s">
        <v>540</v>
      </c>
    </row>
    <row r="354" spans="1:10" x14ac:dyDescent="0.3">
      <c r="A354" t="s">
        <v>273</v>
      </c>
      <c r="B354" t="s">
        <v>274</v>
      </c>
      <c r="C354" t="s">
        <v>17</v>
      </c>
      <c r="D354" t="s">
        <v>714</v>
      </c>
      <c r="E354" t="s">
        <v>1063</v>
      </c>
      <c r="F354" t="s">
        <v>872</v>
      </c>
      <c r="G354" t="s">
        <v>1059</v>
      </c>
      <c r="H354" t="s">
        <v>718</v>
      </c>
      <c r="I354" t="s">
        <v>148</v>
      </c>
      <c r="J354" t="s">
        <v>1064</v>
      </c>
    </row>
    <row r="355" spans="1:10" x14ac:dyDescent="0.3">
      <c r="A355" t="s">
        <v>273</v>
      </c>
      <c r="B355" t="s">
        <v>274</v>
      </c>
      <c r="C355" t="s">
        <v>15</v>
      </c>
      <c r="D355" t="s">
        <v>714</v>
      </c>
      <c r="E355" t="s">
        <v>1065</v>
      </c>
      <c r="F355" t="s">
        <v>872</v>
      </c>
      <c r="G355" t="s">
        <v>1059</v>
      </c>
      <c r="H355" t="s">
        <v>717</v>
      </c>
      <c r="I355" t="s">
        <v>147</v>
      </c>
      <c r="J355" t="s">
        <v>1066</v>
      </c>
    </row>
    <row r="356" spans="1:10" x14ac:dyDescent="0.3">
      <c r="A356" t="s">
        <v>273</v>
      </c>
      <c r="B356" t="s">
        <v>274</v>
      </c>
      <c r="C356" t="s">
        <v>19</v>
      </c>
      <c r="D356" t="s">
        <v>714</v>
      </c>
      <c r="E356" t="s">
        <v>1067</v>
      </c>
      <c r="F356" t="s">
        <v>872</v>
      </c>
      <c r="G356" t="s">
        <v>1059</v>
      </c>
      <c r="H356" t="s">
        <v>48</v>
      </c>
      <c r="I356" t="s">
        <v>149</v>
      </c>
      <c r="J356" t="s">
        <v>1068</v>
      </c>
    </row>
    <row r="357" spans="1:10" x14ac:dyDescent="0.3">
      <c r="A357" t="s">
        <v>273</v>
      </c>
      <c r="B357" t="s">
        <v>274</v>
      </c>
      <c r="C357" t="s">
        <v>13</v>
      </c>
      <c r="D357" t="s">
        <v>714</v>
      </c>
      <c r="E357" t="s">
        <v>1069</v>
      </c>
      <c r="F357" t="s">
        <v>872</v>
      </c>
      <c r="G357" t="s">
        <v>1059</v>
      </c>
      <c r="H357" t="s">
        <v>36</v>
      </c>
      <c r="I357" t="s">
        <v>146</v>
      </c>
      <c r="J357" t="s">
        <v>1070</v>
      </c>
    </row>
    <row r="358" spans="1:10" x14ac:dyDescent="0.3">
      <c r="A358" t="s">
        <v>76</v>
      </c>
      <c r="B358" t="s">
        <v>372</v>
      </c>
      <c r="C358" t="s">
        <v>17</v>
      </c>
      <c r="D358" t="s">
        <v>714</v>
      </c>
      <c r="E358" t="s">
        <v>1234</v>
      </c>
      <c r="F358" t="s">
        <v>725</v>
      </c>
      <c r="G358" t="s">
        <v>1235</v>
      </c>
      <c r="H358" t="s">
        <v>718</v>
      </c>
      <c r="I358" t="s">
        <v>148</v>
      </c>
      <c r="J358" t="s">
        <v>693</v>
      </c>
    </row>
    <row r="359" spans="1:10" x14ac:dyDescent="0.3">
      <c r="A359" t="s">
        <v>76</v>
      </c>
      <c r="B359" t="s">
        <v>372</v>
      </c>
      <c r="C359" t="s">
        <v>15</v>
      </c>
      <c r="D359" t="s">
        <v>714</v>
      </c>
      <c r="E359" t="s">
        <v>1236</v>
      </c>
      <c r="F359" t="s">
        <v>725</v>
      </c>
      <c r="G359" t="s">
        <v>1235</v>
      </c>
      <c r="H359" t="s">
        <v>717</v>
      </c>
      <c r="I359" t="s">
        <v>147</v>
      </c>
      <c r="J359" t="s">
        <v>694</v>
      </c>
    </row>
    <row r="360" spans="1:10" x14ac:dyDescent="0.3">
      <c r="A360" t="s">
        <v>76</v>
      </c>
      <c r="B360" t="s">
        <v>372</v>
      </c>
      <c r="C360" t="s">
        <v>19</v>
      </c>
      <c r="D360" t="s">
        <v>714</v>
      </c>
      <c r="E360" t="s">
        <v>1237</v>
      </c>
      <c r="F360" t="s">
        <v>725</v>
      </c>
      <c r="G360" t="s">
        <v>1235</v>
      </c>
      <c r="H360" t="s">
        <v>48</v>
      </c>
      <c r="I360" t="s">
        <v>149</v>
      </c>
      <c r="J360" t="s">
        <v>695</v>
      </c>
    </row>
    <row r="361" spans="1:10" x14ac:dyDescent="0.3">
      <c r="A361" t="s">
        <v>76</v>
      </c>
      <c r="B361" t="s">
        <v>372</v>
      </c>
      <c r="C361" t="s">
        <v>13</v>
      </c>
      <c r="D361" t="s">
        <v>714</v>
      </c>
      <c r="E361" t="s">
        <v>1238</v>
      </c>
      <c r="F361" t="s">
        <v>725</v>
      </c>
      <c r="G361" t="s">
        <v>1235</v>
      </c>
      <c r="H361" t="s">
        <v>36</v>
      </c>
      <c r="I361" t="s">
        <v>146</v>
      </c>
      <c r="J361" t="s">
        <v>696</v>
      </c>
    </row>
    <row r="362" spans="1:10" x14ac:dyDescent="0.3">
      <c r="A362" t="s">
        <v>361</v>
      </c>
      <c r="B362" t="s">
        <v>362</v>
      </c>
      <c r="C362" t="s">
        <v>17</v>
      </c>
      <c r="D362" t="s">
        <v>714</v>
      </c>
      <c r="E362" t="s">
        <v>1094</v>
      </c>
      <c r="F362" t="s">
        <v>1085</v>
      </c>
      <c r="G362" t="s">
        <v>1095</v>
      </c>
      <c r="H362" t="s">
        <v>718</v>
      </c>
      <c r="I362" t="s">
        <v>148</v>
      </c>
      <c r="J362" t="s">
        <v>553</v>
      </c>
    </row>
    <row r="363" spans="1:10" x14ac:dyDescent="0.3">
      <c r="A363" t="s">
        <v>361</v>
      </c>
      <c r="B363" t="s">
        <v>362</v>
      </c>
      <c r="C363" t="s">
        <v>15</v>
      </c>
      <c r="D363" t="s">
        <v>714</v>
      </c>
      <c r="E363" t="s">
        <v>1096</v>
      </c>
      <c r="F363" t="s">
        <v>1085</v>
      </c>
      <c r="G363" t="s">
        <v>1095</v>
      </c>
      <c r="H363" t="s">
        <v>717</v>
      </c>
      <c r="I363" t="s">
        <v>147</v>
      </c>
      <c r="J363" t="s">
        <v>554</v>
      </c>
    </row>
    <row r="364" spans="1:10" x14ac:dyDescent="0.3">
      <c r="A364" t="s">
        <v>361</v>
      </c>
      <c r="B364" t="s">
        <v>362</v>
      </c>
      <c r="C364" t="s">
        <v>19</v>
      </c>
      <c r="D364" t="s">
        <v>714</v>
      </c>
      <c r="E364" t="s">
        <v>1097</v>
      </c>
      <c r="F364" t="s">
        <v>1085</v>
      </c>
      <c r="G364" t="s">
        <v>1095</v>
      </c>
      <c r="H364" t="s">
        <v>48</v>
      </c>
      <c r="I364" t="s">
        <v>149</v>
      </c>
      <c r="J364" t="s">
        <v>555</v>
      </c>
    </row>
    <row r="365" spans="1:10" x14ac:dyDescent="0.3">
      <c r="A365" t="s">
        <v>361</v>
      </c>
      <c r="B365" t="s">
        <v>362</v>
      </c>
      <c r="C365" t="s">
        <v>13</v>
      </c>
      <c r="D365" t="s">
        <v>714</v>
      </c>
      <c r="E365" t="s">
        <v>1098</v>
      </c>
      <c r="F365" t="s">
        <v>1085</v>
      </c>
      <c r="G365" t="s">
        <v>1095</v>
      </c>
      <c r="H365" t="s">
        <v>36</v>
      </c>
      <c r="I365" t="s">
        <v>146</v>
      </c>
      <c r="J365" t="s">
        <v>556</v>
      </c>
    </row>
    <row r="366" spans="1:10" x14ac:dyDescent="0.3">
      <c r="A366" t="s">
        <v>145</v>
      </c>
      <c r="B366" t="s">
        <v>363</v>
      </c>
      <c r="C366" t="s">
        <v>17</v>
      </c>
      <c r="D366" t="s">
        <v>714</v>
      </c>
      <c r="E366" t="s">
        <v>1099</v>
      </c>
      <c r="F366" t="s">
        <v>1085</v>
      </c>
      <c r="G366" t="s">
        <v>1100</v>
      </c>
      <c r="H366" t="s">
        <v>718</v>
      </c>
      <c r="I366" t="s">
        <v>148</v>
      </c>
      <c r="J366" t="s">
        <v>557</v>
      </c>
    </row>
    <row r="367" spans="1:10" x14ac:dyDescent="0.3">
      <c r="A367" t="s">
        <v>145</v>
      </c>
      <c r="B367" t="s">
        <v>363</v>
      </c>
      <c r="C367" t="s">
        <v>15</v>
      </c>
      <c r="D367" t="s">
        <v>714</v>
      </c>
      <c r="E367" t="s">
        <v>1101</v>
      </c>
      <c r="F367" t="s">
        <v>1085</v>
      </c>
      <c r="G367" t="s">
        <v>1100</v>
      </c>
      <c r="H367" t="s">
        <v>717</v>
      </c>
      <c r="I367" t="s">
        <v>147</v>
      </c>
      <c r="J367" t="s">
        <v>558</v>
      </c>
    </row>
    <row r="368" spans="1:10" x14ac:dyDescent="0.3">
      <c r="A368" t="s">
        <v>145</v>
      </c>
      <c r="B368" t="s">
        <v>363</v>
      </c>
      <c r="C368" t="s">
        <v>19</v>
      </c>
      <c r="D368" t="s">
        <v>714</v>
      </c>
      <c r="E368" t="s">
        <v>1102</v>
      </c>
      <c r="F368" t="s">
        <v>1085</v>
      </c>
      <c r="G368" t="s">
        <v>1100</v>
      </c>
      <c r="H368" t="s">
        <v>48</v>
      </c>
      <c r="I368" t="s">
        <v>149</v>
      </c>
      <c r="J368" t="s">
        <v>559</v>
      </c>
    </row>
    <row r="369" spans="1:10" x14ac:dyDescent="0.3">
      <c r="A369" t="s">
        <v>145</v>
      </c>
      <c r="B369" t="s">
        <v>363</v>
      </c>
      <c r="C369" t="s">
        <v>13</v>
      </c>
      <c r="D369" t="s">
        <v>714</v>
      </c>
      <c r="E369" t="s">
        <v>1103</v>
      </c>
      <c r="F369" t="s">
        <v>1085</v>
      </c>
      <c r="G369" t="s">
        <v>1100</v>
      </c>
      <c r="H369" t="s">
        <v>36</v>
      </c>
      <c r="I369" t="s">
        <v>146</v>
      </c>
      <c r="J369" t="s">
        <v>560</v>
      </c>
    </row>
    <row r="370" spans="1:10" x14ac:dyDescent="0.3">
      <c r="A370" t="s">
        <v>364</v>
      </c>
      <c r="B370" t="s">
        <v>365</v>
      </c>
      <c r="C370" t="s">
        <v>17</v>
      </c>
      <c r="D370" t="s">
        <v>714</v>
      </c>
      <c r="E370" t="s">
        <v>1104</v>
      </c>
      <c r="F370" t="s">
        <v>1085</v>
      </c>
      <c r="G370" t="s">
        <v>1105</v>
      </c>
      <c r="H370" t="s">
        <v>718</v>
      </c>
      <c r="I370" t="s">
        <v>148</v>
      </c>
      <c r="J370" t="s">
        <v>561</v>
      </c>
    </row>
    <row r="371" spans="1:10" x14ac:dyDescent="0.3">
      <c r="A371" t="s">
        <v>364</v>
      </c>
      <c r="B371" t="s">
        <v>365</v>
      </c>
      <c r="C371" t="s">
        <v>15</v>
      </c>
      <c r="D371" t="s">
        <v>714</v>
      </c>
      <c r="E371" t="s">
        <v>1106</v>
      </c>
      <c r="F371" t="s">
        <v>1085</v>
      </c>
      <c r="G371" t="s">
        <v>1105</v>
      </c>
      <c r="H371" t="s">
        <v>717</v>
      </c>
      <c r="I371" t="s">
        <v>147</v>
      </c>
      <c r="J371" t="s">
        <v>562</v>
      </c>
    </row>
    <row r="372" spans="1:10" x14ac:dyDescent="0.3">
      <c r="A372" t="s">
        <v>364</v>
      </c>
      <c r="B372" t="s">
        <v>365</v>
      </c>
      <c r="C372" t="s">
        <v>19</v>
      </c>
      <c r="D372" t="s">
        <v>714</v>
      </c>
      <c r="E372" t="s">
        <v>1107</v>
      </c>
      <c r="F372" t="s">
        <v>1085</v>
      </c>
      <c r="G372" t="s">
        <v>1105</v>
      </c>
      <c r="H372" t="s">
        <v>48</v>
      </c>
      <c r="I372" t="s">
        <v>149</v>
      </c>
      <c r="J372" t="s">
        <v>563</v>
      </c>
    </row>
    <row r="373" spans="1:10" x14ac:dyDescent="0.3">
      <c r="A373" t="s">
        <v>364</v>
      </c>
      <c r="B373" t="s">
        <v>365</v>
      </c>
      <c r="C373" t="s">
        <v>13</v>
      </c>
      <c r="D373" t="s">
        <v>714</v>
      </c>
      <c r="E373" t="s">
        <v>1108</v>
      </c>
      <c r="F373" t="s">
        <v>1085</v>
      </c>
      <c r="G373" t="s">
        <v>1105</v>
      </c>
      <c r="H373" t="s">
        <v>36</v>
      </c>
      <c r="I373" t="s">
        <v>146</v>
      </c>
      <c r="J373" t="s">
        <v>564</v>
      </c>
    </row>
    <row r="374" spans="1:10" x14ac:dyDescent="0.3">
      <c r="A374" t="s">
        <v>95</v>
      </c>
      <c r="B374" t="s">
        <v>125</v>
      </c>
      <c r="C374" t="s">
        <v>17</v>
      </c>
      <c r="D374" t="s">
        <v>714</v>
      </c>
      <c r="E374" t="s">
        <v>832</v>
      </c>
      <c r="F374" t="s">
        <v>715</v>
      </c>
      <c r="G374" t="s">
        <v>833</v>
      </c>
      <c r="H374" t="s">
        <v>718</v>
      </c>
      <c r="I374" t="s">
        <v>148</v>
      </c>
      <c r="J374" t="s">
        <v>164</v>
      </c>
    </row>
    <row r="375" spans="1:10" x14ac:dyDescent="0.3">
      <c r="A375" t="s">
        <v>95</v>
      </c>
      <c r="B375" t="s">
        <v>125</v>
      </c>
      <c r="C375" t="s">
        <v>15</v>
      </c>
      <c r="D375" t="s">
        <v>714</v>
      </c>
      <c r="E375" t="s">
        <v>834</v>
      </c>
      <c r="F375" t="s">
        <v>715</v>
      </c>
      <c r="G375" t="s">
        <v>833</v>
      </c>
      <c r="H375" t="s">
        <v>717</v>
      </c>
      <c r="I375" t="s">
        <v>147</v>
      </c>
      <c r="J375" t="s">
        <v>165</v>
      </c>
    </row>
    <row r="376" spans="1:10" x14ac:dyDescent="0.3">
      <c r="A376" t="s">
        <v>95</v>
      </c>
      <c r="B376" t="s">
        <v>125</v>
      </c>
      <c r="C376" t="s">
        <v>19</v>
      </c>
      <c r="D376" t="s">
        <v>714</v>
      </c>
      <c r="E376" t="s">
        <v>835</v>
      </c>
      <c r="F376" t="s">
        <v>715</v>
      </c>
      <c r="G376" t="s">
        <v>833</v>
      </c>
      <c r="H376" t="s">
        <v>48</v>
      </c>
      <c r="I376" t="s">
        <v>149</v>
      </c>
      <c r="J376" t="s">
        <v>166</v>
      </c>
    </row>
    <row r="377" spans="1:10" x14ac:dyDescent="0.3">
      <c r="A377" t="s">
        <v>95</v>
      </c>
      <c r="B377" t="s">
        <v>125</v>
      </c>
      <c r="C377" t="s">
        <v>13</v>
      </c>
      <c r="D377" t="s">
        <v>714</v>
      </c>
      <c r="E377" t="s">
        <v>836</v>
      </c>
      <c r="F377" t="s">
        <v>715</v>
      </c>
      <c r="G377" t="s">
        <v>833</v>
      </c>
      <c r="H377" t="s">
        <v>36</v>
      </c>
      <c r="I377" t="s">
        <v>146</v>
      </c>
      <c r="J377" t="s">
        <v>167</v>
      </c>
    </row>
    <row r="378" spans="1:10" x14ac:dyDescent="0.3">
      <c r="A378" t="s">
        <v>96</v>
      </c>
      <c r="B378" t="s">
        <v>126</v>
      </c>
      <c r="C378" t="s">
        <v>17</v>
      </c>
      <c r="D378" t="s">
        <v>714</v>
      </c>
      <c r="E378" t="s">
        <v>837</v>
      </c>
      <c r="F378" t="s">
        <v>715</v>
      </c>
      <c r="G378" t="s">
        <v>838</v>
      </c>
      <c r="H378" t="s">
        <v>718</v>
      </c>
      <c r="I378" t="s">
        <v>148</v>
      </c>
      <c r="J378" t="s">
        <v>168</v>
      </c>
    </row>
    <row r="379" spans="1:10" x14ac:dyDescent="0.3">
      <c r="A379" t="s">
        <v>96</v>
      </c>
      <c r="B379" t="s">
        <v>126</v>
      </c>
      <c r="C379" t="s">
        <v>15</v>
      </c>
      <c r="D379" t="s">
        <v>714</v>
      </c>
      <c r="E379" t="s">
        <v>839</v>
      </c>
      <c r="F379" t="s">
        <v>715</v>
      </c>
      <c r="G379" t="s">
        <v>838</v>
      </c>
      <c r="H379" t="s">
        <v>717</v>
      </c>
      <c r="I379" t="s">
        <v>147</v>
      </c>
      <c r="J379" t="s">
        <v>169</v>
      </c>
    </row>
    <row r="380" spans="1:10" x14ac:dyDescent="0.3">
      <c r="A380" t="s">
        <v>96</v>
      </c>
      <c r="B380" t="s">
        <v>126</v>
      </c>
      <c r="C380" t="s">
        <v>19</v>
      </c>
      <c r="D380" t="s">
        <v>714</v>
      </c>
      <c r="E380" t="s">
        <v>840</v>
      </c>
      <c r="F380" t="s">
        <v>715</v>
      </c>
      <c r="G380" t="s">
        <v>838</v>
      </c>
      <c r="H380" t="s">
        <v>48</v>
      </c>
      <c r="I380" t="s">
        <v>149</v>
      </c>
      <c r="J380" t="s">
        <v>170</v>
      </c>
    </row>
    <row r="381" spans="1:10" x14ac:dyDescent="0.3">
      <c r="A381" t="s">
        <v>96</v>
      </c>
      <c r="B381" t="s">
        <v>126</v>
      </c>
      <c r="C381" t="s">
        <v>13</v>
      </c>
      <c r="D381" t="s">
        <v>714</v>
      </c>
      <c r="E381" t="s">
        <v>841</v>
      </c>
      <c r="F381" t="s">
        <v>715</v>
      </c>
      <c r="G381" t="s">
        <v>838</v>
      </c>
      <c r="H381" t="s">
        <v>36</v>
      </c>
      <c r="I381" t="s">
        <v>146</v>
      </c>
      <c r="J381" t="s">
        <v>171</v>
      </c>
    </row>
    <row r="382" spans="1:10" x14ac:dyDescent="0.3">
      <c r="A382" t="s">
        <v>379</v>
      </c>
      <c r="B382" t="s">
        <v>380</v>
      </c>
      <c r="C382" t="s">
        <v>17</v>
      </c>
      <c r="D382" t="s">
        <v>714</v>
      </c>
      <c r="E382" t="s">
        <v>756</v>
      </c>
      <c r="F382" t="s">
        <v>715</v>
      </c>
      <c r="G382" t="s">
        <v>838</v>
      </c>
      <c r="H382" t="s">
        <v>718</v>
      </c>
      <c r="I382" t="s">
        <v>148</v>
      </c>
      <c r="J382" t="s">
        <v>689</v>
      </c>
    </row>
    <row r="383" spans="1:10" x14ac:dyDescent="0.3">
      <c r="A383" t="s">
        <v>379</v>
      </c>
      <c r="B383" t="s">
        <v>380</v>
      </c>
      <c r="C383" t="s">
        <v>15</v>
      </c>
      <c r="D383" t="s">
        <v>714</v>
      </c>
      <c r="E383" t="s">
        <v>759</v>
      </c>
      <c r="F383" t="s">
        <v>715</v>
      </c>
      <c r="G383" t="s">
        <v>838</v>
      </c>
      <c r="H383" t="s">
        <v>717</v>
      </c>
      <c r="I383" t="s">
        <v>147</v>
      </c>
      <c r="J383" t="s">
        <v>690</v>
      </c>
    </row>
    <row r="384" spans="1:10" x14ac:dyDescent="0.3">
      <c r="A384" t="s">
        <v>379</v>
      </c>
      <c r="B384" t="s">
        <v>380</v>
      </c>
      <c r="C384" t="s">
        <v>19</v>
      </c>
      <c r="D384" t="s">
        <v>714</v>
      </c>
      <c r="E384" t="s">
        <v>758</v>
      </c>
      <c r="F384" t="s">
        <v>715</v>
      </c>
      <c r="G384" t="s">
        <v>838</v>
      </c>
      <c r="H384" t="s">
        <v>48</v>
      </c>
      <c r="I384" t="s">
        <v>149</v>
      </c>
      <c r="J384" t="s">
        <v>691</v>
      </c>
    </row>
    <row r="385" spans="1:10" x14ac:dyDescent="0.3">
      <c r="A385" t="s">
        <v>379</v>
      </c>
      <c r="B385" t="s">
        <v>380</v>
      </c>
      <c r="C385" t="s">
        <v>13</v>
      </c>
      <c r="D385" t="s">
        <v>714</v>
      </c>
      <c r="E385" t="s">
        <v>757</v>
      </c>
      <c r="F385" t="s">
        <v>715</v>
      </c>
      <c r="G385" t="s">
        <v>838</v>
      </c>
      <c r="H385" t="s">
        <v>36</v>
      </c>
      <c r="I385" t="s">
        <v>146</v>
      </c>
      <c r="J385" t="s">
        <v>692</v>
      </c>
    </row>
    <row r="386" spans="1:10" x14ac:dyDescent="0.3">
      <c r="A386" t="s">
        <v>381</v>
      </c>
      <c r="B386" t="s">
        <v>382</v>
      </c>
      <c r="C386" t="s">
        <v>17</v>
      </c>
      <c r="D386" t="s">
        <v>714</v>
      </c>
      <c r="E386" t="s">
        <v>842</v>
      </c>
      <c r="F386" t="s">
        <v>715</v>
      </c>
      <c r="G386" t="s">
        <v>843</v>
      </c>
      <c r="H386" t="s">
        <v>718</v>
      </c>
      <c r="I386" t="s">
        <v>148</v>
      </c>
      <c r="J386" t="s">
        <v>398</v>
      </c>
    </row>
    <row r="387" spans="1:10" x14ac:dyDescent="0.3">
      <c r="A387" t="s">
        <v>381</v>
      </c>
      <c r="B387" t="s">
        <v>382</v>
      </c>
      <c r="C387" t="s">
        <v>15</v>
      </c>
      <c r="D387" t="s">
        <v>714</v>
      </c>
      <c r="E387" t="s">
        <v>844</v>
      </c>
      <c r="F387" t="s">
        <v>715</v>
      </c>
      <c r="G387" t="s">
        <v>843</v>
      </c>
      <c r="H387" t="s">
        <v>717</v>
      </c>
      <c r="I387" t="s">
        <v>147</v>
      </c>
      <c r="J387" t="s">
        <v>399</v>
      </c>
    </row>
    <row r="388" spans="1:10" x14ac:dyDescent="0.3">
      <c r="A388" t="s">
        <v>381</v>
      </c>
      <c r="B388" t="s">
        <v>382</v>
      </c>
      <c r="C388" t="s">
        <v>19</v>
      </c>
      <c r="D388" t="s">
        <v>714</v>
      </c>
      <c r="E388" t="s">
        <v>845</v>
      </c>
      <c r="F388" t="s">
        <v>715</v>
      </c>
      <c r="G388" t="s">
        <v>843</v>
      </c>
      <c r="H388" t="s">
        <v>48</v>
      </c>
      <c r="I388" t="s">
        <v>149</v>
      </c>
      <c r="J388" t="s">
        <v>400</v>
      </c>
    </row>
    <row r="389" spans="1:10" x14ac:dyDescent="0.3">
      <c r="A389" t="s">
        <v>381</v>
      </c>
      <c r="B389" t="s">
        <v>382</v>
      </c>
      <c r="C389" t="s">
        <v>13</v>
      </c>
      <c r="D389" t="s">
        <v>714</v>
      </c>
      <c r="E389" t="s">
        <v>846</v>
      </c>
      <c r="F389" t="s">
        <v>715</v>
      </c>
      <c r="G389" t="s">
        <v>843</v>
      </c>
      <c r="H389" t="s">
        <v>36</v>
      </c>
      <c r="I389" t="s">
        <v>146</v>
      </c>
      <c r="J389" t="s">
        <v>401</v>
      </c>
    </row>
    <row r="390" spans="1:10" x14ac:dyDescent="0.3">
      <c r="A390" t="s">
        <v>345</v>
      </c>
      <c r="B390" t="s">
        <v>346</v>
      </c>
      <c r="C390" t="s">
        <v>17</v>
      </c>
      <c r="D390" t="s">
        <v>714</v>
      </c>
      <c r="E390" t="s">
        <v>1210</v>
      </c>
      <c r="F390" t="s">
        <v>727</v>
      </c>
      <c r="G390" t="s">
        <v>1211</v>
      </c>
      <c r="H390" t="s">
        <v>718</v>
      </c>
      <c r="I390" t="s">
        <v>148</v>
      </c>
      <c r="J390" t="s">
        <v>674</v>
      </c>
    </row>
    <row r="391" spans="1:10" x14ac:dyDescent="0.3">
      <c r="A391" t="s">
        <v>345</v>
      </c>
      <c r="B391" t="s">
        <v>346</v>
      </c>
      <c r="C391" t="s">
        <v>15</v>
      </c>
      <c r="D391" t="s">
        <v>714</v>
      </c>
      <c r="E391" t="s">
        <v>1212</v>
      </c>
      <c r="F391" t="s">
        <v>727</v>
      </c>
      <c r="G391" t="s">
        <v>1211</v>
      </c>
      <c r="H391" t="s">
        <v>717</v>
      </c>
      <c r="I391" t="s">
        <v>147</v>
      </c>
      <c r="J391" t="s">
        <v>675</v>
      </c>
    </row>
    <row r="392" spans="1:10" x14ac:dyDescent="0.3">
      <c r="A392" t="s">
        <v>345</v>
      </c>
      <c r="B392" t="s">
        <v>346</v>
      </c>
      <c r="C392" t="s">
        <v>19</v>
      </c>
      <c r="D392" t="s">
        <v>714</v>
      </c>
      <c r="E392" t="s">
        <v>1213</v>
      </c>
      <c r="F392" t="s">
        <v>727</v>
      </c>
      <c r="G392" t="s">
        <v>1211</v>
      </c>
      <c r="H392" t="s">
        <v>48</v>
      </c>
      <c r="I392" t="s">
        <v>149</v>
      </c>
      <c r="J392" t="s">
        <v>676</v>
      </c>
    </row>
    <row r="393" spans="1:10" x14ac:dyDescent="0.3">
      <c r="A393" t="s">
        <v>347</v>
      </c>
      <c r="B393" t="s">
        <v>348</v>
      </c>
      <c r="C393" t="s">
        <v>17</v>
      </c>
      <c r="D393" t="s">
        <v>714</v>
      </c>
      <c r="E393" t="s">
        <v>981</v>
      </c>
      <c r="F393" t="s">
        <v>727</v>
      </c>
      <c r="G393" t="s">
        <v>982</v>
      </c>
      <c r="H393" t="s">
        <v>718</v>
      </c>
      <c r="I393" t="s">
        <v>148</v>
      </c>
      <c r="J393" t="s">
        <v>478</v>
      </c>
    </row>
    <row r="394" spans="1:10" x14ac:dyDescent="0.3">
      <c r="A394" t="s">
        <v>347</v>
      </c>
      <c r="B394" t="s">
        <v>348</v>
      </c>
      <c r="C394" t="s">
        <v>15</v>
      </c>
      <c r="D394" t="s">
        <v>714</v>
      </c>
      <c r="E394" t="s">
        <v>983</v>
      </c>
      <c r="F394" t="s">
        <v>727</v>
      </c>
      <c r="G394" t="s">
        <v>982</v>
      </c>
      <c r="H394" t="s">
        <v>717</v>
      </c>
      <c r="I394" t="s">
        <v>147</v>
      </c>
      <c r="J394" t="s">
        <v>479</v>
      </c>
    </row>
    <row r="395" spans="1:10" x14ac:dyDescent="0.3">
      <c r="A395" t="s">
        <v>347</v>
      </c>
      <c r="B395" t="s">
        <v>348</v>
      </c>
      <c r="C395" t="s">
        <v>19</v>
      </c>
      <c r="D395" t="s">
        <v>714</v>
      </c>
      <c r="E395" t="s">
        <v>984</v>
      </c>
      <c r="F395" t="s">
        <v>727</v>
      </c>
      <c r="G395" t="s">
        <v>982</v>
      </c>
      <c r="H395" t="s">
        <v>48</v>
      </c>
      <c r="I395" t="s">
        <v>149</v>
      </c>
      <c r="J395" t="s">
        <v>480</v>
      </c>
    </row>
    <row r="396" spans="1:10" x14ac:dyDescent="0.3">
      <c r="A396" t="s">
        <v>349</v>
      </c>
      <c r="B396" t="s">
        <v>350</v>
      </c>
      <c r="C396" t="s">
        <v>17</v>
      </c>
      <c r="D396" t="s">
        <v>714</v>
      </c>
      <c r="E396" t="s">
        <v>1214</v>
      </c>
      <c r="F396" t="s">
        <v>727</v>
      </c>
      <c r="G396" t="s">
        <v>982</v>
      </c>
      <c r="H396" t="s">
        <v>718</v>
      </c>
      <c r="I396" t="s">
        <v>148</v>
      </c>
      <c r="J396" t="s">
        <v>1215</v>
      </c>
    </row>
    <row r="397" spans="1:10" x14ac:dyDescent="0.3">
      <c r="A397" t="s">
        <v>349</v>
      </c>
      <c r="B397" t="s">
        <v>350</v>
      </c>
      <c r="C397" t="s">
        <v>15</v>
      </c>
      <c r="D397" t="s">
        <v>714</v>
      </c>
      <c r="E397" t="s">
        <v>1216</v>
      </c>
      <c r="F397" t="s">
        <v>727</v>
      </c>
      <c r="G397" t="s">
        <v>982</v>
      </c>
      <c r="H397" t="s">
        <v>717</v>
      </c>
      <c r="I397" t="s">
        <v>147</v>
      </c>
      <c r="J397" t="s">
        <v>1217</v>
      </c>
    </row>
    <row r="398" spans="1:10" x14ac:dyDescent="0.3">
      <c r="A398" t="s">
        <v>349</v>
      </c>
      <c r="B398" t="s">
        <v>350</v>
      </c>
      <c r="C398" t="s">
        <v>19</v>
      </c>
      <c r="D398" t="s">
        <v>714</v>
      </c>
      <c r="E398" t="s">
        <v>1218</v>
      </c>
      <c r="F398" t="s">
        <v>727</v>
      </c>
      <c r="G398" t="s">
        <v>982</v>
      </c>
      <c r="H398" t="s">
        <v>48</v>
      </c>
      <c r="I398" t="s">
        <v>149</v>
      </c>
      <c r="J398" t="s">
        <v>1219</v>
      </c>
    </row>
    <row r="399" spans="1:10" x14ac:dyDescent="0.3">
      <c r="A399" t="s">
        <v>87</v>
      </c>
      <c r="B399" t="s">
        <v>116</v>
      </c>
      <c r="C399" t="s">
        <v>17</v>
      </c>
      <c r="D399" t="s">
        <v>714</v>
      </c>
      <c r="E399" t="s">
        <v>985</v>
      </c>
      <c r="F399" t="s">
        <v>727</v>
      </c>
      <c r="G399" t="s">
        <v>986</v>
      </c>
      <c r="H399" t="s">
        <v>718</v>
      </c>
      <c r="I399" t="s">
        <v>148</v>
      </c>
      <c r="J399" t="s">
        <v>224</v>
      </c>
    </row>
    <row r="400" spans="1:10" x14ac:dyDescent="0.3">
      <c r="A400" t="s">
        <v>87</v>
      </c>
      <c r="B400" t="s">
        <v>116</v>
      </c>
      <c r="C400" t="s">
        <v>15</v>
      </c>
      <c r="D400" t="s">
        <v>714</v>
      </c>
      <c r="E400" t="s">
        <v>987</v>
      </c>
      <c r="F400" t="s">
        <v>727</v>
      </c>
      <c r="G400" t="s">
        <v>986</v>
      </c>
      <c r="H400" t="s">
        <v>717</v>
      </c>
      <c r="I400" t="s">
        <v>147</v>
      </c>
      <c r="J400" t="s">
        <v>225</v>
      </c>
    </row>
    <row r="401" spans="1:10" x14ac:dyDescent="0.3">
      <c r="A401" t="s">
        <v>87</v>
      </c>
      <c r="B401" t="s">
        <v>116</v>
      </c>
      <c r="C401" t="s">
        <v>19</v>
      </c>
      <c r="D401" t="s">
        <v>714</v>
      </c>
      <c r="E401" t="s">
        <v>988</v>
      </c>
      <c r="F401" t="s">
        <v>727</v>
      </c>
      <c r="G401" t="s">
        <v>986</v>
      </c>
      <c r="H401" t="s">
        <v>48</v>
      </c>
      <c r="I401" t="s">
        <v>149</v>
      </c>
      <c r="J401" t="s">
        <v>226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127</v>
      </c>
    </row>
    <row r="2" spans="1:2" x14ac:dyDescent="0.3">
      <c r="A2" t="s">
        <v>231</v>
      </c>
      <c r="B2" t="s">
        <v>232</v>
      </c>
    </row>
    <row r="3" spans="1:2" x14ac:dyDescent="0.3">
      <c r="A3" t="s">
        <v>233</v>
      </c>
      <c r="B3" t="s">
        <v>234</v>
      </c>
    </row>
    <row r="4" spans="1:2" x14ac:dyDescent="0.3">
      <c r="A4" t="s">
        <v>235</v>
      </c>
      <c r="B4" t="s">
        <v>236</v>
      </c>
    </row>
    <row r="5" spans="1:2" x14ac:dyDescent="0.3">
      <c r="A5" t="s">
        <v>237</v>
      </c>
      <c r="B5" t="s">
        <v>238</v>
      </c>
    </row>
    <row r="6" spans="1:2" x14ac:dyDescent="0.3">
      <c r="A6" t="s">
        <v>239</v>
      </c>
      <c r="B6" t="s">
        <v>240</v>
      </c>
    </row>
    <row r="7" spans="1:2" x14ac:dyDescent="0.3">
      <c r="A7" t="s">
        <v>241</v>
      </c>
      <c r="B7" t="s">
        <v>242</v>
      </c>
    </row>
    <row r="8" spans="1:2" x14ac:dyDescent="0.3">
      <c r="A8" t="s">
        <v>129</v>
      </c>
      <c r="B8" t="s">
        <v>243</v>
      </c>
    </row>
    <row r="9" spans="1:2" x14ac:dyDescent="0.3">
      <c r="A9" t="s">
        <v>244</v>
      </c>
      <c r="B9" t="s">
        <v>245</v>
      </c>
    </row>
    <row r="10" spans="1:2" x14ac:dyDescent="0.3">
      <c r="A10" t="s">
        <v>246</v>
      </c>
      <c r="B10" t="s">
        <v>247</v>
      </c>
    </row>
    <row r="11" spans="1:2" x14ac:dyDescent="0.3">
      <c r="A11" t="s">
        <v>248</v>
      </c>
      <c r="B11" t="s">
        <v>249</v>
      </c>
    </row>
    <row r="12" spans="1:2" x14ac:dyDescent="0.3">
      <c r="A12" t="s">
        <v>250</v>
      </c>
      <c r="B12" t="s">
        <v>251</v>
      </c>
    </row>
    <row r="13" spans="1:2" x14ac:dyDescent="0.3">
      <c r="A13" t="s">
        <v>252</v>
      </c>
      <c r="B13" t="s">
        <v>253</v>
      </c>
    </row>
    <row r="14" spans="1:2" x14ac:dyDescent="0.3">
      <c r="A14" t="s">
        <v>130</v>
      </c>
      <c r="B14" t="s">
        <v>254</v>
      </c>
    </row>
    <row r="15" spans="1:2" x14ac:dyDescent="0.3">
      <c r="A15" t="s">
        <v>255</v>
      </c>
      <c r="B15" t="s">
        <v>256</v>
      </c>
    </row>
    <row r="16" spans="1:2" x14ac:dyDescent="0.3">
      <c r="A16" t="s">
        <v>257</v>
      </c>
      <c r="B16" t="s">
        <v>258</v>
      </c>
    </row>
    <row r="17" spans="1:2" x14ac:dyDescent="0.3">
      <c r="A17" t="s">
        <v>259</v>
      </c>
      <c r="B17" t="s">
        <v>260</v>
      </c>
    </row>
    <row r="18" spans="1:2" x14ac:dyDescent="0.3">
      <c r="A18" t="s">
        <v>261</v>
      </c>
      <c r="B18" t="s">
        <v>262</v>
      </c>
    </row>
    <row r="19" spans="1:2" x14ac:dyDescent="0.3">
      <c r="A19" t="s">
        <v>263</v>
      </c>
      <c r="B19" t="s">
        <v>264</v>
      </c>
    </row>
    <row r="20" spans="1:2" x14ac:dyDescent="0.3">
      <c r="A20" t="s">
        <v>265</v>
      </c>
      <c r="B20" t="s">
        <v>266</v>
      </c>
    </row>
    <row r="21" spans="1:2" x14ac:dyDescent="0.3">
      <c r="A21" t="s">
        <v>131</v>
      </c>
      <c r="B21" t="s">
        <v>267</v>
      </c>
    </row>
    <row r="22" spans="1:2" x14ac:dyDescent="0.3">
      <c r="A22" t="s">
        <v>132</v>
      </c>
      <c r="B22" t="s">
        <v>268</v>
      </c>
    </row>
    <row r="23" spans="1:2" x14ac:dyDescent="0.3">
      <c r="A23" t="s">
        <v>133</v>
      </c>
      <c r="B23" t="s">
        <v>269</v>
      </c>
    </row>
    <row r="24" spans="1:2" x14ac:dyDescent="0.3">
      <c r="A24" t="s">
        <v>134</v>
      </c>
      <c r="B24" t="s">
        <v>270</v>
      </c>
    </row>
    <row r="25" spans="1:2" x14ac:dyDescent="0.3">
      <c r="A25" t="s">
        <v>271</v>
      </c>
      <c r="B25" t="s">
        <v>272</v>
      </c>
    </row>
    <row r="26" spans="1:2" x14ac:dyDescent="0.3">
      <c r="A26" t="s">
        <v>273</v>
      </c>
      <c r="B26" t="s">
        <v>274</v>
      </c>
    </row>
    <row r="27" spans="1:2" x14ac:dyDescent="0.3">
      <c r="A27" t="s">
        <v>135</v>
      </c>
      <c r="B27" t="s">
        <v>275</v>
      </c>
    </row>
    <row r="28" spans="1:2" x14ac:dyDescent="0.3">
      <c r="A28" t="s">
        <v>136</v>
      </c>
      <c r="B28" t="s">
        <v>276</v>
      </c>
    </row>
    <row r="29" spans="1:2" x14ac:dyDescent="0.3">
      <c r="A29" t="s">
        <v>137</v>
      </c>
      <c r="B29" t="s">
        <v>277</v>
      </c>
    </row>
    <row r="30" spans="1:2" x14ac:dyDescent="0.3">
      <c r="A30" t="s">
        <v>72</v>
      </c>
      <c r="B30" t="s">
        <v>278</v>
      </c>
    </row>
    <row r="31" spans="1:2" x14ac:dyDescent="0.3">
      <c r="A31" t="s">
        <v>81</v>
      </c>
      <c r="B31" t="s">
        <v>107</v>
      </c>
    </row>
    <row r="32" spans="1:2" x14ac:dyDescent="0.3">
      <c r="A32" t="s">
        <v>82</v>
      </c>
      <c r="B32" t="s">
        <v>108</v>
      </c>
    </row>
    <row r="33" spans="1:2" x14ac:dyDescent="0.3">
      <c r="A33" t="s">
        <v>1</v>
      </c>
      <c r="B33" t="s">
        <v>109</v>
      </c>
    </row>
    <row r="34" spans="1:2" x14ac:dyDescent="0.3">
      <c r="A34" t="s">
        <v>2</v>
      </c>
      <c r="B34" t="s">
        <v>110</v>
      </c>
    </row>
    <row r="35" spans="1:2" x14ac:dyDescent="0.3">
      <c r="A35" t="s">
        <v>279</v>
      </c>
      <c r="B35" t="s">
        <v>280</v>
      </c>
    </row>
    <row r="36" spans="1:2" x14ac:dyDescent="0.3">
      <c r="A36" t="s">
        <v>3</v>
      </c>
      <c r="B36" t="s">
        <v>111</v>
      </c>
    </row>
    <row r="37" spans="1:2" x14ac:dyDescent="0.3">
      <c r="A37" t="s">
        <v>138</v>
      </c>
      <c r="B37" t="s">
        <v>281</v>
      </c>
    </row>
    <row r="38" spans="1:2" x14ac:dyDescent="0.3">
      <c r="A38" t="s">
        <v>139</v>
      </c>
      <c r="B38" t="s">
        <v>282</v>
      </c>
    </row>
    <row r="39" spans="1:2" x14ac:dyDescent="0.3">
      <c r="A39" t="s">
        <v>89</v>
      </c>
      <c r="B39" t="s">
        <v>118</v>
      </c>
    </row>
    <row r="40" spans="1:2" x14ac:dyDescent="0.3">
      <c r="A40" t="s">
        <v>90</v>
      </c>
      <c r="B40" t="s">
        <v>119</v>
      </c>
    </row>
    <row r="41" spans="1:2" x14ac:dyDescent="0.3">
      <c r="A41" t="s">
        <v>140</v>
      </c>
      <c r="B41" t="s">
        <v>283</v>
      </c>
    </row>
    <row r="42" spans="1:2" x14ac:dyDescent="0.3">
      <c r="A42" t="s">
        <v>91</v>
      </c>
      <c r="B42" t="s">
        <v>120</v>
      </c>
    </row>
    <row r="43" spans="1:2" x14ac:dyDescent="0.3">
      <c r="A43" t="s">
        <v>141</v>
      </c>
      <c r="B43" t="s">
        <v>284</v>
      </c>
    </row>
    <row r="44" spans="1:2" x14ac:dyDescent="0.3">
      <c r="A44" t="s">
        <v>92</v>
      </c>
      <c r="B44" t="s">
        <v>121</v>
      </c>
    </row>
    <row r="45" spans="1:2" x14ac:dyDescent="0.3">
      <c r="A45" t="s">
        <v>93</v>
      </c>
      <c r="B45" t="s">
        <v>122</v>
      </c>
    </row>
    <row r="46" spans="1:2" x14ac:dyDescent="0.3">
      <c r="A46" t="s">
        <v>94</v>
      </c>
      <c r="B46" t="s">
        <v>123</v>
      </c>
    </row>
    <row r="47" spans="1:2" x14ac:dyDescent="0.3">
      <c r="A47" t="s">
        <v>142</v>
      </c>
      <c r="B47" t="s">
        <v>285</v>
      </c>
    </row>
    <row r="48" spans="1:2" x14ac:dyDescent="0.3">
      <c r="A48" t="s">
        <v>143</v>
      </c>
      <c r="B48" t="s">
        <v>286</v>
      </c>
    </row>
    <row r="49" spans="1:2" x14ac:dyDescent="0.3">
      <c r="A49" t="s">
        <v>144</v>
      </c>
      <c r="B49" t="s">
        <v>287</v>
      </c>
    </row>
    <row r="50" spans="1:2" x14ac:dyDescent="0.3">
      <c r="A50" t="s">
        <v>288</v>
      </c>
      <c r="B50" t="s">
        <v>289</v>
      </c>
    </row>
    <row r="51" spans="1:2" x14ac:dyDescent="0.3">
      <c r="A51" t="s">
        <v>290</v>
      </c>
      <c r="B51" t="s">
        <v>291</v>
      </c>
    </row>
    <row r="52" spans="1:2" x14ac:dyDescent="0.3">
      <c r="A52" t="s">
        <v>292</v>
      </c>
      <c r="B52" t="s">
        <v>293</v>
      </c>
    </row>
    <row r="53" spans="1:2" x14ac:dyDescent="0.3">
      <c r="A53" t="s">
        <v>294</v>
      </c>
      <c r="B53" t="s">
        <v>295</v>
      </c>
    </row>
    <row r="54" spans="1:2" x14ac:dyDescent="0.3">
      <c r="A54" t="s">
        <v>296</v>
      </c>
      <c r="B54" t="s">
        <v>297</v>
      </c>
    </row>
    <row r="55" spans="1:2" x14ac:dyDescent="0.3">
      <c r="A55" t="s">
        <v>298</v>
      </c>
      <c r="B55" t="s">
        <v>299</v>
      </c>
    </row>
    <row r="56" spans="1:2" x14ac:dyDescent="0.3">
      <c r="A56" t="s">
        <v>300</v>
      </c>
      <c r="B56" t="s">
        <v>301</v>
      </c>
    </row>
    <row r="57" spans="1:2" x14ac:dyDescent="0.3">
      <c r="A57" t="s">
        <v>302</v>
      </c>
      <c r="B57" t="s">
        <v>303</v>
      </c>
    </row>
    <row r="58" spans="1:2" x14ac:dyDescent="0.3">
      <c r="A58" t="s">
        <v>304</v>
      </c>
      <c r="B58" t="s">
        <v>305</v>
      </c>
    </row>
    <row r="59" spans="1:2" x14ac:dyDescent="0.3">
      <c r="A59" t="s">
        <v>306</v>
      </c>
      <c r="B59" t="s">
        <v>307</v>
      </c>
    </row>
    <row r="60" spans="1:2" x14ac:dyDescent="0.3">
      <c r="A60" t="s">
        <v>308</v>
      </c>
      <c r="B60" t="s">
        <v>309</v>
      </c>
    </row>
    <row r="61" spans="1:2" x14ac:dyDescent="0.3">
      <c r="A61" t="s">
        <v>310</v>
      </c>
      <c r="B61" t="s">
        <v>311</v>
      </c>
    </row>
    <row r="62" spans="1:2" x14ac:dyDescent="0.3">
      <c r="A62" t="s">
        <v>312</v>
      </c>
      <c r="B62" t="s">
        <v>313</v>
      </c>
    </row>
    <row r="63" spans="1:2" x14ac:dyDescent="0.3">
      <c r="A63" t="s">
        <v>314</v>
      </c>
      <c r="B63" t="s">
        <v>315</v>
      </c>
    </row>
    <row r="64" spans="1:2" x14ac:dyDescent="0.3">
      <c r="A64" t="s">
        <v>316</v>
      </c>
      <c r="B64" t="s">
        <v>317</v>
      </c>
    </row>
    <row r="65" spans="1:2" x14ac:dyDescent="0.3">
      <c r="A65" t="s">
        <v>318</v>
      </c>
      <c r="B65" t="s">
        <v>319</v>
      </c>
    </row>
    <row r="66" spans="1:2" x14ac:dyDescent="0.3">
      <c r="A66" t="s">
        <v>320</v>
      </c>
      <c r="B66" t="s">
        <v>321</v>
      </c>
    </row>
    <row r="67" spans="1:2" x14ac:dyDescent="0.3">
      <c r="A67" t="s">
        <v>322</v>
      </c>
      <c r="B67" t="s">
        <v>323</v>
      </c>
    </row>
    <row r="68" spans="1:2" x14ac:dyDescent="0.3">
      <c r="A68" t="s">
        <v>324</v>
      </c>
      <c r="B68" t="s">
        <v>325</v>
      </c>
    </row>
    <row r="69" spans="1:2" x14ac:dyDescent="0.3">
      <c r="A69" t="s">
        <v>326</v>
      </c>
      <c r="B69" t="s">
        <v>327</v>
      </c>
    </row>
    <row r="70" spans="1:2" x14ac:dyDescent="0.3">
      <c r="A70" t="s">
        <v>328</v>
      </c>
      <c r="B70" t="s">
        <v>329</v>
      </c>
    </row>
    <row r="71" spans="1:2" x14ac:dyDescent="0.3">
      <c r="A71" t="s">
        <v>330</v>
      </c>
      <c r="B71" t="s">
        <v>331</v>
      </c>
    </row>
    <row r="72" spans="1:2" x14ac:dyDescent="0.3">
      <c r="A72" t="s">
        <v>332</v>
      </c>
      <c r="B72" t="s">
        <v>333</v>
      </c>
    </row>
    <row r="73" spans="1:2" x14ac:dyDescent="0.3">
      <c r="A73" t="s">
        <v>334</v>
      </c>
      <c r="B73" t="s">
        <v>335</v>
      </c>
    </row>
    <row r="74" spans="1:2" x14ac:dyDescent="0.3">
      <c r="A74" t="s">
        <v>336</v>
      </c>
      <c r="B74" t="s">
        <v>337</v>
      </c>
    </row>
    <row r="75" spans="1:2" x14ac:dyDescent="0.3">
      <c r="A75" t="s">
        <v>83</v>
      </c>
      <c r="B75" t="s">
        <v>112</v>
      </c>
    </row>
    <row r="76" spans="1:2" x14ac:dyDescent="0.3">
      <c r="A76" t="s">
        <v>84</v>
      </c>
      <c r="B76" t="s">
        <v>113</v>
      </c>
    </row>
    <row r="77" spans="1:2" x14ac:dyDescent="0.3">
      <c r="A77" t="s">
        <v>128</v>
      </c>
      <c r="B77" t="s">
        <v>338</v>
      </c>
    </row>
    <row r="78" spans="1:2" x14ac:dyDescent="0.3">
      <c r="A78" t="s">
        <v>339</v>
      </c>
      <c r="B78" t="s">
        <v>340</v>
      </c>
    </row>
    <row r="79" spans="1:2" x14ac:dyDescent="0.3">
      <c r="A79" t="s">
        <v>341</v>
      </c>
      <c r="B79" t="s">
        <v>342</v>
      </c>
    </row>
    <row r="80" spans="1:2" x14ac:dyDescent="0.3">
      <c r="A80" t="s">
        <v>343</v>
      </c>
      <c r="B80" t="s">
        <v>344</v>
      </c>
    </row>
    <row r="81" spans="1:2" x14ac:dyDescent="0.3">
      <c r="A81" t="s">
        <v>85</v>
      </c>
      <c r="B81" t="s">
        <v>114</v>
      </c>
    </row>
    <row r="82" spans="1:2" x14ac:dyDescent="0.3">
      <c r="A82" t="s">
        <v>86</v>
      </c>
      <c r="B82" t="s">
        <v>115</v>
      </c>
    </row>
    <row r="83" spans="1:2" x14ac:dyDescent="0.3">
      <c r="A83" t="s">
        <v>345</v>
      </c>
      <c r="B83" t="s">
        <v>346</v>
      </c>
    </row>
    <row r="84" spans="1:2" x14ac:dyDescent="0.3">
      <c r="A84" t="s">
        <v>347</v>
      </c>
      <c r="B84" t="s">
        <v>348</v>
      </c>
    </row>
    <row r="85" spans="1:2" x14ac:dyDescent="0.3">
      <c r="A85" t="s">
        <v>349</v>
      </c>
      <c r="B85" t="s">
        <v>350</v>
      </c>
    </row>
    <row r="86" spans="1:2" x14ac:dyDescent="0.3">
      <c r="A86" t="s">
        <v>87</v>
      </c>
      <c r="B86" t="s">
        <v>116</v>
      </c>
    </row>
    <row r="87" spans="1:2" x14ac:dyDescent="0.3">
      <c r="A87" t="s">
        <v>351</v>
      </c>
      <c r="B87" t="s">
        <v>352</v>
      </c>
    </row>
    <row r="88" spans="1:2" x14ac:dyDescent="0.3">
      <c r="A88" t="s">
        <v>353</v>
      </c>
      <c r="B88" t="s">
        <v>354</v>
      </c>
    </row>
    <row r="89" spans="1:2" x14ac:dyDescent="0.3">
      <c r="A89" t="s">
        <v>355</v>
      </c>
      <c r="B89" t="s">
        <v>356</v>
      </c>
    </row>
    <row r="90" spans="1:2" x14ac:dyDescent="0.3">
      <c r="A90" t="s">
        <v>88</v>
      </c>
      <c r="B90" t="s">
        <v>117</v>
      </c>
    </row>
    <row r="91" spans="1:2" x14ac:dyDescent="0.3">
      <c r="A91" t="s">
        <v>357</v>
      </c>
      <c r="B91" t="s">
        <v>358</v>
      </c>
    </row>
    <row r="92" spans="1:2" x14ac:dyDescent="0.3">
      <c r="A92" t="s">
        <v>359</v>
      </c>
      <c r="B92" t="s">
        <v>360</v>
      </c>
    </row>
    <row r="93" spans="1:2" x14ac:dyDescent="0.3">
      <c r="A93" t="s">
        <v>361</v>
      </c>
      <c r="B93" t="s">
        <v>362</v>
      </c>
    </row>
    <row r="94" spans="1:2" x14ac:dyDescent="0.3">
      <c r="A94" t="s">
        <v>145</v>
      </c>
      <c r="B94" t="s">
        <v>363</v>
      </c>
    </row>
    <row r="95" spans="1:2" x14ac:dyDescent="0.3">
      <c r="A95" t="s">
        <v>364</v>
      </c>
      <c r="B95" t="s">
        <v>365</v>
      </c>
    </row>
    <row r="96" spans="1:2" x14ac:dyDescent="0.3">
      <c r="A96" t="s">
        <v>69</v>
      </c>
      <c r="B96" t="s">
        <v>124</v>
      </c>
    </row>
    <row r="97" spans="1:2" x14ac:dyDescent="0.3">
      <c r="A97" t="s">
        <v>366</v>
      </c>
      <c r="B97" t="s">
        <v>367</v>
      </c>
    </row>
    <row r="98" spans="1:2" x14ac:dyDescent="0.3">
      <c r="A98" t="s">
        <v>70</v>
      </c>
      <c r="B98" t="s">
        <v>368</v>
      </c>
    </row>
    <row r="99" spans="1:2" x14ac:dyDescent="0.3">
      <c r="A99" t="s">
        <v>71</v>
      </c>
      <c r="B99" t="s">
        <v>369</v>
      </c>
    </row>
    <row r="100" spans="1:2" x14ac:dyDescent="0.3">
      <c r="A100" t="s">
        <v>370</v>
      </c>
      <c r="B100" t="s">
        <v>371</v>
      </c>
    </row>
    <row r="101" spans="1:2" x14ac:dyDescent="0.3">
      <c r="A101" t="s">
        <v>76</v>
      </c>
      <c r="B101" t="s">
        <v>372</v>
      </c>
    </row>
    <row r="102" spans="1:2" x14ac:dyDescent="0.3">
      <c r="A102" t="s">
        <v>373</v>
      </c>
      <c r="B102" t="s">
        <v>374</v>
      </c>
    </row>
    <row r="103" spans="1:2" x14ac:dyDescent="0.3">
      <c r="A103" t="s">
        <v>375</v>
      </c>
      <c r="B103" t="s">
        <v>376</v>
      </c>
    </row>
    <row r="104" spans="1:2" x14ac:dyDescent="0.3">
      <c r="A104" t="s">
        <v>377</v>
      </c>
      <c r="B104" t="s">
        <v>378</v>
      </c>
    </row>
    <row r="105" spans="1:2" x14ac:dyDescent="0.3">
      <c r="A105" t="s">
        <v>95</v>
      </c>
      <c r="B105" t="s">
        <v>125</v>
      </c>
    </row>
    <row r="106" spans="1:2" x14ac:dyDescent="0.3">
      <c r="A106" t="s">
        <v>96</v>
      </c>
      <c r="B106" t="s">
        <v>126</v>
      </c>
    </row>
    <row r="107" spans="1:2" x14ac:dyDescent="0.3">
      <c r="A107" t="s">
        <v>379</v>
      </c>
      <c r="B107" t="s">
        <v>380</v>
      </c>
    </row>
    <row r="108" spans="1:2" x14ac:dyDescent="0.3">
      <c r="A108" t="s">
        <v>381</v>
      </c>
      <c r="B108" t="s">
        <v>382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N346"/>
  <sheetViews>
    <sheetView workbookViewId="0">
      <selection activeCell="K1" sqref="K1"/>
    </sheetView>
  </sheetViews>
  <sheetFormatPr baseColWidth="10" defaultRowHeight="14.4" outlineLevelCol="1" x14ac:dyDescent="0.3"/>
  <cols>
    <col min="1" max="1" width="15" bestFit="1" customWidth="1"/>
    <col min="2" max="2" width="13.77734375" hidden="1" customWidth="1" outlineLevel="1"/>
    <col min="3" max="3" width="11" hidden="1" customWidth="1" outlineLevel="1"/>
    <col min="4" max="4" width="7" hidden="1" customWidth="1" outlineLevel="1"/>
    <col min="5" max="5" width="28" bestFit="1" customWidth="1" collapsed="1"/>
    <col min="6" max="6" width="80.88671875" hidden="1" customWidth="1" outlineLevel="1"/>
    <col min="7" max="7" width="14.88671875" bestFit="1" customWidth="1" collapsed="1"/>
    <col min="8" max="8" width="15.109375" bestFit="1" customWidth="1"/>
    <col min="9" max="9" width="9.33203125" hidden="1" customWidth="1" outlineLevel="1"/>
    <col min="10" max="10" width="12.33203125" bestFit="1" customWidth="1" collapsed="1"/>
    <col min="11" max="11" width="31.6640625" bestFit="1" customWidth="1"/>
  </cols>
  <sheetData>
    <row r="1" spans="1:14" ht="43.8" thickBot="1" x14ac:dyDescent="0.35">
      <c r="A1" s="16" t="s">
        <v>0</v>
      </c>
      <c r="B1" s="16" t="s">
        <v>100</v>
      </c>
      <c r="C1" s="16" t="s">
        <v>710</v>
      </c>
      <c r="D1" s="16" t="s">
        <v>6</v>
      </c>
      <c r="E1" s="16" t="s">
        <v>1372</v>
      </c>
      <c r="F1" s="16" t="s">
        <v>711</v>
      </c>
      <c r="G1" s="16" t="s">
        <v>745</v>
      </c>
      <c r="H1" s="16" t="s">
        <v>25</v>
      </c>
      <c r="I1" s="16" t="s">
        <v>30</v>
      </c>
      <c r="J1" s="16" t="s">
        <v>67</v>
      </c>
      <c r="K1" s="16" t="s">
        <v>1595</v>
      </c>
      <c r="L1" s="19" t="str">
        <f>"Materiales encontrados: "&amp;COUNTA(_xlfn.UNIQUE(Cimaco___IMG[Material]))</f>
        <v>Materiales encontrados: 86</v>
      </c>
      <c r="M1" s="19" t="str">
        <f>"Materiales buscados: "&amp;COUNTA(_xlfn.UNIQUE(Cimaco[Material]))</f>
        <v>Materiales buscados: 86</v>
      </c>
      <c r="N1" s="20" t="str">
        <f>"Diferencia: "&amp;COUNTA(_xlfn.UNIQUE(Cimaco___IMG[Material]))-COUNTA(_xlfn.UNIQUE(Cimaco[Material]))</f>
        <v>Diferencia: 0</v>
      </c>
    </row>
    <row r="2" spans="1:14" x14ac:dyDescent="0.3">
      <c r="A2" t="s">
        <v>93</v>
      </c>
      <c r="B2" t="s">
        <v>2791</v>
      </c>
      <c r="C2">
        <v>4</v>
      </c>
      <c r="D2" t="s">
        <v>17</v>
      </c>
      <c r="E2" t="s">
        <v>714</v>
      </c>
      <c r="F2" t="s">
        <v>780</v>
      </c>
      <c r="G2" t="s">
        <v>781</v>
      </c>
      <c r="H2" t="s">
        <v>718</v>
      </c>
      <c r="I2" t="s">
        <v>45</v>
      </c>
      <c r="J2" t="s">
        <v>2887</v>
      </c>
      <c r="K2" s="23" t="str">
        <f>HYPERLINK(Cimaco___IMG[[#This Row],[Full_Path]],Cimaco___IMG[[#This Row],[Material]]&amp;" -&gt; "&amp;Cimaco___IMG[[#This Row],[Descripcion]])</f>
        <v>EYG839532-BLA -&gt; Posterior</v>
      </c>
    </row>
    <row r="3" spans="1:14" x14ac:dyDescent="0.3">
      <c r="A3" t="s">
        <v>93</v>
      </c>
      <c r="B3" t="s">
        <v>2791</v>
      </c>
      <c r="C3">
        <v>4</v>
      </c>
      <c r="D3" t="s">
        <v>15</v>
      </c>
      <c r="E3" t="s">
        <v>714</v>
      </c>
      <c r="F3" t="s">
        <v>792</v>
      </c>
      <c r="G3" t="s">
        <v>781</v>
      </c>
      <c r="H3" t="s">
        <v>717</v>
      </c>
      <c r="I3" t="s">
        <v>41</v>
      </c>
      <c r="J3" t="s">
        <v>2888</v>
      </c>
      <c r="K3" s="23" t="str">
        <f>HYPERLINK(Cimaco___IMG[[#This Row],[Full_Path]],Cimaco___IMG[[#This Row],[Material]]&amp;" -&gt; "&amp;Cimaco___IMG[[#This Row],[Descripcion]])</f>
        <v>EYG839532-BLA -&gt; Frontal</v>
      </c>
    </row>
    <row r="4" spans="1:14" x14ac:dyDescent="0.3">
      <c r="A4" t="s">
        <v>93</v>
      </c>
      <c r="B4" t="s">
        <v>2791</v>
      </c>
      <c r="C4">
        <v>4</v>
      </c>
      <c r="D4" t="s">
        <v>19</v>
      </c>
      <c r="E4" t="s">
        <v>714</v>
      </c>
      <c r="F4" t="s">
        <v>793</v>
      </c>
      <c r="G4" t="s">
        <v>781</v>
      </c>
      <c r="H4" t="s">
        <v>48</v>
      </c>
      <c r="I4" t="s">
        <v>50</v>
      </c>
      <c r="J4" t="s">
        <v>2889</v>
      </c>
      <c r="K4" s="23" t="str">
        <f>HYPERLINK(Cimaco___IMG[[#This Row],[Full_Path]],Cimaco___IMG[[#This Row],[Material]]&amp;" -&gt; "&amp;Cimaco___IMG[[#This Row],[Descripcion]])</f>
        <v>EYG839532-BLA -&gt; Superior/Interior</v>
      </c>
    </row>
    <row r="5" spans="1:14" x14ac:dyDescent="0.3">
      <c r="A5" t="s">
        <v>93</v>
      </c>
      <c r="B5" t="s">
        <v>2791</v>
      </c>
      <c r="C5">
        <v>4</v>
      </c>
      <c r="D5" t="s">
        <v>13</v>
      </c>
      <c r="E5" t="s">
        <v>714</v>
      </c>
      <c r="F5" t="s">
        <v>794</v>
      </c>
      <c r="G5" t="s">
        <v>781</v>
      </c>
      <c r="H5" t="s">
        <v>36</v>
      </c>
      <c r="I5" t="s">
        <v>37</v>
      </c>
      <c r="J5" t="s">
        <v>2890</v>
      </c>
      <c r="K5" s="23" t="str">
        <f>HYPERLINK(Cimaco___IMG[[#This Row],[Full_Path]],Cimaco___IMG[[#This Row],[Material]]&amp;" -&gt; "&amp;Cimaco___IMG[[#This Row],[Descripcion]])</f>
        <v>EYG839532-BLA -&gt; Angulo 3/4</v>
      </c>
    </row>
    <row r="6" spans="1:14" x14ac:dyDescent="0.3">
      <c r="A6" t="s">
        <v>94</v>
      </c>
      <c r="B6" t="s">
        <v>101</v>
      </c>
      <c r="C6">
        <v>5</v>
      </c>
      <c r="D6" t="s">
        <v>15</v>
      </c>
      <c r="E6" t="s">
        <v>714</v>
      </c>
      <c r="F6" t="s">
        <v>802</v>
      </c>
      <c r="G6" t="s">
        <v>803</v>
      </c>
      <c r="H6" t="s">
        <v>717</v>
      </c>
      <c r="I6" t="s">
        <v>41</v>
      </c>
      <c r="J6" t="s">
        <v>102</v>
      </c>
      <c r="K6" s="23" t="str">
        <f>HYPERLINK(Cimaco___IMG[[#This Row],[Full_Path]],Cimaco___IMG[[#This Row],[Material]]&amp;" -&gt; "&amp;Cimaco___IMG[[#This Row],[Descripcion]])</f>
        <v>EYG839572-BLA -&gt; Frontal</v>
      </c>
    </row>
    <row r="7" spans="1:14" x14ac:dyDescent="0.3">
      <c r="A7" t="s">
        <v>94</v>
      </c>
      <c r="B7" t="s">
        <v>101</v>
      </c>
      <c r="C7">
        <v>5</v>
      </c>
      <c r="D7" t="s">
        <v>17</v>
      </c>
      <c r="E7" t="s">
        <v>714</v>
      </c>
      <c r="F7" t="s">
        <v>824</v>
      </c>
      <c r="G7" t="s">
        <v>803</v>
      </c>
      <c r="H7" t="s">
        <v>718</v>
      </c>
      <c r="I7" t="s">
        <v>45</v>
      </c>
      <c r="J7" t="s">
        <v>103</v>
      </c>
      <c r="K7" s="23" t="str">
        <f>HYPERLINK(Cimaco___IMG[[#This Row],[Full_Path]],Cimaco___IMG[[#This Row],[Material]]&amp;" -&gt; "&amp;Cimaco___IMG[[#This Row],[Descripcion]])</f>
        <v>EYG839572-BLA -&gt; Posterior</v>
      </c>
    </row>
    <row r="8" spans="1:14" x14ac:dyDescent="0.3">
      <c r="A8" t="s">
        <v>94</v>
      </c>
      <c r="B8" t="s">
        <v>101</v>
      </c>
      <c r="C8">
        <v>5</v>
      </c>
      <c r="D8" t="s">
        <v>19</v>
      </c>
      <c r="E8" t="s">
        <v>714</v>
      </c>
      <c r="F8" t="s">
        <v>825</v>
      </c>
      <c r="G8" t="s">
        <v>803</v>
      </c>
      <c r="H8" t="s">
        <v>48</v>
      </c>
      <c r="I8" t="s">
        <v>50</v>
      </c>
      <c r="J8" t="s">
        <v>104</v>
      </c>
      <c r="K8" s="23" t="str">
        <f>HYPERLINK(Cimaco___IMG[[#This Row],[Full_Path]],Cimaco___IMG[[#This Row],[Material]]&amp;" -&gt; "&amp;Cimaco___IMG[[#This Row],[Descripcion]])</f>
        <v>EYG839572-BLA -&gt; Superior/Interior</v>
      </c>
    </row>
    <row r="9" spans="1:14" x14ac:dyDescent="0.3">
      <c r="A9" t="s">
        <v>94</v>
      </c>
      <c r="B9" t="s">
        <v>101</v>
      </c>
      <c r="C9">
        <v>5</v>
      </c>
      <c r="D9" t="s">
        <v>13</v>
      </c>
      <c r="E9" t="s">
        <v>714</v>
      </c>
      <c r="F9" t="s">
        <v>826</v>
      </c>
      <c r="G9" t="s">
        <v>803</v>
      </c>
      <c r="H9" t="s">
        <v>36</v>
      </c>
      <c r="I9" t="s">
        <v>37</v>
      </c>
      <c r="J9" t="s">
        <v>105</v>
      </c>
      <c r="K9" s="23" t="str">
        <f>HYPERLINK(Cimaco___IMG[[#This Row],[Full_Path]],Cimaco___IMG[[#This Row],[Material]]&amp;" -&gt; "&amp;Cimaco___IMG[[#This Row],[Descripcion]])</f>
        <v>EYG839572-BLA -&gt; Angulo 3/4</v>
      </c>
    </row>
    <row r="10" spans="1:14" x14ac:dyDescent="0.3">
      <c r="A10" t="s">
        <v>1418</v>
      </c>
      <c r="B10" t="s">
        <v>2800</v>
      </c>
      <c r="C10">
        <v>5</v>
      </c>
      <c r="D10" t="s">
        <v>17</v>
      </c>
      <c r="E10" t="s">
        <v>714</v>
      </c>
      <c r="F10" t="s">
        <v>1445</v>
      </c>
      <c r="G10" t="s">
        <v>1443</v>
      </c>
      <c r="H10" t="s">
        <v>718</v>
      </c>
      <c r="I10" t="s">
        <v>45</v>
      </c>
      <c r="J10" t="s">
        <v>2891</v>
      </c>
      <c r="K10" s="23" t="str">
        <f>HYPERLINK(Cimaco___IMG[[#This Row],[Full_Path]],Cimaco___IMG[[#This Row],[Material]]&amp;" -&gt; "&amp;Cimaco___IMG[[#This Row],[Descripcion]])</f>
        <v>BG877806-BLA -&gt; Posterior</v>
      </c>
    </row>
    <row r="11" spans="1:14" x14ac:dyDescent="0.3">
      <c r="A11" t="s">
        <v>1418</v>
      </c>
      <c r="B11" t="s">
        <v>2800</v>
      </c>
      <c r="C11">
        <v>5</v>
      </c>
      <c r="D11" t="s">
        <v>15</v>
      </c>
      <c r="E11" t="s">
        <v>714</v>
      </c>
      <c r="F11" t="s">
        <v>1446</v>
      </c>
      <c r="G11" t="s">
        <v>1443</v>
      </c>
      <c r="H11" t="s">
        <v>717</v>
      </c>
      <c r="I11" t="s">
        <v>41</v>
      </c>
      <c r="J11" t="s">
        <v>2892</v>
      </c>
      <c r="K11" s="23" t="str">
        <f>HYPERLINK(Cimaco___IMG[[#This Row],[Full_Path]],Cimaco___IMG[[#This Row],[Material]]&amp;" -&gt; "&amp;Cimaco___IMG[[#This Row],[Descripcion]])</f>
        <v>BG877806-BLA -&gt; Frontal</v>
      </c>
    </row>
    <row r="12" spans="1:14" x14ac:dyDescent="0.3">
      <c r="A12" t="s">
        <v>1418</v>
      </c>
      <c r="B12" t="s">
        <v>2800</v>
      </c>
      <c r="C12">
        <v>5</v>
      </c>
      <c r="D12" t="s">
        <v>19</v>
      </c>
      <c r="E12" t="s">
        <v>714</v>
      </c>
      <c r="F12" t="s">
        <v>1444</v>
      </c>
      <c r="G12" t="s">
        <v>1443</v>
      </c>
      <c r="H12" t="s">
        <v>48</v>
      </c>
      <c r="I12" t="s">
        <v>50</v>
      </c>
      <c r="J12" t="s">
        <v>2893</v>
      </c>
      <c r="K12" s="23" t="str">
        <f>HYPERLINK(Cimaco___IMG[[#This Row],[Full_Path]],Cimaco___IMG[[#This Row],[Material]]&amp;" -&gt; "&amp;Cimaco___IMG[[#This Row],[Descripcion]])</f>
        <v>BG877806-BLA -&gt; Superior/Interior</v>
      </c>
    </row>
    <row r="13" spans="1:14" x14ac:dyDescent="0.3">
      <c r="A13" t="s">
        <v>1418</v>
      </c>
      <c r="B13" t="s">
        <v>2800</v>
      </c>
      <c r="C13">
        <v>5</v>
      </c>
      <c r="D13" t="s">
        <v>13</v>
      </c>
      <c r="E13" t="s">
        <v>714</v>
      </c>
      <c r="F13" t="s">
        <v>1447</v>
      </c>
      <c r="G13" t="s">
        <v>1443</v>
      </c>
      <c r="H13" t="s">
        <v>36</v>
      </c>
      <c r="I13" t="s">
        <v>37</v>
      </c>
      <c r="J13" t="s">
        <v>2894</v>
      </c>
      <c r="K13" s="23" t="str">
        <f>HYPERLINK(Cimaco___IMG[[#This Row],[Full_Path]],Cimaco___IMG[[#This Row],[Material]]&amp;" -&gt; "&amp;Cimaco___IMG[[#This Row],[Descripcion]])</f>
        <v>BG877806-BLA -&gt; Angulo 3/4</v>
      </c>
    </row>
    <row r="14" spans="1:14" x14ac:dyDescent="0.3">
      <c r="A14" t="s">
        <v>1419</v>
      </c>
      <c r="B14" t="s">
        <v>2801</v>
      </c>
      <c r="C14">
        <v>4</v>
      </c>
      <c r="D14" t="s">
        <v>17</v>
      </c>
      <c r="E14" t="s">
        <v>714</v>
      </c>
      <c r="F14" t="s">
        <v>1451</v>
      </c>
      <c r="G14" t="s">
        <v>1443</v>
      </c>
      <c r="H14" t="s">
        <v>718</v>
      </c>
      <c r="I14" t="s">
        <v>45</v>
      </c>
      <c r="J14" t="s">
        <v>2895</v>
      </c>
      <c r="K14" s="23" t="str">
        <f>HYPERLINK(Cimaco___IMG[[#This Row],[Full_Path]],Cimaco___IMG[[#This Row],[Material]]&amp;" -&gt; "&amp;Cimaco___IMG[[#This Row],[Descripcion]])</f>
        <v>BG877806-COG -&gt; Posterior</v>
      </c>
    </row>
    <row r="15" spans="1:14" x14ac:dyDescent="0.3">
      <c r="A15" t="s">
        <v>1419</v>
      </c>
      <c r="B15" t="s">
        <v>2801</v>
      </c>
      <c r="C15">
        <v>4</v>
      </c>
      <c r="D15" t="s">
        <v>15</v>
      </c>
      <c r="E15" t="s">
        <v>714</v>
      </c>
      <c r="F15" t="s">
        <v>1450</v>
      </c>
      <c r="G15" t="s">
        <v>1443</v>
      </c>
      <c r="H15" t="s">
        <v>717</v>
      </c>
      <c r="I15" t="s">
        <v>41</v>
      </c>
      <c r="J15" t="s">
        <v>2896</v>
      </c>
      <c r="K15" s="23" t="str">
        <f>HYPERLINK(Cimaco___IMG[[#This Row],[Full_Path]],Cimaco___IMG[[#This Row],[Material]]&amp;" -&gt; "&amp;Cimaco___IMG[[#This Row],[Descripcion]])</f>
        <v>BG877806-COG -&gt; Frontal</v>
      </c>
    </row>
    <row r="16" spans="1:14" x14ac:dyDescent="0.3">
      <c r="A16" t="s">
        <v>1419</v>
      </c>
      <c r="B16" t="s">
        <v>2801</v>
      </c>
      <c r="C16">
        <v>4</v>
      </c>
      <c r="D16" t="s">
        <v>19</v>
      </c>
      <c r="E16" t="s">
        <v>714</v>
      </c>
      <c r="F16" t="s">
        <v>1449</v>
      </c>
      <c r="G16" t="s">
        <v>1443</v>
      </c>
      <c r="H16" t="s">
        <v>48</v>
      </c>
      <c r="I16" t="s">
        <v>50</v>
      </c>
      <c r="J16" t="s">
        <v>2897</v>
      </c>
      <c r="K16" s="23" t="str">
        <f>HYPERLINK(Cimaco___IMG[[#This Row],[Full_Path]],Cimaco___IMG[[#This Row],[Material]]&amp;" -&gt; "&amp;Cimaco___IMG[[#This Row],[Descripcion]])</f>
        <v>BG877806-COG -&gt; Superior/Interior</v>
      </c>
    </row>
    <row r="17" spans="1:11" x14ac:dyDescent="0.3">
      <c r="A17" t="s">
        <v>1419</v>
      </c>
      <c r="B17" t="s">
        <v>2801</v>
      </c>
      <c r="C17">
        <v>4</v>
      </c>
      <c r="D17" t="s">
        <v>13</v>
      </c>
      <c r="E17" t="s">
        <v>714</v>
      </c>
      <c r="F17" t="s">
        <v>1448</v>
      </c>
      <c r="G17" t="s">
        <v>1443</v>
      </c>
      <c r="H17" t="s">
        <v>36</v>
      </c>
      <c r="I17" t="s">
        <v>37</v>
      </c>
      <c r="J17" t="s">
        <v>2898</v>
      </c>
      <c r="K17" s="23" t="str">
        <f>HYPERLINK(Cimaco___IMG[[#This Row],[Full_Path]],Cimaco___IMG[[#This Row],[Material]]&amp;" -&gt; "&amp;Cimaco___IMG[[#This Row],[Descripcion]])</f>
        <v>BG877806-COG -&gt; Angulo 3/4</v>
      </c>
    </row>
    <row r="18" spans="1:11" x14ac:dyDescent="0.3">
      <c r="A18" t="s">
        <v>1424</v>
      </c>
      <c r="B18" t="s">
        <v>2808</v>
      </c>
      <c r="C18">
        <v>5</v>
      </c>
      <c r="D18" t="s">
        <v>17</v>
      </c>
      <c r="E18" t="s">
        <v>714</v>
      </c>
      <c r="F18" t="s">
        <v>1543</v>
      </c>
      <c r="G18" t="s">
        <v>1541</v>
      </c>
      <c r="H18" t="s">
        <v>718</v>
      </c>
      <c r="I18" t="s">
        <v>45</v>
      </c>
      <c r="J18" t="s">
        <v>2899</v>
      </c>
      <c r="K18" s="23" t="str">
        <f>HYPERLINK(Cimaco___IMG[[#This Row],[Full_Path]],Cimaco___IMG[[#This Row],[Material]]&amp;" -&gt; "&amp;Cimaco___IMG[[#This Row],[Descripcion]])</f>
        <v>SG877806-CLO -&gt; Posterior</v>
      </c>
    </row>
    <row r="19" spans="1:11" x14ac:dyDescent="0.3">
      <c r="A19" t="s">
        <v>1424</v>
      </c>
      <c r="B19" t="s">
        <v>2808</v>
      </c>
      <c r="C19">
        <v>5</v>
      </c>
      <c r="D19" t="s">
        <v>15</v>
      </c>
      <c r="E19" t="s">
        <v>714</v>
      </c>
      <c r="F19" t="s">
        <v>1544</v>
      </c>
      <c r="G19" t="s">
        <v>1541</v>
      </c>
      <c r="H19" t="s">
        <v>717</v>
      </c>
      <c r="I19" t="s">
        <v>41</v>
      </c>
      <c r="J19" t="s">
        <v>2900</v>
      </c>
      <c r="K19" s="23" t="str">
        <f>HYPERLINK(Cimaco___IMG[[#This Row],[Full_Path]],Cimaco___IMG[[#This Row],[Material]]&amp;" -&gt; "&amp;Cimaco___IMG[[#This Row],[Descripcion]])</f>
        <v>SG877806-CLO -&gt; Frontal</v>
      </c>
    </row>
    <row r="20" spans="1:11" x14ac:dyDescent="0.3">
      <c r="A20" t="s">
        <v>1424</v>
      </c>
      <c r="B20" t="s">
        <v>2808</v>
      </c>
      <c r="C20">
        <v>5</v>
      </c>
      <c r="D20" t="s">
        <v>19</v>
      </c>
      <c r="E20" t="s">
        <v>714</v>
      </c>
      <c r="F20" t="s">
        <v>1545</v>
      </c>
      <c r="G20" t="s">
        <v>1541</v>
      </c>
      <c r="H20" t="s">
        <v>48</v>
      </c>
      <c r="I20" t="s">
        <v>50</v>
      </c>
      <c r="J20" t="s">
        <v>2901</v>
      </c>
      <c r="K20" s="23" t="str">
        <f>HYPERLINK(Cimaco___IMG[[#This Row],[Full_Path]],Cimaco___IMG[[#This Row],[Material]]&amp;" -&gt; "&amp;Cimaco___IMG[[#This Row],[Descripcion]])</f>
        <v>SG877806-CLO -&gt; Superior/Interior</v>
      </c>
    </row>
    <row r="21" spans="1:11" x14ac:dyDescent="0.3">
      <c r="A21" t="s">
        <v>1424</v>
      </c>
      <c r="B21" t="s">
        <v>2808</v>
      </c>
      <c r="C21">
        <v>5</v>
      </c>
      <c r="D21" t="s">
        <v>13</v>
      </c>
      <c r="E21" t="s">
        <v>714</v>
      </c>
      <c r="F21" t="s">
        <v>1542</v>
      </c>
      <c r="G21" t="s">
        <v>1541</v>
      </c>
      <c r="H21" t="s">
        <v>36</v>
      </c>
      <c r="I21" t="s">
        <v>37</v>
      </c>
      <c r="J21" t="s">
        <v>2902</v>
      </c>
      <c r="K21" s="23" t="str">
        <f>HYPERLINK(Cimaco___IMG[[#This Row],[Full_Path]],Cimaco___IMG[[#This Row],[Material]]&amp;" -&gt; "&amp;Cimaco___IMG[[#This Row],[Descripcion]])</f>
        <v>SG877806-CLO -&gt; Angulo 3/4</v>
      </c>
    </row>
    <row r="22" spans="1:11" x14ac:dyDescent="0.3">
      <c r="A22" t="s">
        <v>1425</v>
      </c>
      <c r="B22" t="s">
        <v>2809</v>
      </c>
      <c r="C22">
        <v>5</v>
      </c>
      <c r="D22" t="s">
        <v>17</v>
      </c>
      <c r="E22" t="s">
        <v>714</v>
      </c>
      <c r="F22" t="s">
        <v>1549</v>
      </c>
      <c r="G22" t="s">
        <v>1541</v>
      </c>
      <c r="H22" t="s">
        <v>718</v>
      </c>
      <c r="I22" t="s">
        <v>45</v>
      </c>
      <c r="J22" t="s">
        <v>2903</v>
      </c>
      <c r="K22" s="23" t="str">
        <f>HYPERLINK(Cimaco___IMG[[#This Row],[Full_Path]],Cimaco___IMG[[#This Row],[Material]]&amp;" -&gt; "&amp;Cimaco___IMG[[#This Row],[Descripcion]])</f>
        <v>SG877806-LTL -&gt; Posterior</v>
      </c>
    </row>
    <row r="23" spans="1:11" x14ac:dyDescent="0.3">
      <c r="A23" t="s">
        <v>1425</v>
      </c>
      <c r="B23" t="s">
        <v>2809</v>
      </c>
      <c r="C23">
        <v>5</v>
      </c>
      <c r="D23" t="s">
        <v>15</v>
      </c>
      <c r="E23" t="s">
        <v>714</v>
      </c>
      <c r="F23" t="s">
        <v>1548</v>
      </c>
      <c r="G23" t="s">
        <v>1541</v>
      </c>
      <c r="H23" t="s">
        <v>717</v>
      </c>
      <c r="I23" t="s">
        <v>41</v>
      </c>
      <c r="J23" t="s">
        <v>2904</v>
      </c>
      <c r="K23" s="23" t="str">
        <f>HYPERLINK(Cimaco___IMG[[#This Row],[Full_Path]],Cimaco___IMG[[#This Row],[Material]]&amp;" -&gt; "&amp;Cimaco___IMG[[#This Row],[Descripcion]])</f>
        <v>SG877806-LTL -&gt; Frontal</v>
      </c>
    </row>
    <row r="24" spans="1:11" x14ac:dyDescent="0.3">
      <c r="A24" t="s">
        <v>1425</v>
      </c>
      <c r="B24" t="s">
        <v>2809</v>
      </c>
      <c r="C24">
        <v>5</v>
      </c>
      <c r="D24" t="s">
        <v>19</v>
      </c>
      <c r="E24" t="s">
        <v>714</v>
      </c>
      <c r="F24" t="s">
        <v>1547</v>
      </c>
      <c r="G24" t="s">
        <v>1541</v>
      </c>
      <c r="H24" t="s">
        <v>48</v>
      </c>
      <c r="I24" t="s">
        <v>50</v>
      </c>
      <c r="J24" t="s">
        <v>2905</v>
      </c>
      <c r="K24" s="23" t="str">
        <f>HYPERLINK(Cimaco___IMG[[#This Row],[Full_Path]],Cimaco___IMG[[#This Row],[Material]]&amp;" -&gt; "&amp;Cimaco___IMG[[#This Row],[Descripcion]])</f>
        <v>SG877806-LTL -&gt; Superior/Interior</v>
      </c>
    </row>
    <row r="25" spans="1:11" x14ac:dyDescent="0.3">
      <c r="A25" t="s">
        <v>1425</v>
      </c>
      <c r="B25" t="s">
        <v>2809</v>
      </c>
      <c r="C25">
        <v>5</v>
      </c>
      <c r="D25" t="s">
        <v>13</v>
      </c>
      <c r="E25" t="s">
        <v>714</v>
      </c>
      <c r="F25" t="s">
        <v>1546</v>
      </c>
      <c r="G25" t="s">
        <v>1541</v>
      </c>
      <c r="H25" t="s">
        <v>36</v>
      </c>
      <c r="I25" t="s">
        <v>37</v>
      </c>
      <c r="J25" t="s">
        <v>2906</v>
      </c>
      <c r="K25" s="23" t="str">
        <f>HYPERLINK(Cimaco___IMG[[#This Row],[Full_Path]],Cimaco___IMG[[#This Row],[Material]]&amp;" -&gt; "&amp;Cimaco___IMG[[#This Row],[Descripcion]])</f>
        <v>SG877806-LTL -&gt; Angulo 3/4</v>
      </c>
    </row>
    <row r="26" spans="1:11" x14ac:dyDescent="0.3">
      <c r="A26" t="s">
        <v>88</v>
      </c>
      <c r="B26" t="s">
        <v>2874</v>
      </c>
      <c r="C26">
        <v>4</v>
      </c>
      <c r="D26" t="s">
        <v>17</v>
      </c>
      <c r="E26" t="s">
        <v>714</v>
      </c>
      <c r="F26" t="s">
        <v>852</v>
      </c>
      <c r="G26" t="s">
        <v>853</v>
      </c>
      <c r="H26" t="s">
        <v>718</v>
      </c>
      <c r="I26" t="s">
        <v>45</v>
      </c>
      <c r="J26" t="s">
        <v>2907</v>
      </c>
      <c r="K26" s="23" t="str">
        <f>HYPERLINK(Cimaco___IMG[[#This Row],[Full_Path]],Cimaco___IMG[[#This Row],[Material]]&amp;" -&gt; "&amp;Cimaco___IMG[[#This Row],[Descripcion]])</f>
        <v>BG900633-BLA -&gt; Posterior</v>
      </c>
    </row>
    <row r="27" spans="1:11" x14ac:dyDescent="0.3">
      <c r="A27" t="s">
        <v>88</v>
      </c>
      <c r="B27" t="s">
        <v>2874</v>
      </c>
      <c r="C27">
        <v>4</v>
      </c>
      <c r="D27" t="s">
        <v>15</v>
      </c>
      <c r="E27" t="s">
        <v>714</v>
      </c>
      <c r="F27" t="s">
        <v>854</v>
      </c>
      <c r="G27" t="s">
        <v>853</v>
      </c>
      <c r="H27" t="s">
        <v>717</v>
      </c>
      <c r="I27" t="s">
        <v>41</v>
      </c>
      <c r="J27" t="s">
        <v>2908</v>
      </c>
      <c r="K27" s="23" t="str">
        <f>HYPERLINK(Cimaco___IMG[[#This Row],[Full_Path]],Cimaco___IMG[[#This Row],[Material]]&amp;" -&gt; "&amp;Cimaco___IMG[[#This Row],[Descripcion]])</f>
        <v>BG900633-BLA -&gt; Frontal</v>
      </c>
    </row>
    <row r="28" spans="1:11" x14ac:dyDescent="0.3">
      <c r="A28" t="s">
        <v>88</v>
      </c>
      <c r="B28" t="s">
        <v>2874</v>
      </c>
      <c r="C28">
        <v>4</v>
      </c>
      <c r="D28" t="s">
        <v>19</v>
      </c>
      <c r="E28" t="s">
        <v>714</v>
      </c>
      <c r="F28" t="s">
        <v>855</v>
      </c>
      <c r="G28" t="s">
        <v>853</v>
      </c>
      <c r="H28" t="s">
        <v>48</v>
      </c>
      <c r="I28" t="s">
        <v>50</v>
      </c>
      <c r="J28" t="s">
        <v>2909</v>
      </c>
      <c r="K28" s="23" t="str">
        <f>HYPERLINK(Cimaco___IMG[[#This Row],[Full_Path]],Cimaco___IMG[[#This Row],[Material]]&amp;" -&gt; "&amp;Cimaco___IMG[[#This Row],[Descripcion]])</f>
        <v>BG900633-BLA -&gt; Superior/Interior</v>
      </c>
    </row>
    <row r="29" spans="1:11" x14ac:dyDescent="0.3">
      <c r="A29" t="s">
        <v>88</v>
      </c>
      <c r="B29" t="s">
        <v>2874</v>
      </c>
      <c r="C29">
        <v>4</v>
      </c>
      <c r="D29" t="s">
        <v>13</v>
      </c>
      <c r="E29" t="s">
        <v>714</v>
      </c>
      <c r="F29" t="s">
        <v>856</v>
      </c>
      <c r="G29" t="s">
        <v>853</v>
      </c>
      <c r="H29" t="s">
        <v>36</v>
      </c>
      <c r="I29" t="s">
        <v>37</v>
      </c>
      <c r="J29" t="s">
        <v>2910</v>
      </c>
      <c r="K29" s="23" t="str">
        <f>HYPERLINK(Cimaco___IMG[[#This Row],[Full_Path]],Cimaco___IMG[[#This Row],[Material]]&amp;" -&gt; "&amp;Cimaco___IMG[[#This Row],[Descripcion]])</f>
        <v>BG900633-BLA -&gt; Angulo 3/4</v>
      </c>
    </row>
    <row r="30" spans="1:11" x14ac:dyDescent="0.3">
      <c r="A30" t="s">
        <v>2822</v>
      </c>
      <c r="B30" t="s">
        <v>2823</v>
      </c>
      <c r="C30">
        <v>5</v>
      </c>
      <c r="D30" t="s">
        <v>17</v>
      </c>
      <c r="E30" t="s">
        <v>714</v>
      </c>
      <c r="F30" t="s">
        <v>2911</v>
      </c>
      <c r="G30" t="s">
        <v>2912</v>
      </c>
      <c r="H30" t="s">
        <v>718</v>
      </c>
      <c r="I30" t="s">
        <v>45</v>
      </c>
      <c r="J30" t="s">
        <v>2913</v>
      </c>
      <c r="K30" s="23" t="str">
        <f>HYPERLINK(Cimaco___IMG[[#This Row],[Full_Path]],Cimaco___IMG[[#This Row],[Material]]&amp;" -&gt; "&amp;Cimaco___IMG[[#This Row],[Descripcion]])</f>
        <v>CV866522-BLA -&gt; Posterior</v>
      </c>
    </row>
    <row r="31" spans="1:11" x14ac:dyDescent="0.3">
      <c r="A31" t="s">
        <v>2822</v>
      </c>
      <c r="B31" t="s">
        <v>2823</v>
      </c>
      <c r="C31">
        <v>5</v>
      </c>
      <c r="D31" t="s">
        <v>15</v>
      </c>
      <c r="E31" t="s">
        <v>714</v>
      </c>
      <c r="F31" t="s">
        <v>2914</v>
      </c>
      <c r="G31" t="s">
        <v>2912</v>
      </c>
      <c r="H31" t="s">
        <v>717</v>
      </c>
      <c r="I31" t="s">
        <v>41</v>
      </c>
      <c r="J31" t="s">
        <v>2915</v>
      </c>
      <c r="K31" s="23" t="str">
        <f>HYPERLINK(Cimaco___IMG[[#This Row],[Full_Path]],Cimaco___IMG[[#This Row],[Material]]&amp;" -&gt; "&amp;Cimaco___IMG[[#This Row],[Descripcion]])</f>
        <v>CV866522-BLA -&gt; Frontal</v>
      </c>
    </row>
    <row r="32" spans="1:11" x14ac:dyDescent="0.3">
      <c r="A32" t="s">
        <v>2822</v>
      </c>
      <c r="B32" t="s">
        <v>2823</v>
      </c>
      <c r="C32">
        <v>5</v>
      </c>
      <c r="D32" t="s">
        <v>19</v>
      </c>
      <c r="E32" t="s">
        <v>714</v>
      </c>
      <c r="F32" t="s">
        <v>2916</v>
      </c>
      <c r="G32" t="s">
        <v>2912</v>
      </c>
      <c r="H32" t="s">
        <v>48</v>
      </c>
      <c r="I32" t="s">
        <v>50</v>
      </c>
      <c r="J32" t="s">
        <v>2917</v>
      </c>
      <c r="K32" s="23" t="str">
        <f>HYPERLINK(Cimaco___IMG[[#This Row],[Full_Path]],Cimaco___IMG[[#This Row],[Material]]&amp;" -&gt; "&amp;Cimaco___IMG[[#This Row],[Descripcion]])</f>
        <v>CV866522-BLA -&gt; Superior/Interior</v>
      </c>
    </row>
    <row r="33" spans="1:11" x14ac:dyDescent="0.3">
      <c r="A33" t="s">
        <v>2822</v>
      </c>
      <c r="B33" t="s">
        <v>2823</v>
      </c>
      <c r="C33">
        <v>5</v>
      </c>
      <c r="D33" t="s">
        <v>13</v>
      </c>
      <c r="E33" t="s">
        <v>714</v>
      </c>
      <c r="F33" t="s">
        <v>2918</v>
      </c>
      <c r="G33" t="s">
        <v>2912</v>
      </c>
      <c r="H33" t="s">
        <v>36</v>
      </c>
      <c r="I33" t="s">
        <v>37</v>
      </c>
      <c r="J33" t="s">
        <v>2919</v>
      </c>
      <c r="K33" s="23" t="str">
        <f>HYPERLINK(Cimaco___IMG[[#This Row],[Full_Path]],Cimaco___IMG[[#This Row],[Material]]&amp;" -&gt; "&amp;Cimaco___IMG[[#This Row],[Descripcion]])</f>
        <v>CV866522-BLA -&gt; Angulo 3/4</v>
      </c>
    </row>
    <row r="34" spans="1:11" x14ac:dyDescent="0.3">
      <c r="A34" t="s">
        <v>2824</v>
      </c>
      <c r="B34" t="s">
        <v>2825</v>
      </c>
      <c r="C34">
        <v>4</v>
      </c>
      <c r="D34" t="s">
        <v>17</v>
      </c>
      <c r="E34" t="s">
        <v>714</v>
      </c>
      <c r="F34" t="s">
        <v>2920</v>
      </c>
      <c r="G34" t="s">
        <v>2912</v>
      </c>
      <c r="H34" t="s">
        <v>718</v>
      </c>
      <c r="I34" t="s">
        <v>45</v>
      </c>
      <c r="J34" t="s">
        <v>2921</v>
      </c>
      <c r="K34" s="23" t="str">
        <f>HYPERLINK(Cimaco___IMG[[#This Row],[Full_Path]],Cimaco___IMG[[#This Row],[Material]]&amp;" -&gt; "&amp;Cimaco___IMG[[#This Row],[Descripcion]])</f>
        <v>CV866522-COG -&gt; Posterior</v>
      </c>
    </row>
    <row r="35" spans="1:11" x14ac:dyDescent="0.3">
      <c r="A35" t="s">
        <v>2824</v>
      </c>
      <c r="B35" t="s">
        <v>2825</v>
      </c>
      <c r="C35">
        <v>4</v>
      </c>
      <c r="D35" t="s">
        <v>15</v>
      </c>
      <c r="E35" t="s">
        <v>714</v>
      </c>
      <c r="F35" t="s">
        <v>2922</v>
      </c>
      <c r="G35" t="s">
        <v>2912</v>
      </c>
      <c r="H35" t="s">
        <v>717</v>
      </c>
      <c r="I35" t="s">
        <v>41</v>
      </c>
      <c r="J35" t="s">
        <v>2923</v>
      </c>
      <c r="K35" s="23" t="str">
        <f>HYPERLINK(Cimaco___IMG[[#This Row],[Full_Path]],Cimaco___IMG[[#This Row],[Material]]&amp;" -&gt; "&amp;Cimaco___IMG[[#This Row],[Descripcion]])</f>
        <v>CV866522-COG -&gt; Frontal</v>
      </c>
    </row>
    <row r="36" spans="1:11" x14ac:dyDescent="0.3">
      <c r="A36" t="s">
        <v>2824</v>
      </c>
      <c r="B36" t="s">
        <v>2825</v>
      </c>
      <c r="C36">
        <v>4</v>
      </c>
      <c r="D36" t="s">
        <v>19</v>
      </c>
      <c r="E36" t="s">
        <v>714</v>
      </c>
      <c r="F36" t="s">
        <v>2924</v>
      </c>
      <c r="G36" t="s">
        <v>2912</v>
      </c>
      <c r="H36" t="s">
        <v>48</v>
      </c>
      <c r="I36" t="s">
        <v>50</v>
      </c>
      <c r="J36" t="s">
        <v>2925</v>
      </c>
      <c r="K36" s="23" t="str">
        <f>HYPERLINK(Cimaco___IMG[[#This Row],[Full_Path]],Cimaco___IMG[[#This Row],[Material]]&amp;" -&gt; "&amp;Cimaco___IMG[[#This Row],[Descripcion]])</f>
        <v>CV866522-COG -&gt; Superior/Interior</v>
      </c>
    </row>
    <row r="37" spans="1:11" x14ac:dyDescent="0.3">
      <c r="A37" t="s">
        <v>2824</v>
      </c>
      <c r="B37" t="s">
        <v>2825</v>
      </c>
      <c r="C37">
        <v>4</v>
      </c>
      <c r="D37" t="s">
        <v>13</v>
      </c>
      <c r="E37" t="s">
        <v>714</v>
      </c>
      <c r="F37" t="s">
        <v>2926</v>
      </c>
      <c r="G37" t="s">
        <v>2912</v>
      </c>
      <c r="H37" t="s">
        <v>36</v>
      </c>
      <c r="I37" t="s">
        <v>37</v>
      </c>
      <c r="J37" t="s">
        <v>2927</v>
      </c>
      <c r="K37" s="23" t="str">
        <f>HYPERLINK(Cimaco___IMG[[#This Row],[Full_Path]],Cimaco___IMG[[#This Row],[Material]]&amp;" -&gt; "&amp;Cimaco___IMG[[#This Row],[Descripcion]])</f>
        <v>CV866522-COG -&gt; Angulo 3/4</v>
      </c>
    </row>
    <row r="38" spans="1:11" x14ac:dyDescent="0.3">
      <c r="A38" t="s">
        <v>2858</v>
      </c>
      <c r="B38" t="s">
        <v>2859</v>
      </c>
      <c r="C38">
        <v>4</v>
      </c>
      <c r="D38" t="s">
        <v>17</v>
      </c>
      <c r="E38" t="s">
        <v>714</v>
      </c>
      <c r="F38" t="s">
        <v>2928</v>
      </c>
      <c r="G38" t="s">
        <v>2929</v>
      </c>
      <c r="H38" t="s">
        <v>718</v>
      </c>
      <c r="I38" t="s">
        <v>45</v>
      </c>
      <c r="J38" t="s">
        <v>2930</v>
      </c>
      <c r="K38" s="23" t="str">
        <f>HYPERLINK(Cimaco___IMG[[#This Row],[Full_Path]],Cimaco___IMG[[#This Row],[Material]]&amp;" -&gt; "&amp;Cimaco___IMG[[#This Row],[Descripcion]])</f>
        <v>OS865414-LTL -&gt; Posterior</v>
      </c>
    </row>
    <row r="39" spans="1:11" x14ac:dyDescent="0.3">
      <c r="A39" t="s">
        <v>2858</v>
      </c>
      <c r="B39" t="s">
        <v>2859</v>
      </c>
      <c r="C39">
        <v>4</v>
      </c>
      <c r="D39" t="s">
        <v>15</v>
      </c>
      <c r="E39" t="s">
        <v>714</v>
      </c>
      <c r="F39" t="s">
        <v>2931</v>
      </c>
      <c r="G39" t="s">
        <v>2929</v>
      </c>
      <c r="H39" t="s">
        <v>717</v>
      </c>
      <c r="I39" t="s">
        <v>41</v>
      </c>
      <c r="J39" t="s">
        <v>2932</v>
      </c>
      <c r="K39" s="23" t="str">
        <f>HYPERLINK(Cimaco___IMG[[#This Row],[Full_Path]],Cimaco___IMG[[#This Row],[Material]]&amp;" -&gt; "&amp;Cimaco___IMG[[#This Row],[Descripcion]])</f>
        <v>OS865414-LTL -&gt; Frontal</v>
      </c>
    </row>
    <row r="40" spans="1:11" x14ac:dyDescent="0.3">
      <c r="A40" t="s">
        <v>2858</v>
      </c>
      <c r="B40" t="s">
        <v>2859</v>
      </c>
      <c r="C40">
        <v>4</v>
      </c>
      <c r="D40" t="s">
        <v>19</v>
      </c>
      <c r="E40" t="s">
        <v>714</v>
      </c>
      <c r="F40" t="s">
        <v>2933</v>
      </c>
      <c r="G40" t="s">
        <v>2929</v>
      </c>
      <c r="H40" t="s">
        <v>48</v>
      </c>
      <c r="I40" t="s">
        <v>50</v>
      </c>
      <c r="J40" t="s">
        <v>2934</v>
      </c>
      <c r="K40" s="23" t="str">
        <f>HYPERLINK(Cimaco___IMG[[#This Row],[Full_Path]],Cimaco___IMG[[#This Row],[Material]]&amp;" -&gt; "&amp;Cimaco___IMG[[#This Row],[Descripcion]])</f>
        <v>OS865414-LTL -&gt; Superior/Interior</v>
      </c>
    </row>
    <row r="41" spans="1:11" x14ac:dyDescent="0.3">
      <c r="A41" t="s">
        <v>2858</v>
      </c>
      <c r="B41" t="s">
        <v>2859</v>
      </c>
      <c r="C41">
        <v>4</v>
      </c>
      <c r="D41" t="s">
        <v>13</v>
      </c>
      <c r="E41" t="s">
        <v>714</v>
      </c>
      <c r="F41" t="s">
        <v>2935</v>
      </c>
      <c r="G41" t="s">
        <v>2929</v>
      </c>
      <c r="H41" t="s">
        <v>36</v>
      </c>
      <c r="I41" t="s">
        <v>37</v>
      </c>
      <c r="J41" t="s">
        <v>2936</v>
      </c>
      <c r="K41" s="23" t="str">
        <f>HYPERLINK(Cimaco___IMG[[#This Row],[Full_Path]],Cimaco___IMG[[#This Row],[Material]]&amp;" -&gt; "&amp;Cimaco___IMG[[#This Row],[Descripcion]])</f>
        <v>OS865414-LTL -&gt; Angulo 3/4</v>
      </c>
    </row>
    <row r="42" spans="1:11" x14ac:dyDescent="0.3">
      <c r="A42" t="s">
        <v>2860</v>
      </c>
      <c r="B42" t="s">
        <v>2861</v>
      </c>
      <c r="C42">
        <v>4</v>
      </c>
      <c r="D42" t="s">
        <v>17</v>
      </c>
      <c r="E42" t="s">
        <v>714</v>
      </c>
      <c r="F42" t="s">
        <v>2937</v>
      </c>
      <c r="G42" t="s">
        <v>2938</v>
      </c>
      <c r="H42" t="s">
        <v>718</v>
      </c>
      <c r="I42" t="s">
        <v>45</v>
      </c>
      <c r="J42" t="s">
        <v>2939</v>
      </c>
      <c r="K42" s="23" t="str">
        <f>HYPERLINK(Cimaco___IMG[[#This Row],[Full_Path]],Cimaco___IMG[[#This Row],[Material]]&amp;" -&gt; "&amp;Cimaco___IMG[[#This Row],[Descripcion]])</f>
        <v>OS865419-LTL -&gt; Posterior</v>
      </c>
    </row>
    <row r="43" spans="1:11" x14ac:dyDescent="0.3">
      <c r="A43" t="s">
        <v>2860</v>
      </c>
      <c r="B43" t="s">
        <v>2861</v>
      </c>
      <c r="C43">
        <v>4</v>
      </c>
      <c r="D43" t="s">
        <v>15</v>
      </c>
      <c r="E43" t="s">
        <v>714</v>
      </c>
      <c r="F43" t="s">
        <v>2940</v>
      </c>
      <c r="G43" t="s">
        <v>2938</v>
      </c>
      <c r="H43" t="s">
        <v>717</v>
      </c>
      <c r="I43" t="s">
        <v>41</v>
      </c>
      <c r="J43" t="s">
        <v>2941</v>
      </c>
      <c r="K43" s="23" t="str">
        <f>HYPERLINK(Cimaco___IMG[[#This Row],[Full_Path]],Cimaco___IMG[[#This Row],[Material]]&amp;" -&gt; "&amp;Cimaco___IMG[[#This Row],[Descripcion]])</f>
        <v>OS865419-LTL -&gt; Frontal</v>
      </c>
    </row>
    <row r="44" spans="1:11" x14ac:dyDescent="0.3">
      <c r="A44" t="s">
        <v>2860</v>
      </c>
      <c r="B44" t="s">
        <v>2861</v>
      </c>
      <c r="C44">
        <v>4</v>
      </c>
      <c r="D44" t="s">
        <v>19</v>
      </c>
      <c r="E44" t="s">
        <v>714</v>
      </c>
      <c r="F44" t="s">
        <v>2942</v>
      </c>
      <c r="G44" t="s">
        <v>2938</v>
      </c>
      <c r="H44" t="s">
        <v>48</v>
      </c>
      <c r="I44" t="s">
        <v>50</v>
      </c>
      <c r="J44" t="s">
        <v>2943</v>
      </c>
      <c r="K44" s="23" t="str">
        <f>HYPERLINK(Cimaco___IMG[[#This Row],[Full_Path]],Cimaco___IMG[[#This Row],[Material]]&amp;" -&gt; "&amp;Cimaco___IMG[[#This Row],[Descripcion]])</f>
        <v>OS865419-LTL -&gt; Superior/Interior</v>
      </c>
    </row>
    <row r="45" spans="1:11" x14ac:dyDescent="0.3">
      <c r="A45" t="s">
        <v>2860</v>
      </c>
      <c r="B45" t="s">
        <v>2861</v>
      </c>
      <c r="C45">
        <v>4</v>
      </c>
      <c r="D45" t="s">
        <v>13</v>
      </c>
      <c r="E45" t="s">
        <v>714</v>
      </c>
      <c r="F45" t="s">
        <v>2944</v>
      </c>
      <c r="G45" t="s">
        <v>2938</v>
      </c>
      <c r="H45" t="s">
        <v>36</v>
      </c>
      <c r="I45" t="s">
        <v>37</v>
      </c>
      <c r="J45" t="s">
        <v>2945</v>
      </c>
      <c r="K45" s="23" t="str">
        <f>HYPERLINK(Cimaco___IMG[[#This Row],[Full_Path]],Cimaco___IMG[[#This Row],[Material]]&amp;" -&gt; "&amp;Cimaco___IMG[[#This Row],[Descripcion]])</f>
        <v>OS865419-LTL -&gt; Angulo 3/4</v>
      </c>
    </row>
    <row r="46" spans="1:11" x14ac:dyDescent="0.3">
      <c r="A46" t="s">
        <v>300</v>
      </c>
      <c r="B46" t="s">
        <v>2862</v>
      </c>
      <c r="C46">
        <v>4</v>
      </c>
      <c r="D46" t="s">
        <v>17</v>
      </c>
      <c r="E46" t="s">
        <v>714</v>
      </c>
      <c r="F46" t="s">
        <v>1156</v>
      </c>
      <c r="G46" t="s">
        <v>1157</v>
      </c>
      <c r="H46" t="s">
        <v>718</v>
      </c>
      <c r="I46" t="s">
        <v>45</v>
      </c>
      <c r="J46" t="s">
        <v>2946</v>
      </c>
      <c r="K46" s="23" t="str">
        <f>HYPERLINK(Cimaco___IMG[[#This Row],[Full_Path]],Cimaco___IMG[[#This Row],[Material]]&amp;" -&gt; "&amp;Cimaco___IMG[[#This Row],[Descripcion]])</f>
        <v>OS865422-LTL -&gt; Posterior</v>
      </c>
    </row>
    <row r="47" spans="1:11" x14ac:dyDescent="0.3">
      <c r="A47" t="s">
        <v>300</v>
      </c>
      <c r="B47" t="s">
        <v>2862</v>
      </c>
      <c r="C47">
        <v>4</v>
      </c>
      <c r="D47" t="s">
        <v>15</v>
      </c>
      <c r="E47" t="s">
        <v>714</v>
      </c>
      <c r="F47" t="s">
        <v>1158</v>
      </c>
      <c r="G47" t="s">
        <v>1157</v>
      </c>
      <c r="H47" t="s">
        <v>717</v>
      </c>
      <c r="I47" t="s">
        <v>41</v>
      </c>
      <c r="J47" t="s">
        <v>2947</v>
      </c>
      <c r="K47" s="23" t="str">
        <f>HYPERLINK(Cimaco___IMG[[#This Row],[Full_Path]],Cimaco___IMG[[#This Row],[Material]]&amp;" -&gt; "&amp;Cimaco___IMG[[#This Row],[Descripcion]])</f>
        <v>OS865422-LTL -&gt; Frontal</v>
      </c>
    </row>
    <row r="48" spans="1:11" x14ac:dyDescent="0.3">
      <c r="A48" t="s">
        <v>300</v>
      </c>
      <c r="B48" t="s">
        <v>2862</v>
      </c>
      <c r="C48">
        <v>4</v>
      </c>
      <c r="D48" t="s">
        <v>19</v>
      </c>
      <c r="E48" t="s">
        <v>714</v>
      </c>
      <c r="F48" t="s">
        <v>1159</v>
      </c>
      <c r="G48" t="s">
        <v>1157</v>
      </c>
      <c r="H48" t="s">
        <v>48</v>
      </c>
      <c r="I48" t="s">
        <v>50</v>
      </c>
      <c r="J48" t="s">
        <v>2948</v>
      </c>
      <c r="K48" s="23" t="str">
        <f>HYPERLINK(Cimaco___IMG[[#This Row],[Full_Path]],Cimaco___IMG[[#This Row],[Material]]&amp;" -&gt; "&amp;Cimaco___IMG[[#This Row],[Descripcion]])</f>
        <v>OS865422-LTL -&gt; Superior/Interior</v>
      </c>
    </row>
    <row r="49" spans="1:11" x14ac:dyDescent="0.3">
      <c r="A49" t="s">
        <v>300</v>
      </c>
      <c r="B49" t="s">
        <v>2862</v>
      </c>
      <c r="C49">
        <v>4</v>
      </c>
      <c r="D49" t="s">
        <v>13</v>
      </c>
      <c r="E49" t="s">
        <v>714</v>
      </c>
      <c r="F49" t="s">
        <v>1160</v>
      </c>
      <c r="G49" t="s">
        <v>1157</v>
      </c>
      <c r="H49" t="s">
        <v>36</v>
      </c>
      <c r="I49" t="s">
        <v>37</v>
      </c>
      <c r="J49" t="s">
        <v>2949</v>
      </c>
      <c r="K49" s="23" t="str">
        <f>HYPERLINK(Cimaco___IMG[[#This Row],[Full_Path]],Cimaco___IMG[[#This Row],[Material]]&amp;" -&gt; "&amp;Cimaco___IMG[[#This Row],[Descripcion]])</f>
        <v>OS865422-LTL -&gt; Angulo 3/4</v>
      </c>
    </row>
    <row r="50" spans="1:11" x14ac:dyDescent="0.3">
      <c r="A50" t="s">
        <v>2863</v>
      </c>
      <c r="B50" t="s">
        <v>2864</v>
      </c>
      <c r="C50">
        <v>5</v>
      </c>
      <c r="D50" t="s">
        <v>17</v>
      </c>
      <c r="E50" t="s">
        <v>714</v>
      </c>
      <c r="F50" t="s">
        <v>2950</v>
      </c>
      <c r="G50" t="s">
        <v>2951</v>
      </c>
      <c r="H50" t="s">
        <v>718</v>
      </c>
      <c r="I50" t="s">
        <v>45</v>
      </c>
      <c r="J50" t="s">
        <v>2952</v>
      </c>
      <c r="K50" s="23" t="str">
        <f>HYPERLINK(Cimaco___IMG[[#This Row],[Full_Path]],Cimaco___IMG[[#This Row],[Material]]&amp;" -&gt; "&amp;Cimaco___IMG[[#This Row],[Descripcion]])</f>
        <v>SG865414-CLO -&gt; Posterior</v>
      </c>
    </row>
    <row r="51" spans="1:11" x14ac:dyDescent="0.3">
      <c r="A51" t="s">
        <v>2863</v>
      </c>
      <c r="B51" t="s">
        <v>2864</v>
      </c>
      <c r="C51">
        <v>5</v>
      </c>
      <c r="D51" t="s">
        <v>15</v>
      </c>
      <c r="E51" t="s">
        <v>714</v>
      </c>
      <c r="F51" t="s">
        <v>2953</v>
      </c>
      <c r="G51" t="s">
        <v>2951</v>
      </c>
      <c r="H51" t="s">
        <v>717</v>
      </c>
      <c r="I51" t="s">
        <v>41</v>
      </c>
      <c r="J51" t="s">
        <v>2954</v>
      </c>
      <c r="K51" s="23" t="str">
        <f>HYPERLINK(Cimaco___IMG[[#This Row],[Full_Path]],Cimaco___IMG[[#This Row],[Material]]&amp;" -&gt; "&amp;Cimaco___IMG[[#This Row],[Descripcion]])</f>
        <v>SG865414-CLO -&gt; Frontal</v>
      </c>
    </row>
    <row r="52" spans="1:11" x14ac:dyDescent="0.3">
      <c r="A52" t="s">
        <v>2863</v>
      </c>
      <c r="B52" t="s">
        <v>2864</v>
      </c>
      <c r="C52">
        <v>5</v>
      </c>
      <c r="D52" t="s">
        <v>19</v>
      </c>
      <c r="E52" t="s">
        <v>714</v>
      </c>
      <c r="F52" t="s">
        <v>2955</v>
      </c>
      <c r="G52" t="s">
        <v>2951</v>
      </c>
      <c r="H52" t="s">
        <v>48</v>
      </c>
      <c r="I52" t="s">
        <v>50</v>
      </c>
      <c r="J52" t="s">
        <v>2956</v>
      </c>
      <c r="K52" s="23" t="str">
        <f>HYPERLINK(Cimaco___IMG[[#This Row],[Full_Path]],Cimaco___IMG[[#This Row],[Material]]&amp;" -&gt; "&amp;Cimaco___IMG[[#This Row],[Descripcion]])</f>
        <v>SG865414-CLO -&gt; Superior/Interior</v>
      </c>
    </row>
    <row r="53" spans="1:11" x14ac:dyDescent="0.3">
      <c r="A53" t="s">
        <v>2863</v>
      </c>
      <c r="B53" t="s">
        <v>2864</v>
      </c>
      <c r="C53">
        <v>5</v>
      </c>
      <c r="D53" t="s">
        <v>13</v>
      </c>
      <c r="E53" t="s">
        <v>714</v>
      </c>
      <c r="F53" t="s">
        <v>2957</v>
      </c>
      <c r="G53" t="s">
        <v>2951</v>
      </c>
      <c r="H53" t="s">
        <v>36</v>
      </c>
      <c r="I53" t="s">
        <v>37</v>
      </c>
      <c r="J53" t="s">
        <v>2958</v>
      </c>
      <c r="K53" s="23" t="str">
        <f>HYPERLINK(Cimaco___IMG[[#This Row],[Full_Path]],Cimaco___IMG[[#This Row],[Material]]&amp;" -&gt; "&amp;Cimaco___IMG[[#This Row],[Descripcion]])</f>
        <v>SG865414-CLO -&gt; Angulo 3/4</v>
      </c>
    </row>
    <row r="54" spans="1:11" x14ac:dyDescent="0.3">
      <c r="A54" t="s">
        <v>2865</v>
      </c>
      <c r="B54" t="s">
        <v>2866</v>
      </c>
      <c r="C54">
        <v>4</v>
      </c>
      <c r="D54" t="s">
        <v>17</v>
      </c>
      <c r="E54" t="s">
        <v>714</v>
      </c>
      <c r="F54" t="s">
        <v>2959</v>
      </c>
      <c r="G54" t="s">
        <v>2951</v>
      </c>
      <c r="H54" t="s">
        <v>718</v>
      </c>
      <c r="I54" t="s">
        <v>45</v>
      </c>
      <c r="J54" t="s">
        <v>2960</v>
      </c>
      <c r="K54" s="23" t="str">
        <f>HYPERLINK(Cimaco___IMG[[#This Row],[Full_Path]],Cimaco___IMG[[#This Row],[Material]]&amp;" -&gt; "&amp;Cimaco___IMG[[#This Row],[Descripcion]])</f>
        <v>SG865414-LGW -&gt; Posterior</v>
      </c>
    </row>
    <row r="55" spans="1:11" x14ac:dyDescent="0.3">
      <c r="A55" t="s">
        <v>2865</v>
      </c>
      <c r="B55" t="s">
        <v>2866</v>
      </c>
      <c r="C55">
        <v>4</v>
      </c>
      <c r="D55" t="s">
        <v>15</v>
      </c>
      <c r="E55" t="s">
        <v>714</v>
      </c>
      <c r="F55" t="s">
        <v>2961</v>
      </c>
      <c r="G55" t="s">
        <v>2951</v>
      </c>
      <c r="H55" t="s">
        <v>717</v>
      </c>
      <c r="I55" t="s">
        <v>41</v>
      </c>
      <c r="J55" t="s">
        <v>2962</v>
      </c>
      <c r="K55" s="23" t="str">
        <f>HYPERLINK(Cimaco___IMG[[#This Row],[Full_Path]],Cimaco___IMG[[#This Row],[Material]]&amp;" -&gt; "&amp;Cimaco___IMG[[#This Row],[Descripcion]])</f>
        <v>SG865414-LGW -&gt; Frontal</v>
      </c>
    </row>
    <row r="56" spans="1:11" x14ac:dyDescent="0.3">
      <c r="A56" t="s">
        <v>2865</v>
      </c>
      <c r="B56" t="s">
        <v>2866</v>
      </c>
      <c r="C56">
        <v>4</v>
      </c>
      <c r="D56" t="s">
        <v>19</v>
      </c>
      <c r="E56" t="s">
        <v>714</v>
      </c>
      <c r="F56" t="s">
        <v>2963</v>
      </c>
      <c r="G56" t="s">
        <v>2951</v>
      </c>
      <c r="H56" t="s">
        <v>48</v>
      </c>
      <c r="I56" t="s">
        <v>50</v>
      </c>
      <c r="J56" t="s">
        <v>2964</v>
      </c>
      <c r="K56" s="23" t="str">
        <f>HYPERLINK(Cimaco___IMG[[#This Row],[Full_Path]],Cimaco___IMG[[#This Row],[Material]]&amp;" -&gt; "&amp;Cimaco___IMG[[#This Row],[Descripcion]])</f>
        <v>SG865414-LGW -&gt; Superior/Interior</v>
      </c>
    </row>
    <row r="57" spans="1:11" x14ac:dyDescent="0.3">
      <c r="A57" t="s">
        <v>2865</v>
      </c>
      <c r="B57" t="s">
        <v>2866</v>
      </c>
      <c r="C57">
        <v>4</v>
      </c>
      <c r="D57" t="s">
        <v>13</v>
      </c>
      <c r="E57" t="s">
        <v>714</v>
      </c>
      <c r="F57" t="s">
        <v>2965</v>
      </c>
      <c r="G57" t="s">
        <v>2951</v>
      </c>
      <c r="H57" t="s">
        <v>36</v>
      </c>
      <c r="I57" t="s">
        <v>37</v>
      </c>
      <c r="J57" t="s">
        <v>2966</v>
      </c>
      <c r="K57" s="23" t="str">
        <f>HYPERLINK(Cimaco___IMG[[#This Row],[Full_Path]],Cimaco___IMG[[#This Row],[Material]]&amp;" -&gt; "&amp;Cimaco___IMG[[#This Row],[Descripcion]])</f>
        <v>SG865414-LGW -&gt; Angulo 3/4</v>
      </c>
    </row>
    <row r="58" spans="1:11" x14ac:dyDescent="0.3">
      <c r="A58" t="s">
        <v>2867</v>
      </c>
      <c r="B58" t="s">
        <v>2868</v>
      </c>
      <c r="C58">
        <v>6</v>
      </c>
      <c r="D58" t="s">
        <v>17</v>
      </c>
      <c r="E58" t="s">
        <v>714</v>
      </c>
      <c r="F58" t="s">
        <v>2967</v>
      </c>
      <c r="G58" t="s">
        <v>2968</v>
      </c>
      <c r="H58" t="s">
        <v>718</v>
      </c>
      <c r="I58" t="s">
        <v>45</v>
      </c>
      <c r="J58" t="s">
        <v>2969</v>
      </c>
      <c r="K58" s="23" t="str">
        <f>HYPERLINK(Cimaco___IMG[[#This Row],[Full_Path]],Cimaco___IMG[[#This Row],[Material]]&amp;" -&gt; "&amp;Cimaco___IMG[[#This Row],[Descripcion]])</f>
        <v>SG865419-CLO -&gt; Posterior</v>
      </c>
    </row>
    <row r="59" spans="1:11" x14ac:dyDescent="0.3">
      <c r="A59" t="s">
        <v>2867</v>
      </c>
      <c r="B59" t="s">
        <v>2868</v>
      </c>
      <c r="C59">
        <v>6</v>
      </c>
      <c r="D59" t="s">
        <v>15</v>
      </c>
      <c r="E59" t="s">
        <v>714</v>
      </c>
      <c r="F59" t="s">
        <v>2970</v>
      </c>
      <c r="G59" t="s">
        <v>2968</v>
      </c>
      <c r="H59" t="s">
        <v>717</v>
      </c>
      <c r="I59" t="s">
        <v>41</v>
      </c>
      <c r="J59" t="s">
        <v>2971</v>
      </c>
      <c r="K59" s="23" t="str">
        <f>HYPERLINK(Cimaco___IMG[[#This Row],[Full_Path]],Cimaco___IMG[[#This Row],[Material]]&amp;" -&gt; "&amp;Cimaco___IMG[[#This Row],[Descripcion]])</f>
        <v>SG865419-CLO -&gt; Frontal</v>
      </c>
    </row>
    <row r="60" spans="1:11" x14ac:dyDescent="0.3">
      <c r="A60" t="s">
        <v>2867</v>
      </c>
      <c r="B60" t="s">
        <v>2868</v>
      </c>
      <c r="C60">
        <v>6</v>
      </c>
      <c r="D60" t="s">
        <v>19</v>
      </c>
      <c r="E60" t="s">
        <v>714</v>
      </c>
      <c r="F60" t="s">
        <v>2972</v>
      </c>
      <c r="G60" t="s">
        <v>2968</v>
      </c>
      <c r="H60" t="s">
        <v>48</v>
      </c>
      <c r="I60" t="s">
        <v>50</v>
      </c>
      <c r="J60" t="s">
        <v>2973</v>
      </c>
      <c r="K60" s="23" t="str">
        <f>HYPERLINK(Cimaco___IMG[[#This Row],[Full_Path]],Cimaco___IMG[[#This Row],[Material]]&amp;" -&gt; "&amp;Cimaco___IMG[[#This Row],[Descripcion]])</f>
        <v>SG865419-CLO -&gt; Superior/Interior</v>
      </c>
    </row>
    <row r="61" spans="1:11" x14ac:dyDescent="0.3">
      <c r="A61" t="s">
        <v>2867</v>
      </c>
      <c r="B61" t="s">
        <v>2868</v>
      </c>
      <c r="C61">
        <v>6</v>
      </c>
      <c r="D61" t="s">
        <v>13</v>
      </c>
      <c r="E61" t="s">
        <v>714</v>
      </c>
      <c r="F61" t="s">
        <v>2974</v>
      </c>
      <c r="G61" t="s">
        <v>2968</v>
      </c>
      <c r="H61" t="s">
        <v>36</v>
      </c>
      <c r="I61" t="s">
        <v>37</v>
      </c>
      <c r="J61" t="s">
        <v>2975</v>
      </c>
      <c r="K61" s="23" t="str">
        <f>HYPERLINK(Cimaco___IMG[[#This Row],[Full_Path]],Cimaco___IMG[[#This Row],[Material]]&amp;" -&gt; "&amp;Cimaco___IMG[[#This Row],[Descripcion]])</f>
        <v>SG865419-CLO -&gt; Angulo 3/4</v>
      </c>
    </row>
    <row r="62" spans="1:11" x14ac:dyDescent="0.3">
      <c r="A62" t="s">
        <v>2869</v>
      </c>
      <c r="B62" t="s">
        <v>2870</v>
      </c>
      <c r="C62">
        <v>4</v>
      </c>
      <c r="D62" t="s">
        <v>17</v>
      </c>
      <c r="E62" t="s">
        <v>714</v>
      </c>
      <c r="F62" t="s">
        <v>2976</v>
      </c>
      <c r="G62" t="s">
        <v>2968</v>
      </c>
      <c r="H62" t="s">
        <v>718</v>
      </c>
      <c r="I62" t="s">
        <v>45</v>
      </c>
      <c r="J62" t="s">
        <v>2977</v>
      </c>
      <c r="K62" s="23" t="str">
        <f>HYPERLINK(Cimaco___IMG[[#This Row],[Full_Path]],Cimaco___IMG[[#This Row],[Material]]&amp;" -&gt; "&amp;Cimaco___IMG[[#This Row],[Descripcion]])</f>
        <v>SG865419-LGW -&gt; Posterior</v>
      </c>
    </row>
    <row r="63" spans="1:11" x14ac:dyDescent="0.3">
      <c r="A63" t="s">
        <v>2869</v>
      </c>
      <c r="B63" t="s">
        <v>2870</v>
      </c>
      <c r="C63">
        <v>4</v>
      </c>
      <c r="D63" t="s">
        <v>15</v>
      </c>
      <c r="E63" t="s">
        <v>714</v>
      </c>
      <c r="F63" t="s">
        <v>2978</v>
      </c>
      <c r="G63" t="s">
        <v>2968</v>
      </c>
      <c r="H63" t="s">
        <v>717</v>
      </c>
      <c r="I63" t="s">
        <v>41</v>
      </c>
      <c r="J63" t="s">
        <v>2979</v>
      </c>
      <c r="K63" s="23" t="str">
        <f>HYPERLINK(Cimaco___IMG[[#This Row],[Full_Path]],Cimaco___IMG[[#This Row],[Material]]&amp;" -&gt; "&amp;Cimaco___IMG[[#This Row],[Descripcion]])</f>
        <v>SG865419-LGW -&gt; Frontal</v>
      </c>
    </row>
    <row r="64" spans="1:11" x14ac:dyDescent="0.3">
      <c r="A64" t="s">
        <v>2869</v>
      </c>
      <c r="B64" t="s">
        <v>2870</v>
      </c>
      <c r="C64">
        <v>4</v>
      </c>
      <c r="D64" t="s">
        <v>19</v>
      </c>
      <c r="E64" t="s">
        <v>714</v>
      </c>
      <c r="F64" t="s">
        <v>2980</v>
      </c>
      <c r="G64" t="s">
        <v>2968</v>
      </c>
      <c r="H64" t="s">
        <v>48</v>
      </c>
      <c r="I64" t="s">
        <v>50</v>
      </c>
      <c r="J64" t="s">
        <v>2981</v>
      </c>
      <c r="K64" s="23" t="str">
        <f>HYPERLINK(Cimaco___IMG[[#This Row],[Full_Path]],Cimaco___IMG[[#This Row],[Material]]&amp;" -&gt; "&amp;Cimaco___IMG[[#This Row],[Descripcion]])</f>
        <v>SG865419-LGW -&gt; Superior/Interior</v>
      </c>
    </row>
    <row r="65" spans="1:11" x14ac:dyDescent="0.3">
      <c r="A65" t="s">
        <v>2869</v>
      </c>
      <c r="B65" t="s">
        <v>2870</v>
      </c>
      <c r="C65">
        <v>4</v>
      </c>
      <c r="D65" t="s">
        <v>13</v>
      </c>
      <c r="E65" t="s">
        <v>714</v>
      </c>
      <c r="F65" t="s">
        <v>2982</v>
      </c>
      <c r="G65" t="s">
        <v>2968</v>
      </c>
      <c r="H65" t="s">
        <v>36</v>
      </c>
      <c r="I65" t="s">
        <v>37</v>
      </c>
      <c r="J65" t="s">
        <v>2983</v>
      </c>
      <c r="K65" s="23" t="str">
        <f>HYPERLINK(Cimaco___IMG[[#This Row],[Full_Path]],Cimaco___IMG[[#This Row],[Material]]&amp;" -&gt; "&amp;Cimaco___IMG[[#This Row],[Descripcion]])</f>
        <v>SG865419-LGW -&gt; Angulo 3/4</v>
      </c>
    </row>
    <row r="66" spans="1:11" x14ac:dyDescent="0.3">
      <c r="A66" t="s">
        <v>302</v>
      </c>
      <c r="B66" t="s">
        <v>2871</v>
      </c>
      <c r="C66">
        <v>5</v>
      </c>
      <c r="D66" t="s">
        <v>17</v>
      </c>
      <c r="E66" t="s">
        <v>714</v>
      </c>
      <c r="F66" t="s">
        <v>760</v>
      </c>
      <c r="G66" t="s">
        <v>1161</v>
      </c>
      <c r="H66" t="s">
        <v>718</v>
      </c>
      <c r="I66" t="s">
        <v>45</v>
      </c>
      <c r="J66" t="s">
        <v>2984</v>
      </c>
      <c r="K66" s="23" t="str">
        <f>HYPERLINK(Cimaco___IMG[[#This Row],[Full_Path]],Cimaco___IMG[[#This Row],[Material]]&amp;" -&gt; "&amp;Cimaco___IMG[[#This Row],[Descripcion]])</f>
        <v>SG865422-CLO -&gt; Posterior</v>
      </c>
    </row>
    <row r="67" spans="1:11" x14ac:dyDescent="0.3">
      <c r="A67" t="s">
        <v>302</v>
      </c>
      <c r="B67" t="s">
        <v>2871</v>
      </c>
      <c r="C67">
        <v>5</v>
      </c>
      <c r="D67" t="s">
        <v>15</v>
      </c>
      <c r="E67" t="s">
        <v>714</v>
      </c>
      <c r="F67" t="s">
        <v>761</v>
      </c>
      <c r="G67" t="s">
        <v>1161</v>
      </c>
      <c r="H67" t="s">
        <v>717</v>
      </c>
      <c r="I67" t="s">
        <v>41</v>
      </c>
      <c r="J67" t="s">
        <v>2985</v>
      </c>
      <c r="K67" s="23" t="str">
        <f>HYPERLINK(Cimaco___IMG[[#This Row],[Full_Path]],Cimaco___IMG[[#This Row],[Material]]&amp;" -&gt; "&amp;Cimaco___IMG[[#This Row],[Descripcion]])</f>
        <v>SG865422-CLO -&gt; Frontal</v>
      </c>
    </row>
    <row r="68" spans="1:11" x14ac:dyDescent="0.3">
      <c r="A68" t="s">
        <v>302</v>
      </c>
      <c r="B68" t="s">
        <v>2871</v>
      </c>
      <c r="C68">
        <v>5</v>
      </c>
      <c r="D68" t="s">
        <v>19</v>
      </c>
      <c r="E68" t="s">
        <v>714</v>
      </c>
      <c r="F68" t="s">
        <v>762</v>
      </c>
      <c r="G68" t="s">
        <v>1161</v>
      </c>
      <c r="H68" t="s">
        <v>48</v>
      </c>
      <c r="I68" t="s">
        <v>50</v>
      </c>
      <c r="J68" t="s">
        <v>2986</v>
      </c>
      <c r="K68" s="23" t="str">
        <f>HYPERLINK(Cimaco___IMG[[#This Row],[Full_Path]],Cimaco___IMG[[#This Row],[Material]]&amp;" -&gt; "&amp;Cimaco___IMG[[#This Row],[Descripcion]])</f>
        <v>SG865422-CLO -&gt; Superior/Interior</v>
      </c>
    </row>
    <row r="69" spans="1:11" x14ac:dyDescent="0.3">
      <c r="A69" t="s">
        <v>302</v>
      </c>
      <c r="B69" t="s">
        <v>2871</v>
      </c>
      <c r="C69">
        <v>5</v>
      </c>
      <c r="D69" t="s">
        <v>13</v>
      </c>
      <c r="E69" t="s">
        <v>714</v>
      </c>
      <c r="F69" t="s">
        <v>763</v>
      </c>
      <c r="G69" t="s">
        <v>1161</v>
      </c>
      <c r="H69" t="s">
        <v>36</v>
      </c>
      <c r="I69" t="s">
        <v>37</v>
      </c>
      <c r="J69" t="s">
        <v>2987</v>
      </c>
      <c r="K69" s="23" t="str">
        <f>HYPERLINK(Cimaco___IMG[[#This Row],[Full_Path]],Cimaco___IMG[[#This Row],[Material]]&amp;" -&gt; "&amp;Cimaco___IMG[[#This Row],[Descripcion]])</f>
        <v>SG865422-CLO -&gt; Angulo 3/4</v>
      </c>
    </row>
    <row r="70" spans="1:11" x14ac:dyDescent="0.3">
      <c r="A70" t="s">
        <v>304</v>
      </c>
      <c r="B70" t="s">
        <v>2872</v>
      </c>
      <c r="C70">
        <v>4</v>
      </c>
      <c r="D70" t="s">
        <v>17</v>
      </c>
      <c r="E70" t="s">
        <v>714</v>
      </c>
      <c r="F70" t="s">
        <v>766</v>
      </c>
      <c r="G70" t="s">
        <v>1161</v>
      </c>
      <c r="H70" t="s">
        <v>718</v>
      </c>
      <c r="I70" t="s">
        <v>45</v>
      </c>
      <c r="J70" t="s">
        <v>2988</v>
      </c>
      <c r="K70" s="23" t="str">
        <f>HYPERLINK(Cimaco___IMG[[#This Row],[Full_Path]],Cimaco___IMG[[#This Row],[Material]]&amp;" -&gt; "&amp;Cimaco___IMG[[#This Row],[Descripcion]])</f>
        <v>SG865422-LGW -&gt; Posterior</v>
      </c>
    </row>
    <row r="71" spans="1:11" x14ac:dyDescent="0.3">
      <c r="A71" t="s">
        <v>304</v>
      </c>
      <c r="B71" t="s">
        <v>2872</v>
      </c>
      <c r="C71">
        <v>4</v>
      </c>
      <c r="D71" t="s">
        <v>15</v>
      </c>
      <c r="E71" t="s">
        <v>714</v>
      </c>
      <c r="F71" t="s">
        <v>767</v>
      </c>
      <c r="G71" t="s">
        <v>1161</v>
      </c>
      <c r="H71" t="s">
        <v>717</v>
      </c>
      <c r="I71" t="s">
        <v>41</v>
      </c>
      <c r="J71" t="s">
        <v>2989</v>
      </c>
      <c r="K71" s="23" t="str">
        <f>HYPERLINK(Cimaco___IMG[[#This Row],[Full_Path]],Cimaco___IMG[[#This Row],[Material]]&amp;" -&gt; "&amp;Cimaco___IMG[[#This Row],[Descripcion]])</f>
        <v>SG865422-LGW -&gt; Frontal</v>
      </c>
    </row>
    <row r="72" spans="1:11" x14ac:dyDescent="0.3">
      <c r="A72" t="s">
        <v>304</v>
      </c>
      <c r="B72" t="s">
        <v>2872</v>
      </c>
      <c r="C72">
        <v>4</v>
      </c>
      <c r="D72" t="s">
        <v>19</v>
      </c>
      <c r="E72" t="s">
        <v>714</v>
      </c>
      <c r="F72" t="s">
        <v>765</v>
      </c>
      <c r="G72" t="s">
        <v>1161</v>
      </c>
      <c r="H72" t="s">
        <v>48</v>
      </c>
      <c r="I72" t="s">
        <v>50</v>
      </c>
      <c r="J72" t="s">
        <v>2990</v>
      </c>
      <c r="K72" s="23" t="str">
        <f>HYPERLINK(Cimaco___IMG[[#This Row],[Full_Path]],Cimaco___IMG[[#This Row],[Material]]&amp;" -&gt; "&amp;Cimaco___IMG[[#This Row],[Descripcion]])</f>
        <v>SG865422-LGW -&gt; Superior/Interior</v>
      </c>
    </row>
    <row r="73" spans="1:11" x14ac:dyDescent="0.3">
      <c r="A73" t="s">
        <v>304</v>
      </c>
      <c r="B73" t="s">
        <v>2872</v>
      </c>
      <c r="C73">
        <v>4</v>
      </c>
      <c r="D73" t="s">
        <v>13</v>
      </c>
      <c r="E73" t="s">
        <v>714</v>
      </c>
      <c r="F73" t="s">
        <v>764</v>
      </c>
      <c r="G73" t="s">
        <v>1161</v>
      </c>
      <c r="H73" t="s">
        <v>36</v>
      </c>
      <c r="I73" t="s">
        <v>37</v>
      </c>
      <c r="J73" t="s">
        <v>2991</v>
      </c>
      <c r="K73" s="23" t="str">
        <f>HYPERLINK(Cimaco___IMG[[#This Row],[Full_Path]],Cimaco___IMG[[#This Row],[Material]]&amp;" -&gt; "&amp;Cimaco___IMG[[#This Row],[Descripcion]])</f>
        <v>SG865422-LGW -&gt; Angulo 3/4</v>
      </c>
    </row>
    <row r="74" spans="1:11" x14ac:dyDescent="0.3">
      <c r="A74" t="s">
        <v>1420</v>
      </c>
      <c r="B74" t="s">
        <v>2802</v>
      </c>
      <c r="C74">
        <v>4</v>
      </c>
      <c r="D74" t="s">
        <v>17</v>
      </c>
      <c r="E74" t="s">
        <v>714</v>
      </c>
      <c r="F74" t="s">
        <v>1454</v>
      </c>
      <c r="G74" t="s">
        <v>1443</v>
      </c>
      <c r="H74" t="s">
        <v>718</v>
      </c>
      <c r="I74" t="s">
        <v>45</v>
      </c>
      <c r="J74" t="s">
        <v>2992</v>
      </c>
      <c r="K74" s="23" t="str">
        <f>HYPERLINK(Cimaco___IMG[[#This Row],[Full_Path]],Cimaco___IMG[[#This Row],[Material]]&amp;" -&gt; "&amp;Cimaco___IMG[[#This Row],[Descripcion]])</f>
        <v>BG877806-IVO -&gt; Posterior</v>
      </c>
    </row>
    <row r="75" spans="1:11" x14ac:dyDescent="0.3">
      <c r="A75" t="s">
        <v>1420</v>
      </c>
      <c r="B75" t="s">
        <v>2802</v>
      </c>
      <c r="C75">
        <v>4</v>
      </c>
      <c r="D75" t="s">
        <v>15</v>
      </c>
      <c r="E75" t="s">
        <v>714</v>
      </c>
      <c r="F75" t="s">
        <v>1453</v>
      </c>
      <c r="G75" t="s">
        <v>1443</v>
      </c>
      <c r="H75" t="s">
        <v>717</v>
      </c>
      <c r="I75" t="s">
        <v>41</v>
      </c>
      <c r="J75" t="s">
        <v>2993</v>
      </c>
      <c r="K75" s="23" t="str">
        <f>HYPERLINK(Cimaco___IMG[[#This Row],[Full_Path]],Cimaco___IMG[[#This Row],[Material]]&amp;" -&gt; "&amp;Cimaco___IMG[[#This Row],[Descripcion]])</f>
        <v>BG877806-IVO -&gt; Frontal</v>
      </c>
    </row>
    <row r="76" spans="1:11" x14ac:dyDescent="0.3">
      <c r="A76" t="s">
        <v>1420</v>
      </c>
      <c r="B76" t="s">
        <v>2802</v>
      </c>
      <c r="C76">
        <v>4</v>
      </c>
      <c r="D76" t="s">
        <v>19</v>
      </c>
      <c r="E76" t="s">
        <v>714</v>
      </c>
      <c r="F76" t="s">
        <v>1455</v>
      </c>
      <c r="G76" t="s">
        <v>1443</v>
      </c>
      <c r="H76" t="s">
        <v>48</v>
      </c>
      <c r="I76" t="s">
        <v>50</v>
      </c>
      <c r="J76" t="s">
        <v>2994</v>
      </c>
      <c r="K76" s="23" t="str">
        <f>HYPERLINK(Cimaco___IMG[[#This Row],[Full_Path]],Cimaco___IMG[[#This Row],[Material]]&amp;" -&gt; "&amp;Cimaco___IMG[[#This Row],[Descripcion]])</f>
        <v>BG877806-IVO -&gt; Superior/Interior</v>
      </c>
    </row>
    <row r="77" spans="1:11" x14ac:dyDescent="0.3">
      <c r="A77" t="s">
        <v>1420</v>
      </c>
      <c r="B77" t="s">
        <v>2802</v>
      </c>
      <c r="C77">
        <v>4</v>
      </c>
      <c r="D77" t="s">
        <v>13</v>
      </c>
      <c r="E77" t="s">
        <v>714</v>
      </c>
      <c r="F77" t="s">
        <v>1452</v>
      </c>
      <c r="G77" t="s">
        <v>1443</v>
      </c>
      <c r="H77" t="s">
        <v>36</v>
      </c>
      <c r="I77" t="s">
        <v>37</v>
      </c>
      <c r="J77" t="s">
        <v>2995</v>
      </c>
      <c r="K77" s="23" t="str">
        <f>HYPERLINK(Cimaco___IMG[[#This Row],[Full_Path]],Cimaco___IMG[[#This Row],[Material]]&amp;" -&gt; "&amp;Cimaco___IMG[[#This Row],[Descripcion]])</f>
        <v>BG877806-IVO -&gt; Angulo 3/4</v>
      </c>
    </row>
    <row r="78" spans="1:11" x14ac:dyDescent="0.3">
      <c r="A78" t="s">
        <v>1432</v>
      </c>
      <c r="B78" t="s">
        <v>2873</v>
      </c>
      <c r="C78">
        <v>6</v>
      </c>
      <c r="D78" t="s">
        <v>17</v>
      </c>
      <c r="E78" t="s">
        <v>714</v>
      </c>
      <c r="F78" t="s">
        <v>1470</v>
      </c>
      <c r="G78" t="s">
        <v>1469</v>
      </c>
      <c r="H78" t="s">
        <v>718</v>
      </c>
      <c r="I78" t="s">
        <v>45</v>
      </c>
      <c r="J78" t="s">
        <v>2996</v>
      </c>
      <c r="K78" s="23" t="str">
        <f>HYPERLINK(Cimaco___IMG[[#This Row],[Full_Path]],Cimaco___IMG[[#This Row],[Material]]&amp;" -&gt; "&amp;Cimaco___IMG[[#This Row],[Descripcion]])</f>
        <v>BG900624-BLA -&gt; Posterior</v>
      </c>
    </row>
    <row r="79" spans="1:11" x14ac:dyDescent="0.3">
      <c r="A79" t="s">
        <v>1432</v>
      </c>
      <c r="B79" t="s">
        <v>2873</v>
      </c>
      <c r="C79">
        <v>6</v>
      </c>
      <c r="D79" t="s">
        <v>15</v>
      </c>
      <c r="E79" t="s">
        <v>714</v>
      </c>
      <c r="F79" t="s">
        <v>1473</v>
      </c>
      <c r="G79" t="s">
        <v>1469</v>
      </c>
      <c r="H79" t="s">
        <v>717</v>
      </c>
      <c r="I79" t="s">
        <v>41</v>
      </c>
      <c r="J79" t="s">
        <v>2997</v>
      </c>
      <c r="K79" s="23" t="str">
        <f>HYPERLINK(Cimaco___IMG[[#This Row],[Full_Path]],Cimaco___IMG[[#This Row],[Material]]&amp;" -&gt; "&amp;Cimaco___IMG[[#This Row],[Descripcion]])</f>
        <v>BG900624-BLA -&gt; Frontal</v>
      </c>
    </row>
    <row r="80" spans="1:11" x14ac:dyDescent="0.3">
      <c r="A80" t="s">
        <v>1432</v>
      </c>
      <c r="B80" t="s">
        <v>2873</v>
      </c>
      <c r="C80">
        <v>6</v>
      </c>
      <c r="D80" t="s">
        <v>77</v>
      </c>
      <c r="E80" t="s">
        <v>714</v>
      </c>
      <c r="F80" t="s">
        <v>1471</v>
      </c>
      <c r="G80" t="s">
        <v>1469</v>
      </c>
      <c r="H80" t="s">
        <v>2278</v>
      </c>
      <c r="I80" t="s">
        <v>106</v>
      </c>
      <c r="J80" t="s">
        <v>2998</v>
      </c>
      <c r="K80" s="23" t="str">
        <f>HYPERLINK(Cimaco___IMG[[#This Row],[Full_Path]],Cimaco___IMG[[#This Row],[Material]]&amp;" -&gt; "&amp;Cimaco___IMG[[#This Row],[Descripcion]])</f>
        <v>BG900624-BLA -&gt; Frontal Alt 1</v>
      </c>
    </row>
    <row r="81" spans="1:11" x14ac:dyDescent="0.3">
      <c r="A81" t="s">
        <v>1432</v>
      </c>
      <c r="B81" t="s">
        <v>2873</v>
      </c>
      <c r="C81">
        <v>6</v>
      </c>
      <c r="D81" t="s">
        <v>19</v>
      </c>
      <c r="E81" t="s">
        <v>714</v>
      </c>
      <c r="F81" t="s">
        <v>1472</v>
      </c>
      <c r="G81" t="s">
        <v>1469</v>
      </c>
      <c r="H81" t="s">
        <v>48</v>
      </c>
      <c r="I81" t="s">
        <v>50</v>
      </c>
      <c r="J81" t="s">
        <v>2999</v>
      </c>
      <c r="K81" s="23" t="str">
        <f>HYPERLINK(Cimaco___IMG[[#This Row],[Full_Path]],Cimaco___IMG[[#This Row],[Material]]&amp;" -&gt; "&amp;Cimaco___IMG[[#This Row],[Descripcion]])</f>
        <v>BG900624-BLA -&gt; Superior/Interior</v>
      </c>
    </row>
    <row r="82" spans="1:11" x14ac:dyDescent="0.3">
      <c r="A82" t="s">
        <v>1432</v>
      </c>
      <c r="B82" t="s">
        <v>2873</v>
      </c>
      <c r="C82">
        <v>6</v>
      </c>
      <c r="D82" t="s">
        <v>13</v>
      </c>
      <c r="E82" t="s">
        <v>714</v>
      </c>
      <c r="F82" t="s">
        <v>1474</v>
      </c>
      <c r="G82" t="s">
        <v>1469</v>
      </c>
      <c r="H82" t="s">
        <v>36</v>
      </c>
      <c r="I82" t="s">
        <v>37</v>
      </c>
      <c r="J82" t="s">
        <v>3000</v>
      </c>
      <c r="K82" s="23" t="str">
        <f>HYPERLINK(Cimaco___IMG[[#This Row],[Full_Path]],Cimaco___IMG[[#This Row],[Material]]&amp;" -&gt; "&amp;Cimaco___IMG[[#This Row],[Descripcion]])</f>
        <v>BG900624-BLA -&gt; Angulo 3/4</v>
      </c>
    </row>
    <row r="83" spans="1:11" x14ac:dyDescent="0.3">
      <c r="A83" t="s">
        <v>1433</v>
      </c>
      <c r="B83" t="s">
        <v>2875</v>
      </c>
      <c r="C83">
        <v>4</v>
      </c>
      <c r="D83" t="s">
        <v>17</v>
      </c>
      <c r="E83" t="s">
        <v>714</v>
      </c>
      <c r="F83" t="s">
        <v>1493</v>
      </c>
      <c r="G83" t="s">
        <v>1299</v>
      </c>
      <c r="H83" t="s">
        <v>718</v>
      </c>
      <c r="I83" t="s">
        <v>45</v>
      </c>
      <c r="J83" t="s">
        <v>3001</v>
      </c>
      <c r="K83" s="23" t="str">
        <f>HYPERLINK(Cimaco___IMG[[#This Row],[Full_Path]],Cimaco___IMG[[#This Row],[Material]]&amp;" -&gt; "&amp;Cimaco___IMG[[#This Row],[Descripcion]])</f>
        <v>CG952706-COG -&gt; Posterior</v>
      </c>
    </row>
    <row r="84" spans="1:11" x14ac:dyDescent="0.3">
      <c r="A84" t="s">
        <v>1433</v>
      </c>
      <c r="B84" t="s">
        <v>2875</v>
      </c>
      <c r="C84">
        <v>4</v>
      </c>
      <c r="D84" t="s">
        <v>15</v>
      </c>
      <c r="E84" t="s">
        <v>714</v>
      </c>
      <c r="F84" t="s">
        <v>1494</v>
      </c>
      <c r="G84" t="s">
        <v>1299</v>
      </c>
      <c r="H84" t="s">
        <v>717</v>
      </c>
      <c r="I84" t="s">
        <v>41</v>
      </c>
      <c r="J84" t="s">
        <v>3002</v>
      </c>
      <c r="K84" s="23" t="str">
        <f>HYPERLINK(Cimaco___IMG[[#This Row],[Full_Path]],Cimaco___IMG[[#This Row],[Material]]&amp;" -&gt; "&amp;Cimaco___IMG[[#This Row],[Descripcion]])</f>
        <v>CG952706-COG -&gt; Frontal</v>
      </c>
    </row>
    <row r="85" spans="1:11" x14ac:dyDescent="0.3">
      <c r="A85" t="s">
        <v>1433</v>
      </c>
      <c r="B85" t="s">
        <v>2875</v>
      </c>
      <c r="C85">
        <v>4</v>
      </c>
      <c r="D85" t="s">
        <v>19</v>
      </c>
      <c r="E85" t="s">
        <v>714</v>
      </c>
      <c r="F85" t="s">
        <v>1495</v>
      </c>
      <c r="G85" t="s">
        <v>1299</v>
      </c>
      <c r="H85" t="s">
        <v>48</v>
      </c>
      <c r="I85" t="s">
        <v>50</v>
      </c>
      <c r="J85" t="s">
        <v>3003</v>
      </c>
      <c r="K85" s="23" t="str">
        <f>HYPERLINK(Cimaco___IMG[[#This Row],[Full_Path]],Cimaco___IMG[[#This Row],[Material]]&amp;" -&gt; "&amp;Cimaco___IMG[[#This Row],[Descripcion]])</f>
        <v>CG952706-COG -&gt; Superior/Interior</v>
      </c>
    </row>
    <row r="86" spans="1:11" x14ac:dyDescent="0.3">
      <c r="A86" t="s">
        <v>1433</v>
      </c>
      <c r="B86" t="s">
        <v>2875</v>
      </c>
      <c r="C86">
        <v>4</v>
      </c>
      <c r="D86" t="s">
        <v>13</v>
      </c>
      <c r="E86" t="s">
        <v>714</v>
      </c>
      <c r="F86" t="s">
        <v>1496</v>
      </c>
      <c r="G86" t="s">
        <v>1299</v>
      </c>
      <c r="H86" t="s">
        <v>36</v>
      </c>
      <c r="I86" t="s">
        <v>37</v>
      </c>
      <c r="J86" t="s">
        <v>3004</v>
      </c>
      <c r="K86" s="23" t="str">
        <f>HYPERLINK(Cimaco___IMG[[#This Row],[Full_Path]],Cimaco___IMG[[#This Row],[Material]]&amp;" -&gt; "&amp;Cimaco___IMG[[#This Row],[Descripcion]])</f>
        <v>CG952706-COG -&gt; Angulo 3/4</v>
      </c>
    </row>
    <row r="87" spans="1:11" x14ac:dyDescent="0.3">
      <c r="A87" t="s">
        <v>2830</v>
      </c>
      <c r="B87" t="s">
        <v>2831</v>
      </c>
      <c r="C87">
        <v>4</v>
      </c>
      <c r="D87" t="s">
        <v>17</v>
      </c>
      <c r="E87" t="s">
        <v>714</v>
      </c>
      <c r="F87" t="s">
        <v>3005</v>
      </c>
      <c r="G87" t="s">
        <v>3006</v>
      </c>
      <c r="H87" t="s">
        <v>718</v>
      </c>
      <c r="I87" t="s">
        <v>45</v>
      </c>
      <c r="J87" t="s">
        <v>3007</v>
      </c>
      <c r="K87" s="23" t="str">
        <f>HYPERLINK(Cimaco___IMG[[#This Row],[Full_Path]],Cimaco___IMG[[#This Row],[Material]]&amp;" -&gt; "&amp;Cimaco___IMG[[#This Row],[Descripcion]])</f>
        <v>AG963306-NTC -&gt; Posterior</v>
      </c>
    </row>
    <row r="88" spans="1:11" x14ac:dyDescent="0.3">
      <c r="A88" t="s">
        <v>2830</v>
      </c>
      <c r="B88" t="s">
        <v>2831</v>
      </c>
      <c r="C88">
        <v>4</v>
      </c>
      <c r="D88" t="s">
        <v>15</v>
      </c>
      <c r="E88" t="s">
        <v>714</v>
      </c>
      <c r="F88" t="s">
        <v>3008</v>
      </c>
      <c r="G88" t="s">
        <v>3006</v>
      </c>
      <c r="H88" t="s">
        <v>717</v>
      </c>
      <c r="I88" t="s">
        <v>41</v>
      </c>
      <c r="J88" t="s">
        <v>3009</v>
      </c>
      <c r="K88" s="23" t="str">
        <f>HYPERLINK(Cimaco___IMG[[#This Row],[Full_Path]],Cimaco___IMG[[#This Row],[Material]]&amp;" -&gt; "&amp;Cimaco___IMG[[#This Row],[Descripcion]])</f>
        <v>AG963306-NTC -&gt; Frontal</v>
      </c>
    </row>
    <row r="89" spans="1:11" x14ac:dyDescent="0.3">
      <c r="A89" t="s">
        <v>2830</v>
      </c>
      <c r="B89" t="s">
        <v>2831</v>
      </c>
      <c r="C89">
        <v>4</v>
      </c>
      <c r="D89" t="s">
        <v>19</v>
      </c>
      <c r="E89" t="s">
        <v>714</v>
      </c>
      <c r="F89" t="s">
        <v>3010</v>
      </c>
      <c r="G89" t="s">
        <v>3006</v>
      </c>
      <c r="H89" t="s">
        <v>48</v>
      </c>
      <c r="I89" t="s">
        <v>50</v>
      </c>
      <c r="J89" t="s">
        <v>3011</v>
      </c>
      <c r="K89" s="23" t="str">
        <f>HYPERLINK(Cimaco___IMG[[#This Row],[Full_Path]],Cimaco___IMG[[#This Row],[Material]]&amp;" -&gt; "&amp;Cimaco___IMG[[#This Row],[Descripcion]])</f>
        <v>AG963306-NTC -&gt; Superior/Interior</v>
      </c>
    </row>
    <row r="90" spans="1:11" x14ac:dyDescent="0.3">
      <c r="A90" t="s">
        <v>2830</v>
      </c>
      <c r="B90" t="s">
        <v>2831</v>
      </c>
      <c r="C90">
        <v>4</v>
      </c>
      <c r="D90" t="s">
        <v>13</v>
      </c>
      <c r="E90" t="s">
        <v>714</v>
      </c>
      <c r="F90" t="s">
        <v>3012</v>
      </c>
      <c r="G90" t="s">
        <v>3006</v>
      </c>
      <c r="H90" t="s">
        <v>36</v>
      </c>
      <c r="I90" t="s">
        <v>37</v>
      </c>
      <c r="J90" t="s">
        <v>3013</v>
      </c>
      <c r="K90" s="23" t="str">
        <f>HYPERLINK(Cimaco___IMG[[#This Row],[Full_Path]],Cimaco___IMG[[#This Row],[Material]]&amp;" -&gt; "&amp;Cimaco___IMG[[#This Row],[Descripcion]])</f>
        <v>AG963306-NTC -&gt; Angulo 3/4</v>
      </c>
    </row>
    <row r="91" spans="1:11" x14ac:dyDescent="0.3">
      <c r="A91" t="s">
        <v>1259</v>
      </c>
      <c r="B91" t="s">
        <v>2832</v>
      </c>
      <c r="C91">
        <v>5</v>
      </c>
      <c r="D91" t="s">
        <v>17</v>
      </c>
      <c r="E91" t="s">
        <v>714</v>
      </c>
      <c r="F91" t="s">
        <v>1276</v>
      </c>
      <c r="G91" t="s">
        <v>1275</v>
      </c>
      <c r="H91" t="s">
        <v>718</v>
      </c>
      <c r="I91" t="s">
        <v>45</v>
      </c>
      <c r="J91" t="s">
        <v>3014</v>
      </c>
      <c r="K91" s="23" t="str">
        <f>HYPERLINK(Cimaco___IMG[[#This Row],[Full_Path]],Cimaco___IMG[[#This Row],[Material]]&amp;" -&gt; "&amp;Cimaco___IMG[[#This Row],[Descripcion]])</f>
        <v>BG963306-BLA -&gt; Posterior</v>
      </c>
    </row>
    <row r="92" spans="1:11" x14ac:dyDescent="0.3">
      <c r="A92" t="s">
        <v>1259</v>
      </c>
      <c r="B92" t="s">
        <v>2832</v>
      </c>
      <c r="C92">
        <v>5</v>
      </c>
      <c r="D92" t="s">
        <v>15</v>
      </c>
      <c r="E92" t="s">
        <v>714</v>
      </c>
      <c r="F92" t="s">
        <v>1274</v>
      </c>
      <c r="G92" t="s">
        <v>1275</v>
      </c>
      <c r="H92" t="s">
        <v>717</v>
      </c>
      <c r="I92" t="s">
        <v>41</v>
      </c>
      <c r="J92" t="s">
        <v>3015</v>
      </c>
      <c r="K92" s="23" t="str">
        <f>HYPERLINK(Cimaco___IMG[[#This Row],[Full_Path]],Cimaco___IMG[[#This Row],[Material]]&amp;" -&gt; "&amp;Cimaco___IMG[[#This Row],[Descripcion]])</f>
        <v>BG963306-BLA -&gt; Frontal</v>
      </c>
    </row>
    <row r="93" spans="1:11" x14ac:dyDescent="0.3">
      <c r="A93" t="s">
        <v>1259</v>
      </c>
      <c r="B93" t="s">
        <v>2832</v>
      </c>
      <c r="C93">
        <v>5</v>
      </c>
      <c r="D93" t="s">
        <v>19</v>
      </c>
      <c r="E93" t="s">
        <v>714</v>
      </c>
      <c r="F93" t="s">
        <v>1277</v>
      </c>
      <c r="G93" t="s">
        <v>1275</v>
      </c>
      <c r="H93" t="s">
        <v>48</v>
      </c>
      <c r="I93" t="s">
        <v>50</v>
      </c>
      <c r="J93" t="s">
        <v>3016</v>
      </c>
      <c r="K93" s="23" t="str">
        <f>HYPERLINK(Cimaco___IMG[[#This Row],[Full_Path]],Cimaco___IMG[[#This Row],[Material]]&amp;" -&gt; "&amp;Cimaco___IMG[[#This Row],[Descripcion]])</f>
        <v>BG963306-BLA -&gt; Superior/Interior</v>
      </c>
    </row>
    <row r="94" spans="1:11" x14ac:dyDescent="0.3">
      <c r="A94" t="s">
        <v>1259</v>
      </c>
      <c r="B94" t="s">
        <v>2832</v>
      </c>
      <c r="C94">
        <v>5</v>
      </c>
      <c r="D94" t="s">
        <v>13</v>
      </c>
      <c r="E94" t="s">
        <v>714</v>
      </c>
      <c r="F94" t="s">
        <v>1278</v>
      </c>
      <c r="G94" t="s">
        <v>1275</v>
      </c>
      <c r="H94" t="s">
        <v>36</v>
      </c>
      <c r="I94" t="s">
        <v>37</v>
      </c>
      <c r="J94" t="s">
        <v>3017</v>
      </c>
      <c r="K94" s="23" t="str">
        <f>HYPERLINK(Cimaco___IMG[[#This Row],[Full_Path]],Cimaco___IMG[[#This Row],[Material]]&amp;" -&gt; "&amp;Cimaco___IMG[[#This Row],[Descripcion]])</f>
        <v>BG963306-BLA -&gt; Angulo 3/4</v>
      </c>
    </row>
    <row r="95" spans="1:11" x14ac:dyDescent="0.3">
      <c r="A95" t="s">
        <v>1260</v>
      </c>
      <c r="B95" t="s">
        <v>2833</v>
      </c>
      <c r="C95">
        <v>4</v>
      </c>
      <c r="D95" t="s">
        <v>17</v>
      </c>
      <c r="E95" t="s">
        <v>714</v>
      </c>
      <c r="F95" t="s">
        <v>1279</v>
      </c>
      <c r="G95" t="s">
        <v>1275</v>
      </c>
      <c r="H95" t="s">
        <v>718</v>
      </c>
      <c r="I95" t="s">
        <v>45</v>
      </c>
      <c r="J95" t="s">
        <v>3018</v>
      </c>
      <c r="K95" s="23" t="str">
        <f>HYPERLINK(Cimaco___IMG[[#This Row],[Full_Path]],Cimaco___IMG[[#This Row],[Material]]&amp;" -&gt; "&amp;Cimaco___IMG[[#This Row],[Descripcion]])</f>
        <v>BG963306-TAU -&gt; Posterior</v>
      </c>
    </row>
    <row r="96" spans="1:11" x14ac:dyDescent="0.3">
      <c r="A96" t="s">
        <v>1260</v>
      </c>
      <c r="B96" t="s">
        <v>2833</v>
      </c>
      <c r="C96">
        <v>4</v>
      </c>
      <c r="D96" t="s">
        <v>15</v>
      </c>
      <c r="E96" t="s">
        <v>714</v>
      </c>
      <c r="F96" t="s">
        <v>1281</v>
      </c>
      <c r="G96" t="s">
        <v>1275</v>
      </c>
      <c r="H96" t="s">
        <v>717</v>
      </c>
      <c r="I96" t="s">
        <v>41</v>
      </c>
      <c r="J96" t="s">
        <v>3019</v>
      </c>
      <c r="K96" s="23" t="str">
        <f>HYPERLINK(Cimaco___IMG[[#This Row],[Full_Path]],Cimaco___IMG[[#This Row],[Material]]&amp;" -&gt; "&amp;Cimaco___IMG[[#This Row],[Descripcion]])</f>
        <v>BG963306-TAU -&gt; Frontal</v>
      </c>
    </row>
    <row r="97" spans="1:11" x14ac:dyDescent="0.3">
      <c r="A97" t="s">
        <v>1260</v>
      </c>
      <c r="B97" t="s">
        <v>2833</v>
      </c>
      <c r="C97">
        <v>4</v>
      </c>
      <c r="D97" t="s">
        <v>19</v>
      </c>
      <c r="E97" t="s">
        <v>714</v>
      </c>
      <c r="F97" t="s">
        <v>1280</v>
      </c>
      <c r="G97" t="s">
        <v>1275</v>
      </c>
      <c r="H97" t="s">
        <v>48</v>
      </c>
      <c r="I97" t="s">
        <v>50</v>
      </c>
      <c r="J97" t="s">
        <v>3020</v>
      </c>
      <c r="K97" s="23" t="str">
        <f>HYPERLINK(Cimaco___IMG[[#This Row],[Full_Path]],Cimaco___IMG[[#This Row],[Material]]&amp;" -&gt; "&amp;Cimaco___IMG[[#This Row],[Descripcion]])</f>
        <v>BG963306-TAU -&gt; Superior/Interior</v>
      </c>
    </row>
    <row r="98" spans="1:11" x14ac:dyDescent="0.3">
      <c r="A98" t="s">
        <v>1260</v>
      </c>
      <c r="B98" t="s">
        <v>2833</v>
      </c>
      <c r="C98">
        <v>4</v>
      </c>
      <c r="D98" t="s">
        <v>13</v>
      </c>
      <c r="E98" t="s">
        <v>714</v>
      </c>
      <c r="F98" t="s">
        <v>1282</v>
      </c>
      <c r="G98" t="s">
        <v>1275</v>
      </c>
      <c r="H98" t="s">
        <v>36</v>
      </c>
      <c r="I98" t="s">
        <v>37</v>
      </c>
      <c r="J98" t="s">
        <v>3021</v>
      </c>
      <c r="K98" s="23" t="str">
        <f>HYPERLINK(Cimaco___IMG[[#This Row],[Full_Path]],Cimaco___IMG[[#This Row],[Material]]&amp;" -&gt; "&amp;Cimaco___IMG[[#This Row],[Descripcion]])</f>
        <v>BG963306-TAU -&gt; Angulo 3/4</v>
      </c>
    </row>
    <row r="99" spans="1:11" x14ac:dyDescent="0.3">
      <c r="A99" t="s">
        <v>1268</v>
      </c>
      <c r="B99" t="s">
        <v>2771</v>
      </c>
      <c r="C99">
        <v>3</v>
      </c>
      <c r="D99" t="s">
        <v>17</v>
      </c>
      <c r="E99" t="s">
        <v>714</v>
      </c>
      <c r="F99" t="s">
        <v>1283</v>
      </c>
      <c r="G99" t="s">
        <v>1284</v>
      </c>
      <c r="H99" t="s">
        <v>718</v>
      </c>
      <c r="I99" t="s">
        <v>45</v>
      </c>
      <c r="J99" t="s">
        <v>3022</v>
      </c>
      <c r="K99" s="23" t="str">
        <f>HYPERLINK(Cimaco___IMG[[#This Row],[Full_Path]],Cimaco___IMG[[#This Row],[Material]]&amp;" -&gt; "&amp;Cimaco___IMG[[#This Row],[Descripcion]])</f>
        <v>BG9633146-BLA -&gt; Posterior</v>
      </c>
    </row>
    <row r="100" spans="1:11" x14ac:dyDescent="0.3">
      <c r="A100" t="s">
        <v>1268</v>
      </c>
      <c r="B100" t="s">
        <v>2771</v>
      </c>
      <c r="C100">
        <v>3</v>
      </c>
      <c r="D100" t="s">
        <v>15</v>
      </c>
      <c r="E100" t="s">
        <v>714</v>
      </c>
      <c r="F100" t="s">
        <v>1285</v>
      </c>
      <c r="G100" t="s">
        <v>1284</v>
      </c>
      <c r="H100" t="s">
        <v>717</v>
      </c>
      <c r="I100" t="s">
        <v>41</v>
      </c>
      <c r="J100" t="s">
        <v>3023</v>
      </c>
      <c r="K100" s="23" t="str">
        <f>HYPERLINK(Cimaco___IMG[[#This Row],[Full_Path]],Cimaco___IMG[[#This Row],[Material]]&amp;" -&gt; "&amp;Cimaco___IMG[[#This Row],[Descripcion]])</f>
        <v>BG9633146-BLA -&gt; Frontal</v>
      </c>
    </row>
    <row r="101" spans="1:11" x14ac:dyDescent="0.3">
      <c r="A101" t="s">
        <v>1268</v>
      </c>
      <c r="B101" t="s">
        <v>2771</v>
      </c>
      <c r="C101">
        <v>3</v>
      </c>
      <c r="D101" t="s">
        <v>19</v>
      </c>
      <c r="E101" t="s">
        <v>714</v>
      </c>
      <c r="F101" t="s">
        <v>1286</v>
      </c>
      <c r="G101" t="s">
        <v>1284</v>
      </c>
      <c r="H101" t="s">
        <v>48</v>
      </c>
      <c r="I101" t="s">
        <v>50</v>
      </c>
      <c r="J101" t="s">
        <v>3024</v>
      </c>
      <c r="K101" s="23" t="str">
        <f>HYPERLINK(Cimaco___IMG[[#This Row],[Full_Path]],Cimaco___IMG[[#This Row],[Material]]&amp;" -&gt; "&amp;Cimaco___IMG[[#This Row],[Descripcion]])</f>
        <v>BG9633146-BLA -&gt; Superior/Interior</v>
      </c>
    </row>
    <row r="102" spans="1:11" x14ac:dyDescent="0.3">
      <c r="A102" t="s">
        <v>1269</v>
      </c>
      <c r="B102" t="s">
        <v>2772</v>
      </c>
      <c r="C102">
        <v>3</v>
      </c>
      <c r="D102" t="s">
        <v>17</v>
      </c>
      <c r="E102" t="s">
        <v>714</v>
      </c>
      <c r="F102" t="s">
        <v>1287</v>
      </c>
      <c r="G102" t="s">
        <v>1284</v>
      </c>
      <c r="H102" t="s">
        <v>718</v>
      </c>
      <c r="I102" t="s">
        <v>45</v>
      </c>
      <c r="J102" t="s">
        <v>3025</v>
      </c>
      <c r="K102" s="23" t="str">
        <f>HYPERLINK(Cimaco___IMG[[#This Row],[Full_Path]],Cimaco___IMG[[#This Row],[Material]]&amp;" -&gt; "&amp;Cimaco___IMG[[#This Row],[Descripcion]])</f>
        <v>BG9633146-TAU -&gt; Posterior</v>
      </c>
    </row>
    <row r="103" spans="1:11" x14ac:dyDescent="0.3">
      <c r="A103" t="s">
        <v>1269</v>
      </c>
      <c r="B103" t="s">
        <v>2772</v>
      </c>
      <c r="C103">
        <v>3</v>
      </c>
      <c r="D103" t="s">
        <v>15</v>
      </c>
      <c r="E103" t="s">
        <v>714</v>
      </c>
      <c r="F103" t="s">
        <v>1288</v>
      </c>
      <c r="G103" t="s">
        <v>1284</v>
      </c>
      <c r="H103" t="s">
        <v>717</v>
      </c>
      <c r="I103" t="s">
        <v>41</v>
      </c>
      <c r="J103" t="s">
        <v>3026</v>
      </c>
      <c r="K103" s="23" t="str">
        <f>HYPERLINK(Cimaco___IMG[[#This Row],[Full_Path]],Cimaco___IMG[[#This Row],[Material]]&amp;" -&gt; "&amp;Cimaco___IMG[[#This Row],[Descripcion]])</f>
        <v>BG9633146-TAU -&gt; Frontal</v>
      </c>
    </row>
    <row r="104" spans="1:11" x14ac:dyDescent="0.3">
      <c r="A104" t="s">
        <v>1269</v>
      </c>
      <c r="B104" t="s">
        <v>2772</v>
      </c>
      <c r="C104">
        <v>3</v>
      </c>
      <c r="D104" t="s">
        <v>19</v>
      </c>
      <c r="E104" t="s">
        <v>714</v>
      </c>
      <c r="F104" t="s">
        <v>1289</v>
      </c>
      <c r="G104" t="s">
        <v>1284</v>
      </c>
      <c r="H104" t="s">
        <v>48</v>
      </c>
      <c r="I104" t="s">
        <v>50</v>
      </c>
      <c r="J104" t="s">
        <v>3027</v>
      </c>
      <c r="K104" s="23" t="str">
        <f>HYPERLINK(Cimaco___IMG[[#This Row],[Full_Path]],Cimaco___IMG[[#This Row],[Material]]&amp;" -&gt; "&amp;Cimaco___IMG[[#This Row],[Descripcion]])</f>
        <v>BG9633146-TAU -&gt; Superior/Interior</v>
      </c>
    </row>
    <row r="105" spans="1:11" x14ac:dyDescent="0.3">
      <c r="A105" t="s">
        <v>2834</v>
      </c>
      <c r="B105" t="s">
        <v>2835</v>
      </c>
      <c r="C105">
        <v>5</v>
      </c>
      <c r="D105" t="s">
        <v>17</v>
      </c>
      <c r="E105" t="s">
        <v>714</v>
      </c>
      <c r="F105" t="s">
        <v>3028</v>
      </c>
      <c r="G105" t="s">
        <v>3029</v>
      </c>
      <c r="H105" t="s">
        <v>718</v>
      </c>
      <c r="I105" t="s">
        <v>45</v>
      </c>
      <c r="J105" t="s">
        <v>3030</v>
      </c>
      <c r="K105" s="23" t="str">
        <f>HYPERLINK(Cimaco___IMG[[#This Row],[Full_Path]],Cimaco___IMG[[#This Row],[Material]]&amp;" -&gt; "&amp;Cimaco___IMG[[#This Row],[Descripcion]])</f>
        <v>BG963321-BLA -&gt; Posterior</v>
      </c>
    </row>
    <row r="106" spans="1:11" x14ac:dyDescent="0.3">
      <c r="A106" t="s">
        <v>2834</v>
      </c>
      <c r="B106" t="s">
        <v>2835</v>
      </c>
      <c r="C106">
        <v>5</v>
      </c>
      <c r="D106" t="s">
        <v>15</v>
      </c>
      <c r="E106" t="s">
        <v>714</v>
      </c>
      <c r="F106" t="s">
        <v>3031</v>
      </c>
      <c r="G106" t="s">
        <v>3029</v>
      </c>
      <c r="H106" t="s">
        <v>717</v>
      </c>
      <c r="I106" t="s">
        <v>41</v>
      </c>
      <c r="J106" t="s">
        <v>3032</v>
      </c>
      <c r="K106" s="23" t="str">
        <f>HYPERLINK(Cimaco___IMG[[#This Row],[Full_Path]],Cimaco___IMG[[#This Row],[Material]]&amp;" -&gt; "&amp;Cimaco___IMG[[#This Row],[Descripcion]])</f>
        <v>BG963321-BLA -&gt; Frontal</v>
      </c>
    </row>
    <row r="107" spans="1:11" x14ac:dyDescent="0.3">
      <c r="A107" t="s">
        <v>2834</v>
      </c>
      <c r="B107" t="s">
        <v>2835</v>
      </c>
      <c r="C107">
        <v>5</v>
      </c>
      <c r="D107" t="s">
        <v>19</v>
      </c>
      <c r="E107" t="s">
        <v>714</v>
      </c>
      <c r="F107" t="s">
        <v>3033</v>
      </c>
      <c r="G107" t="s">
        <v>3029</v>
      </c>
      <c r="H107" t="s">
        <v>48</v>
      </c>
      <c r="I107" t="s">
        <v>50</v>
      </c>
      <c r="J107" t="s">
        <v>3034</v>
      </c>
      <c r="K107" s="23" t="str">
        <f>HYPERLINK(Cimaco___IMG[[#This Row],[Full_Path]],Cimaco___IMG[[#This Row],[Material]]&amp;" -&gt; "&amp;Cimaco___IMG[[#This Row],[Descripcion]])</f>
        <v>BG963321-BLA -&gt; Superior/Interior</v>
      </c>
    </row>
    <row r="108" spans="1:11" x14ac:dyDescent="0.3">
      <c r="A108" t="s">
        <v>2834</v>
      </c>
      <c r="B108" t="s">
        <v>2835</v>
      </c>
      <c r="C108">
        <v>5</v>
      </c>
      <c r="D108" t="s">
        <v>13</v>
      </c>
      <c r="E108" t="s">
        <v>714</v>
      </c>
      <c r="F108" t="s">
        <v>3035</v>
      </c>
      <c r="G108" t="s">
        <v>3029</v>
      </c>
      <c r="H108" t="s">
        <v>36</v>
      </c>
      <c r="I108" t="s">
        <v>37</v>
      </c>
      <c r="J108" t="s">
        <v>3036</v>
      </c>
      <c r="K108" s="23" t="str">
        <f>HYPERLINK(Cimaco___IMG[[#This Row],[Full_Path]],Cimaco___IMG[[#This Row],[Material]]&amp;" -&gt; "&amp;Cimaco___IMG[[#This Row],[Descripcion]])</f>
        <v>BG963321-BLA -&gt; Angulo 3/4</v>
      </c>
    </row>
    <row r="109" spans="1:11" x14ac:dyDescent="0.3">
      <c r="A109" t="s">
        <v>2836</v>
      </c>
      <c r="B109" t="s">
        <v>2837</v>
      </c>
      <c r="C109">
        <v>4</v>
      </c>
      <c r="D109" t="s">
        <v>17</v>
      </c>
      <c r="E109" t="s">
        <v>714</v>
      </c>
      <c r="F109" t="s">
        <v>3037</v>
      </c>
      <c r="G109" t="s">
        <v>3029</v>
      </c>
      <c r="H109" t="s">
        <v>718</v>
      </c>
      <c r="I109" t="s">
        <v>45</v>
      </c>
      <c r="J109" t="s">
        <v>3038</v>
      </c>
      <c r="K109" s="23" t="str">
        <f>HYPERLINK(Cimaco___IMG[[#This Row],[Full_Path]],Cimaco___IMG[[#This Row],[Material]]&amp;" -&gt; "&amp;Cimaco___IMG[[#This Row],[Descripcion]])</f>
        <v>BG963321-TAU -&gt; Posterior</v>
      </c>
    </row>
    <row r="110" spans="1:11" x14ac:dyDescent="0.3">
      <c r="A110" t="s">
        <v>2836</v>
      </c>
      <c r="B110" t="s">
        <v>2837</v>
      </c>
      <c r="C110">
        <v>4</v>
      </c>
      <c r="D110" t="s">
        <v>15</v>
      </c>
      <c r="E110" t="s">
        <v>714</v>
      </c>
      <c r="F110" t="s">
        <v>3039</v>
      </c>
      <c r="G110" t="s">
        <v>3029</v>
      </c>
      <c r="H110" t="s">
        <v>717</v>
      </c>
      <c r="I110" t="s">
        <v>41</v>
      </c>
      <c r="J110" t="s">
        <v>3040</v>
      </c>
      <c r="K110" s="23" t="str">
        <f>HYPERLINK(Cimaco___IMG[[#This Row],[Full_Path]],Cimaco___IMG[[#This Row],[Material]]&amp;" -&gt; "&amp;Cimaco___IMG[[#This Row],[Descripcion]])</f>
        <v>BG963321-TAU -&gt; Frontal</v>
      </c>
    </row>
    <row r="111" spans="1:11" x14ac:dyDescent="0.3">
      <c r="A111" t="s">
        <v>2836</v>
      </c>
      <c r="B111" t="s">
        <v>2837</v>
      </c>
      <c r="C111">
        <v>4</v>
      </c>
      <c r="D111" t="s">
        <v>19</v>
      </c>
      <c r="E111" t="s">
        <v>714</v>
      </c>
      <c r="F111" t="s">
        <v>3041</v>
      </c>
      <c r="G111" t="s">
        <v>3029</v>
      </c>
      <c r="H111" t="s">
        <v>48</v>
      </c>
      <c r="I111" t="s">
        <v>50</v>
      </c>
      <c r="J111" t="s">
        <v>3042</v>
      </c>
      <c r="K111" s="23" t="str">
        <f>HYPERLINK(Cimaco___IMG[[#This Row],[Full_Path]],Cimaco___IMG[[#This Row],[Material]]&amp;" -&gt; "&amp;Cimaco___IMG[[#This Row],[Descripcion]])</f>
        <v>BG963321-TAU -&gt; Superior/Interior</v>
      </c>
    </row>
    <row r="112" spans="1:11" x14ac:dyDescent="0.3">
      <c r="A112" t="s">
        <v>2836</v>
      </c>
      <c r="B112" t="s">
        <v>2837</v>
      </c>
      <c r="C112">
        <v>4</v>
      </c>
      <c r="D112" t="s">
        <v>13</v>
      </c>
      <c r="E112" t="s">
        <v>714</v>
      </c>
      <c r="F112" t="s">
        <v>3043</v>
      </c>
      <c r="G112" t="s">
        <v>3029</v>
      </c>
      <c r="H112" t="s">
        <v>36</v>
      </c>
      <c r="I112" t="s">
        <v>37</v>
      </c>
      <c r="J112" t="s">
        <v>3044</v>
      </c>
      <c r="K112" s="23" t="str">
        <f>HYPERLINK(Cimaco___IMG[[#This Row],[Full_Path]],Cimaco___IMG[[#This Row],[Material]]&amp;" -&gt; "&amp;Cimaco___IMG[[#This Row],[Descripcion]])</f>
        <v>BG963321-TAU -&gt; Angulo 3/4</v>
      </c>
    </row>
    <row r="113" spans="1:11" x14ac:dyDescent="0.3">
      <c r="A113" t="s">
        <v>1261</v>
      </c>
      <c r="B113" t="s">
        <v>2838</v>
      </c>
      <c r="C113">
        <v>4</v>
      </c>
      <c r="D113" t="s">
        <v>17</v>
      </c>
      <c r="E113" t="s">
        <v>714</v>
      </c>
      <c r="F113" t="s">
        <v>1315</v>
      </c>
      <c r="G113" t="s">
        <v>1312</v>
      </c>
      <c r="H113" t="s">
        <v>718</v>
      </c>
      <c r="I113" t="s">
        <v>45</v>
      </c>
      <c r="J113" t="s">
        <v>3045</v>
      </c>
      <c r="K113" s="23" t="str">
        <f>HYPERLINK(Cimaco___IMG[[#This Row],[Full_Path]],Cimaco___IMG[[#This Row],[Material]]&amp;" -&gt; "&amp;Cimaco___IMG[[#This Row],[Descripcion]])</f>
        <v>KG963306-NAT -&gt; Posterior</v>
      </c>
    </row>
    <row r="114" spans="1:11" x14ac:dyDescent="0.3">
      <c r="A114" t="s">
        <v>1261</v>
      </c>
      <c r="B114" t="s">
        <v>2838</v>
      </c>
      <c r="C114">
        <v>4</v>
      </c>
      <c r="D114" t="s">
        <v>15</v>
      </c>
      <c r="E114" t="s">
        <v>714</v>
      </c>
      <c r="F114" t="s">
        <v>1311</v>
      </c>
      <c r="G114" t="s">
        <v>1312</v>
      </c>
      <c r="H114" t="s">
        <v>717</v>
      </c>
      <c r="I114" t="s">
        <v>41</v>
      </c>
      <c r="J114" t="s">
        <v>3046</v>
      </c>
      <c r="K114" s="23" t="str">
        <f>HYPERLINK(Cimaco___IMG[[#This Row],[Full_Path]],Cimaco___IMG[[#This Row],[Material]]&amp;" -&gt; "&amp;Cimaco___IMG[[#This Row],[Descripcion]])</f>
        <v>KG963306-NAT -&gt; Frontal</v>
      </c>
    </row>
    <row r="115" spans="1:11" x14ac:dyDescent="0.3">
      <c r="A115" t="s">
        <v>1261</v>
      </c>
      <c r="B115" t="s">
        <v>2838</v>
      </c>
      <c r="C115">
        <v>4</v>
      </c>
      <c r="D115" t="s">
        <v>19</v>
      </c>
      <c r="E115" t="s">
        <v>714</v>
      </c>
      <c r="F115" t="s">
        <v>1314</v>
      </c>
      <c r="G115" t="s">
        <v>1312</v>
      </c>
      <c r="H115" t="s">
        <v>48</v>
      </c>
      <c r="I115" t="s">
        <v>50</v>
      </c>
      <c r="J115" t="s">
        <v>3047</v>
      </c>
      <c r="K115" s="23" t="str">
        <f>HYPERLINK(Cimaco___IMG[[#This Row],[Full_Path]],Cimaco___IMG[[#This Row],[Material]]&amp;" -&gt; "&amp;Cimaco___IMG[[#This Row],[Descripcion]])</f>
        <v>KG963306-NAT -&gt; Superior/Interior</v>
      </c>
    </row>
    <row r="116" spans="1:11" x14ac:dyDescent="0.3">
      <c r="A116" t="s">
        <v>1261</v>
      </c>
      <c r="B116" t="s">
        <v>2838</v>
      </c>
      <c r="C116">
        <v>4</v>
      </c>
      <c r="D116" t="s">
        <v>13</v>
      </c>
      <c r="E116" t="s">
        <v>714</v>
      </c>
      <c r="F116" t="s">
        <v>1313</v>
      </c>
      <c r="G116" t="s">
        <v>1312</v>
      </c>
      <c r="H116" t="s">
        <v>36</v>
      </c>
      <c r="I116" t="s">
        <v>37</v>
      </c>
      <c r="J116" t="s">
        <v>3048</v>
      </c>
      <c r="K116" s="23" t="str">
        <f>HYPERLINK(Cimaco___IMG[[#This Row],[Full_Path]],Cimaco___IMG[[#This Row],[Material]]&amp;" -&gt; "&amp;Cimaco___IMG[[#This Row],[Descripcion]])</f>
        <v>KG963306-NAT -&gt; Angulo 3/4</v>
      </c>
    </row>
    <row r="117" spans="1:11" x14ac:dyDescent="0.3">
      <c r="A117" t="s">
        <v>1409</v>
      </c>
      <c r="B117" t="s">
        <v>2812</v>
      </c>
      <c r="C117">
        <v>5</v>
      </c>
      <c r="D117" t="s">
        <v>17</v>
      </c>
      <c r="E117" t="s">
        <v>714</v>
      </c>
      <c r="F117" t="s">
        <v>1563</v>
      </c>
      <c r="G117" t="s">
        <v>1559</v>
      </c>
      <c r="H117" t="s">
        <v>718</v>
      </c>
      <c r="I117" t="s">
        <v>45</v>
      </c>
      <c r="J117" t="s">
        <v>3049</v>
      </c>
      <c r="K117" s="23" t="str">
        <f>HYPERLINK(Cimaco___IMG[[#This Row],[Full_Path]],Cimaco___IMG[[#This Row],[Material]]&amp;" -&gt; "&amp;Cimaco___IMG[[#This Row],[Descripcion]])</f>
        <v>TG949677-OCL -&gt; Posterior</v>
      </c>
    </row>
    <row r="118" spans="1:11" x14ac:dyDescent="0.3">
      <c r="A118" t="s">
        <v>1409</v>
      </c>
      <c r="B118" t="s">
        <v>2812</v>
      </c>
      <c r="C118">
        <v>5</v>
      </c>
      <c r="D118" t="s">
        <v>15</v>
      </c>
      <c r="E118" t="s">
        <v>714</v>
      </c>
      <c r="F118" t="s">
        <v>1561</v>
      </c>
      <c r="G118" t="s">
        <v>1559</v>
      </c>
      <c r="H118" t="s">
        <v>717</v>
      </c>
      <c r="I118" t="s">
        <v>41</v>
      </c>
      <c r="J118" t="s">
        <v>3050</v>
      </c>
      <c r="K118" s="23" t="str">
        <f>HYPERLINK(Cimaco___IMG[[#This Row],[Full_Path]],Cimaco___IMG[[#This Row],[Material]]&amp;" -&gt; "&amp;Cimaco___IMG[[#This Row],[Descripcion]])</f>
        <v>TG949677-OCL -&gt; Frontal</v>
      </c>
    </row>
    <row r="119" spans="1:11" x14ac:dyDescent="0.3">
      <c r="A119" t="s">
        <v>1409</v>
      </c>
      <c r="B119" t="s">
        <v>2812</v>
      </c>
      <c r="C119">
        <v>5</v>
      </c>
      <c r="D119" t="s">
        <v>19</v>
      </c>
      <c r="E119" t="s">
        <v>714</v>
      </c>
      <c r="F119" t="s">
        <v>1560</v>
      </c>
      <c r="G119" t="s">
        <v>1559</v>
      </c>
      <c r="H119" t="s">
        <v>48</v>
      </c>
      <c r="I119" t="s">
        <v>50</v>
      </c>
      <c r="J119" t="s">
        <v>3051</v>
      </c>
      <c r="K119" s="23" t="str">
        <f>HYPERLINK(Cimaco___IMG[[#This Row],[Full_Path]],Cimaco___IMG[[#This Row],[Material]]&amp;" -&gt; "&amp;Cimaco___IMG[[#This Row],[Descripcion]])</f>
        <v>TG949677-OCL -&gt; Superior/Interior</v>
      </c>
    </row>
    <row r="120" spans="1:11" x14ac:dyDescent="0.3">
      <c r="A120" t="s">
        <v>1409</v>
      </c>
      <c r="B120" t="s">
        <v>2812</v>
      </c>
      <c r="C120">
        <v>5</v>
      </c>
      <c r="D120" t="s">
        <v>13</v>
      </c>
      <c r="E120" t="s">
        <v>714</v>
      </c>
      <c r="F120" t="s">
        <v>1562</v>
      </c>
      <c r="G120" t="s">
        <v>1559</v>
      </c>
      <c r="H120" t="s">
        <v>36</v>
      </c>
      <c r="I120" t="s">
        <v>37</v>
      </c>
      <c r="J120" t="s">
        <v>3052</v>
      </c>
      <c r="K120" s="23" t="str">
        <f>HYPERLINK(Cimaco___IMG[[#This Row],[Full_Path]],Cimaco___IMG[[#This Row],[Material]]&amp;" -&gt; "&amp;Cimaco___IMG[[#This Row],[Descripcion]])</f>
        <v>TG949677-OCL -&gt; Angulo 3/4</v>
      </c>
    </row>
    <row r="121" spans="1:11" x14ac:dyDescent="0.3">
      <c r="A121" t="s">
        <v>2813</v>
      </c>
      <c r="B121" t="s">
        <v>2814</v>
      </c>
      <c r="C121">
        <v>5</v>
      </c>
      <c r="D121" t="s">
        <v>17</v>
      </c>
      <c r="E121" t="s">
        <v>714</v>
      </c>
      <c r="F121" t="s">
        <v>3053</v>
      </c>
      <c r="G121" t="s">
        <v>1559</v>
      </c>
      <c r="H121" t="s">
        <v>718</v>
      </c>
      <c r="I121" t="s">
        <v>45</v>
      </c>
      <c r="J121" t="s">
        <v>3054</v>
      </c>
      <c r="K121" s="23" t="str">
        <f>HYPERLINK(Cimaco___IMG[[#This Row],[Full_Path]],Cimaco___IMG[[#This Row],[Material]]&amp;" -&gt; "&amp;Cimaco___IMG[[#This Row],[Descripcion]])</f>
        <v>TG949677-PBO -&gt; Posterior</v>
      </c>
    </row>
    <row r="122" spans="1:11" x14ac:dyDescent="0.3">
      <c r="A122" t="s">
        <v>2813</v>
      </c>
      <c r="B122" t="s">
        <v>2814</v>
      </c>
      <c r="C122">
        <v>5</v>
      </c>
      <c r="D122" t="s">
        <v>15</v>
      </c>
      <c r="E122" t="s">
        <v>714</v>
      </c>
      <c r="F122" t="s">
        <v>3055</v>
      </c>
      <c r="G122" t="s">
        <v>1559</v>
      </c>
      <c r="H122" t="s">
        <v>717</v>
      </c>
      <c r="I122" t="s">
        <v>41</v>
      </c>
      <c r="J122" t="s">
        <v>3056</v>
      </c>
      <c r="K122" s="23" t="str">
        <f>HYPERLINK(Cimaco___IMG[[#This Row],[Full_Path]],Cimaco___IMG[[#This Row],[Material]]&amp;" -&gt; "&amp;Cimaco___IMG[[#This Row],[Descripcion]])</f>
        <v>TG949677-PBO -&gt; Frontal</v>
      </c>
    </row>
    <row r="123" spans="1:11" x14ac:dyDescent="0.3">
      <c r="A123" t="s">
        <v>2813</v>
      </c>
      <c r="B123" t="s">
        <v>2814</v>
      </c>
      <c r="C123">
        <v>5</v>
      </c>
      <c r="D123" t="s">
        <v>19</v>
      </c>
      <c r="E123" t="s">
        <v>714</v>
      </c>
      <c r="F123" t="s">
        <v>3057</v>
      </c>
      <c r="G123" t="s">
        <v>1559</v>
      </c>
      <c r="H123" t="s">
        <v>48</v>
      </c>
      <c r="I123" t="s">
        <v>50</v>
      </c>
      <c r="J123" t="s">
        <v>3058</v>
      </c>
      <c r="K123" s="23" t="str">
        <f>HYPERLINK(Cimaco___IMG[[#This Row],[Full_Path]],Cimaco___IMG[[#This Row],[Material]]&amp;" -&gt; "&amp;Cimaco___IMG[[#This Row],[Descripcion]])</f>
        <v>TG949677-PBO -&gt; Superior/Interior</v>
      </c>
    </row>
    <row r="124" spans="1:11" x14ac:dyDescent="0.3">
      <c r="A124" t="s">
        <v>2813</v>
      </c>
      <c r="B124" t="s">
        <v>2814</v>
      </c>
      <c r="C124">
        <v>5</v>
      </c>
      <c r="D124" t="s">
        <v>13</v>
      </c>
      <c r="E124" t="s">
        <v>714</v>
      </c>
      <c r="F124" t="s">
        <v>3059</v>
      </c>
      <c r="G124" t="s">
        <v>1559</v>
      </c>
      <c r="H124" t="s">
        <v>36</v>
      </c>
      <c r="I124" t="s">
        <v>37</v>
      </c>
      <c r="J124" t="s">
        <v>3060</v>
      </c>
      <c r="K124" s="23" t="str">
        <f>HYPERLINK(Cimaco___IMG[[#This Row],[Full_Path]],Cimaco___IMG[[#This Row],[Material]]&amp;" -&gt; "&amp;Cimaco___IMG[[#This Row],[Descripcion]])</f>
        <v>TG949677-PBO -&gt; Angulo 3/4</v>
      </c>
    </row>
    <row r="125" spans="1:11" x14ac:dyDescent="0.3">
      <c r="A125" t="s">
        <v>1410</v>
      </c>
      <c r="B125" t="s">
        <v>2815</v>
      </c>
      <c r="C125">
        <v>5</v>
      </c>
      <c r="D125" t="s">
        <v>17</v>
      </c>
      <c r="E125" t="s">
        <v>714</v>
      </c>
      <c r="F125" t="s">
        <v>1566</v>
      </c>
      <c r="G125" t="s">
        <v>1564</v>
      </c>
      <c r="H125" t="s">
        <v>718</v>
      </c>
      <c r="I125" t="s">
        <v>45</v>
      </c>
      <c r="J125" t="s">
        <v>3061</v>
      </c>
      <c r="K125" s="23" t="str">
        <f>HYPERLINK(Cimaco___IMG[[#This Row],[Full_Path]],Cimaco___IMG[[#This Row],[Material]]&amp;" -&gt; "&amp;Cimaco___IMG[[#This Row],[Descripcion]])</f>
        <v>TV949677-BLO -&gt; Posterior</v>
      </c>
    </row>
    <row r="126" spans="1:11" x14ac:dyDescent="0.3">
      <c r="A126" t="s">
        <v>1410</v>
      </c>
      <c r="B126" t="s">
        <v>2815</v>
      </c>
      <c r="C126">
        <v>5</v>
      </c>
      <c r="D126" t="s">
        <v>15</v>
      </c>
      <c r="E126" t="s">
        <v>714</v>
      </c>
      <c r="F126" t="s">
        <v>1567</v>
      </c>
      <c r="G126" t="s">
        <v>1564</v>
      </c>
      <c r="H126" t="s">
        <v>717</v>
      </c>
      <c r="I126" t="s">
        <v>41</v>
      </c>
      <c r="J126" t="s">
        <v>3062</v>
      </c>
      <c r="K126" s="23" t="str">
        <f>HYPERLINK(Cimaco___IMG[[#This Row],[Full_Path]],Cimaco___IMG[[#This Row],[Material]]&amp;" -&gt; "&amp;Cimaco___IMG[[#This Row],[Descripcion]])</f>
        <v>TV949677-BLO -&gt; Frontal</v>
      </c>
    </row>
    <row r="127" spans="1:11" x14ac:dyDescent="0.3">
      <c r="A127" t="s">
        <v>1410</v>
      </c>
      <c r="B127" t="s">
        <v>2815</v>
      </c>
      <c r="C127">
        <v>5</v>
      </c>
      <c r="D127" t="s">
        <v>19</v>
      </c>
      <c r="E127" t="s">
        <v>714</v>
      </c>
      <c r="F127" t="s">
        <v>1568</v>
      </c>
      <c r="G127" t="s">
        <v>1564</v>
      </c>
      <c r="H127" t="s">
        <v>48</v>
      </c>
      <c r="I127" t="s">
        <v>50</v>
      </c>
      <c r="J127" t="s">
        <v>3063</v>
      </c>
      <c r="K127" s="23" t="str">
        <f>HYPERLINK(Cimaco___IMG[[#This Row],[Full_Path]],Cimaco___IMG[[#This Row],[Material]]&amp;" -&gt; "&amp;Cimaco___IMG[[#This Row],[Descripcion]])</f>
        <v>TV949677-BLO -&gt; Superior/Interior</v>
      </c>
    </row>
    <row r="128" spans="1:11" x14ac:dyDescent="0.3">
      <c r="A128" t="s">
        <v>1410</v>
      </c>
      <c r="B128" t="s">
        <v>2815</v>
      </c>
      <c r="C128">
        <v>5</v>
      </c>
      <c r="D128" t="s">
        <v>13</v>
      </c>
      <c r="E128" t="s">
        <v>714</v>
      </c>
      <c r="F128" t="s">
        <v>1565</v>
      </c>
      <c r="G128" t="s">
        <v>1564</v>
      </c>
      <c r="H128" t="s">
        <v>36</v>
      </c>
      <c r="I128" t="s">
        <v>37</v>
      </c>
      <c r="J128" t="s">
        <v>3064</v>
      </c>
      <c r="K128" s="23" t="str">
        <f>HYPERLINK(Cimaco___IMG[[#This Row],[Full_Path]],Cimaco___IMG[[#This Row],[Material]]&amp;" -&gt; "&amp;Cimaco___IMG[[#This Row],[Descripcion]])</f>
        <v>TV949677-BLO -&gt; Angulo 3/4</v>
      </c>
    </row>
    <row r="129" spans="1:11" x14ac:dyDescent="0.3">
      <c r="A129" t="s">
        <v>2883</v>
      </c>
      <c r="B129" t="s">
        <v>2884</v>
      </c>
      <c r="C129">
        <v>5</v>
      </c>
      <c r="D129" t="s">
        <v>17</v>
      </c>
      <c r="E129" t="s">
        <v>714</v>
      </c>
      <c r="F129" t="s">
        <v>3065</v>
      </c>
      <c r="G129" t="s">
        <v>3066</v>
      </c>
      <c r="H129" t="s">
        <v>718</v>
      </c>
      <c r="I129" t="s">
        <v>45</v>
      </c>
      <c r="J129" t="s">
        <v>3067</v>
      </c>
      <c r="K129" s="23" t="str">
        <f>HYPERLINK(Cimaco___IMG[[#This Row],[Full_Path]],Cimaco___IMG[[#This Row],[Material]]&amp;" -&gt; "&amp;Cimaco___IMG[[#This Row],[Descripcion]])</f>
        <v>WG964722-NTB -&gt; Posterior</v>
      </c>
    </row>
    <row r="130" spans="1:11" x14ac:dyDescent="0.3">
      <c r="A130" t="s">
        <v>2883</v>
      </c>
      <c r="B130" t="s">
        <v>2884</v>
      </c>
      <c r="C130">
        <v>5</v>
      </c>
      <c r="D130" t="s">
        <v>15</v>
      </c>
      <c r="E130" t="s">
        <v>714</v>
      </c>
      <c r="F130" t="s">
        <v>3068</v>
      </c>
      <c r="G130" t="s">
        <v>3066</v>
      </c>
      <c r="H130" t="s">
        <v>717</v>
      </c>
      <c r="I130" t="s">
        <v>41</v>
      </c>
      <c r="J130" t="s">
        <v>3069</v>
      </c>
      <c r="K130" s="23" t="str">
        <f>HYPERLINK(Cimaco___IMG[[#This Row],[Full_Path]],Cimaco___IMG[[#This Row],[Material]]&amp;" -&gt; "&amp;Cimaco___IMG[[#This Row],[Descripcion]])</f>
        <v>WG964722-NTB -&gt; Frontal</v>
      </c>
    </row>
    <row r="131" spans="1:11" x14ac:dyDescent="0.3">
      <c r="A131" t="s">
        <v>2883</v>
      </c>
      <c r="B131" t="s">
        <v>2884</v>
      </c>
      <c r="C131">
        <v>5</v>
      </c>
      <c r="D131" t="s">
        <v>19</v>
      </c>
      <c r="E131" t="s">
        <v>714</v>
      </c>
      <c r="F131" t="s">
        <v>3070</v>
      </c>
      <c r="G131" t="s">
        <v>3066</v>
      </c>
      <c r="H131" t="s">
        <v>48</v>
      </c>
      <c r="I131" t="s">
        <v>50</v>
      </c>
      <c r="J131" t="s">
        <v>3071</v>
      </c>
      <c r="K131" s="23" t="str">
        <f>HYPERLINK(Cimaco___IMG[[#This Row],[Full_Path]],Cimaco___IMG[[#This Row],[Material]]&amp;" -&gt; "&amp;Cimaco___IMG[[#This Row],[Descripcion]])</f>
        <v>WG964722-NTB -&gt; Superior/Interior</v>
      </c>
    </row>
    <row r="132" spans="1:11" x14ac:dyDescent="0.3">
      <c r="A132" t="s">
        <v>2883</v>
      </c>
      <c r="B132" t="s">
        <v>2884</v>
      </c>
      <c r="C132">
        <v>5</v>
      </c>
      <c r="D132" t="s">
        <v>13</v>
      </c>
      <c r="E132" t="s">
        <v>714</v>
      </c>
      <c r="F132" t="s">
        <v>3072</v>
      </c>
      <c r="G132" t="s">
        <v>3066</v>
      </c>
      <c r="H132" t="s">
        <v>36</v>
      </c>
      <c r="I132" t="s">
        <v>37</v>
      </c>
      <c r="J132" t="s">
        <v>3073</v>
      </c>
      <c r="K132" s="23" t="str">
        <f>HYPERLINK(Cimaco___IMG[[#This Row],[Full_Path]],Cimaco___IMG[[#This Row],[Material]]&amp;" -&gt; "&amp;Cimaco___IMG[[#This Row],[Descripcion]])</f>
        <v>WG964722-NTB -&gt; Angulo 3/4</v>
      </c>
    </row>
    <row r="133" spans="1:11" x14ac:dyDescent="0.3">
      <c r="A133" t="s">
        <v>2885</v>
      </c>
      <c r="B133" t="s">
        <v>2886</v>
      </c>
      <c r="C133">
        <v>5</v>
      </c>
      <c r="D133" t="s">
        <v>17</v>
      </c>
      <c r="E133" t="s">
        <v>714</v>
      </c>
      <c r="F133" t="s">
        <v>3074</v>
      </c>
      <c r="G133" t="s">
        <v>3066</v>
      </c>
      <c r="H133" t="s">
        <v>718</v>
      </c>
      <c r="I133" t="s">
        <v>45</v>
      </c>
      <c r="J133" t="s">
        <v>3075</v>
      </c>
      <c r="K133" s="23" t="str">
        <f>HYPERLINK(Cimaco___IMG[[#This Row],[Full_Path]],Cimaco___IMG[[#This Row],[Material]]&amp;" -&gt; "&amp;Cimaco___IMG[[#This Row],[Descripcion]])</f>
        <v>WG964722-NTW -&gt; Posterior</v>
      </c>
    </row>
    <row r="134" spans="1:11" x14ac:dyDescent="0.3">
      <c r="A134" t="s">
        <v>2885</v>
      </c>
      <c r="B134" t="s">
        <v>2886</v>
      </c>
      <c r="C134">
        <v>5</v>
      </c>
      <c r="D134" t="s">
        <v>15</v>
      </c>
      <c r="E134" t="s">
        <v>714</v>
      </c>
      <c r="F134" t="s">
        <v>3076</v>
      </c>
      <c r="G134" t="s">
        <v>3066</v>
      </c>
      <c r="H134" t="s">
        <v>717</v>
      </c>
      <c r="I134" t="s">
        <v>41</v>
      </c>
      <c r="J134" t="s">
        <v>3077</v>
      </c>
      <c r="K134" s="23" t="str">
        <f>HYPERLINK(Cimaco___IMG[[#This Row],[Full_Path]],Cimaco___IMG[[#This Row],[Material]]&amp;" -&gt; "&amp;Cimaco___IMG[[#This Row],[Descripcion]])</f>
        <v>WG964722-NTW -&gt; Frontal</v>
      </c>
    </row>
    <row r="135" spans="1:11" x14ac:dyDescent="0.3">
      <c r="A135" t="s">
        <v>2885</v>
      </c>
      <c r="B135" t="s">
        <v>2886</v>
      </c>
      <c r="C135">
        <v>5</v>
      </c>
      <c r="D135" t="s">
        <v>19</v>
      </c>
      <c r="E135" t="s">
        <v>714</v>
      </c>
      <c r="F135" t="s">
        <v>3078</v>
      </c>
      <c r="G135" t="s">
        <v>3066</v>
      </c>
      <c r="H135" t="s">
        <v>48</v>
      </c>
      <c r="I135" t="s">
        <v>50</v>
      </c>
      <c r="J135" t="s">
        <v>3079</v>
      </c>
      <c r="K135" s="23" t="str">
        <f>HYPERLINK(Cimaco___IMG[[#This Row],[Full_Path]],Cimaco___IMG[[#This Row],[Material]]&amp;" -&gt; "&amp;Cimaco___IMG[[#This Row],[Descripcion]])</f>
        <v>WG964722-NTW -&gt; Superior/Interior</v>
      </c>
    </row>
    <row r="136" spans="1:11" x14ac:dyDescent="0.3">
      <c r="A136" t="s">
        <v>2885</v>
      </c>
      <c r="B136" t="s">
        <v>2886</v>
      </c>
      <c r="C136">
        <v>5</v>
      </c>
      <c r="D136" t="s">
        <v>13</v>
      </c>
      <c r="E136" t="s">
        <v>714</v>
      </c>
      <c r="F136" t="s">
        <v>3080</v>
      </c>
      <c r="G136" t="s">
        <v>3066</v>
      </c>
      <c r="H136" t="s">
        <v>36</v>
      </c>
      <c r="I136" t="s">
        <v>37</v>
      </c>
      <c r="J136" t="s">
        <v>3081</v>
      </c>
      <c r="K136" s="23" t="str">
        <f>HYPERLINK(Cimaco___IMG[[#This Row],[Full_Path]],Cimaco___IMG[[#This Row],[Material]]&amp;" -&gt; "&amp;Cimaco___IMG[[#This Row],[Descripcion]])</f>
        <v>WG964722-NTW -&gt; Angulo 3/4</v>
      </c>
    </row>
    <row r="137" spans="1:11" x14ac:dyDescent="0.3">
      <c r="A137" t="s">
        <v>2773</v>
      </c>
      <c r="B137" t="s">
        <v>2774</v>
      </c>
      <c r="C137">
        <v>4</v>
      </c>
      <c r="D137" t="s">
        <v>17</v>
      </c>
      <c r="E137" t="s">
        <v>714</v>
      </c>
      <c r="F137" t="s">
        <v>3082</v>
      </c>
      <c r="G137" t="s">
        <v>3083</v>
      </c>
      <c r="H137" t="s">
        <v>718</v>
      </c>
      <c r="I137" t="s">
        <v>45</v>
      </c>
      <c r="J137" t="s">
        <v>3084</v>
      </c>
      <c r="K137" s="23" t="str">
        <f>HYPERLINK(Cimaco___IMG[[#This Row],[Full_Path]],Cimaco___IMG[[#This Row],[Material]]&amp;" -&gt; "&amp;Cimaco___IMG[[#This Row],[Descripcion]])</f>
        <v>FG963618-FLT -&gt; Posterior</v>
      </c>
    </row>
    <row r="138" spans="1:11" x14ac:dyDescent="0.3">
      <c r="A138" t="s">
        <v>2773</v>
      </c>
      <c r="B138" t="s">
        <v>2774</v>
      </c>
      <c r="C138">
        <v>4</v>
      </c>
      <c r="D138" t="s">
        <v>15</v>
      </c>
      <c r="E138" t="s">
        <v>714</v>
      </c>
      <c r="F138" t="s">
        <v>3085</v>
      </c>
      <c r="G138" t="s">
        <v>3083</v>
      </c>
      <c r="H138" t="s">
        <v>717</v>
      </c>
      <c r="I138" t="s">
        <v>41</v>
      </c>
      <c r="J138" t="s">
        <v>3086</v>
      </c>
      <c r="K138" s="23" t="str">
        <f>HYPERLINK(Cimaco___IMG[[#This Row],[Full_Path]],Cimaco___IMG[[#This Row],[Material]]&amp;" -&gt; "&amp;Cimaco___IMG[[#This Row],[Descripcion]])</f>
        <v>FG963618-FLT -&gt; Frontal</v>
      </c>
    </row>
    <row r="139" spans="1:11" x14ac:dyDescent="0.3">
      <c r="A139" t="s">
        <v>2773</v>
      </c>
      <c r="B139" t="s">
        <v>2774</v>
      </c>
      <c r="C139">
        <v>4</v>
      </c>
      <c r="D139" t="s">
        <v>19</v>
      </c>
      <c r="E139" t="s">
        <v>714</v>
      </c>
      <c r="F139" t="s">
        <v>3087</v>
      </c>
      <c r="G139" t="s">
        <v>3083</v>
      </c>
      <c r="H139" t="s">
        <v>48</v>
      </c>
      <c r="I139" t="s">
        <v>50</v>
      </c>
      <c r="J139" t="s">
        <v>3088</v>
      </c>
      <c r="K139" s="23" t="str">
        <f>HYPERLINK(Cimaco___IMG[[#This Row],[Full_Path]],Cimaco___IMG[[#This Row],[Material]]&amp;" -&gt; "&amp;Cimaco___IMG[[#This Row],[Descripcion]])</f>
        <v>FG963618-FLT -&gt; Superior/Interior</v>
      </c>
    </row>
    <row r="140" spans="1:11" x14ac:dyDescent="0.3">
      <c r="A140" t="s">
        <v>2773</v>
      </c>
      <c r="B140" t="s">
        <v>2774</v>
      </c>
      <c r="C140">
        <v>4</v>
      </c>
      <c r="D140" t="s">
        <v>13</v>
      </c>
      <c r="E140" t="s">
        <v>714</v>
      </c>
      <c r="F140" t="s">
        <v>3089</v>
      </c>
      <c r="G140" t="s">
        <v>3083</v>
      </c>
      <c r="H140" t="s">
        <v>36</v>
      </c>
      <c r="I140" t="s">
        <v>37</v>
      </c>
      <c r="J140" t="s">
        <v>3090</v>
      </c>
      <c r="K140" s="23" t="str">
        <f>HYPERLINK(Cimaco___IMG[[#This Row],[Full_Path]],Cimaco___IMG[[#This Row],[Material]]&amp;" -&gt; "&amp;Cimaco___IMG[[#This Row],[Descripcion]])</f>
        <v>FG963618-FLT -&gt; Angulo 3/4</v>
      </c>
    </row>
    <row r="141" spans="1:11" x14ac:dyDescent="0.3">
      <c r="A141" t="s">
        <v>1271</v>
      </c>
      <c r="B141" t="s">
        <v>2777</v>
      </c>
      <c r="C141">
        <v>4</v>
      </c>
      <c r="D141" t="s">
        <v>17</v>
      </c>
      <c r="E141" t="s">
        <v>714</v>
      </c>
      <c r="F141" t="s">
        <v>1308</v>
      </c>
      <c r="G141" t="s">
        <v>1306</v>
      </c>
      <c r="H141" t="s">
        <v>718</v>
      </c>
      <c r="I141" t="s">
        <v>45</v>
      </c>
      <c r="J141" t="s">
        <v>3091</v>
      </c>
      <c r="K141" s="23" t="str">
        <f>HYPERLINK(Cimaco___IMG[[#This Row],[Full_Path]],Cimaco___IMG[[#This Row],[Material]]&amp;" -&gt; "&amp;Cimaco___IMG[[#This Row],[Descripcion]])</f>
        <v>FG963679-FLT -&gt; Posterior</v>
      </c>
    </row>
    <row r="142" spans="1:11" x14ac:dyDescent="0.3">
      <c r="A142" t="s">
        <v>1271</v>
      </c>
      <c r="B142" t="s">
        <v>2777</v>
      </c>
      <c r="C142">
        <v>4</v>
      </c>
      <c r="D142" t="s">
        <v>15</v>
      </c>
      <c r="E142" t="s">
        <v>714</v>
      </c>
      <c r="F142" t="s">
        <v>1305</v>
      </c>
      <c r="G142" t="s">
        <v>1306</v>
      </c>
      <c r="H142" t="s">
        <v>717</v>
      </c>
      <c r="I142" t="s">
        <v>41</v>
      </c>
      <c r="J142" t="s">
        <v>3092</v>
      </c>
      <c r="K142" s="23" t="str">
        <f>HYPERLINK(Cimaco___IMG[[#This Row],[Full_Path]],Cimaco___IMG[[#This Row],[Material]]&amp;" -&gt; "&amp;Cimaco___IMG[[#This Row],[Descripcion]])</f>
        <v>FG963679-FLT -&gt; Frontal</v>
      </c>
    </row>
    <row r="143" spans="1:11" x14ac:dyDescent="0.3">
      <c r="A143" t="s">
        <v>1271</v>
      </c>
      <c r="B143" t="s">
        <v>2777</v>
      </c>
      <c r="C143">
        <v>4</v>
      </c>
      <c r="D143" t="s">
        <v>19</v>
      </c>
      <c r="E143" t="s">
        <v>714</v>
      </c>
      <c r="F143" t="s">
        <v>1309</v>
      </c>
      <c r="G143" t="s">
        <v>1306</v>
      </c>
      <c r="H143" t="s">
        <v>48</v>
      </c>
      <c r="I143" t="s">
        <v>50</v>
      </c>
      <c r="J143" t="s">
        <v>3093</v>
      </c>
      <c r="K143" s="23" t="str">
        <f>HYPERLINK(Cimaco___IMG[[#This Row],[Full_Path]],Cimaco___IMG[[#This Row],[Material]]&amp;" -&gt; "&amp;Cimaco___IMG[[#This Row],[Descripcion]])</f>
        <v>FG963679-FLT -&gt; Superior/Interior</v>
      </c>
    </row>
    <row r="144" spans="1:11" x14ac:dyDescent="0.3">
      <c r="A144" t="s">
        <v>1271</v>
      </c>
      <c r="B144" t="s">
        <v>2777</v>
      </c>
      <c r="C144">
        <v>4</v>
      </c>
      <c r="D144" t="s">
        <v>13</v>
      </c>
      <c r="E144" t="s">
        <v>714</v>
      </c>
      <c r="F144" t="s">
        <v>1307</v>
      </c>
      <c r="G144" t="s">
        <v>1306</v>
      </c>
      <c r="H144" t="s">
        <v>36</v>
      </c>
      <c r="I144" t="s">
        <v>37</v>
      </c>
      <c r="J144" t="s">
        <v>3094</v>
      </c>
      <c r="K144" s="23" t="str">
        <f>HYPERLINK(Cimaco___IMG[[#This Row],[Full_Path]],Cimaco___IMG[[#This Row],[Material]]&amp;" -&gt; "&amp;Cimaco___IMG[[#This Row],[Descripcion]])</f>
        <v>FG963679-FLT -&gt; Angulo 3/4</v>
      </c>
    </row>
    <row r="145" spans="1:11" x14ac:dyDescent="0.3">
      <c r="A145" t="s">
        <v>1265</v>
      </c>
      <c r="B145" t="s">
        <v>2775</v>
      </c>
      <c r="C145">
        <v>5</v>
      </c>
      <c r="D145" t="s">
        <v>17</v>
      </c>
      <c r="E145" t="s">
        <v>714</v>
      </c>
      <c r="F145" t="s">
        <v>1354</v>
      </c>
      <c r="G145" t="s">
        <v>1355</v>
      </c>
      <c r="H145" t="s">
        <v>718</v>
      </c>
      <c r="I145" t="s">
        <v>45</v>
      </c>
      <c r="J145" t="s">
        <v>3095</v>
      </c>
      <c r="K145" s="23" t="str">
        <f>HYPERLINK(Cimaco___IMG[[#This Row],[Full_Path]],Cimaco___IMG[[#This Row],[Material]]&amp;" -&gt; "&amp;Cimaco___IMG[[#This Row],[Descripcion]])</f>
        <v>ZG963605-BLA -&gt; Posterior</v>
      </c>
    </row>
    <row r="146" spans="1:11" x14ac:dyDescent="0.3">
      <c r="A146" t="s">
        <v>1265</v>
      </c>
      <c r="B146" t="s">
        <v>2775</v>
      </c>
      <c r="C146">
        <v>5</v>
      </c>
      <c r="D146" t="s">
        <v>15</v>
      </c>
      <c r="E146" t="s">
        <v>714</v>
      </c>
      <c r="F146" t="s">
        <v>1356</v>
      </c>
      <c r="G146" t="s">
        <v>1355</v>
      </c>
      <c r="H146" t="s">
        <v>717</v>
      </c>
      <c r="I146" t="s">
        <v>41</v>
      </c>
      <c r="J146" t="s">
        <v>3096</v>
      </c>
      <c r="K146" s="23" t="str">
        <f>HYPERLINK(Cimaco___IMG[[#This Row],[Full_Path]],Cimaco___IMG[[#This Row],[Material]]&amp;" -&gt; "&amp;Cimaco___IMG[[#This Row],[Descripcion]])</f>
        <v>ZG963605-BLA -&gt; Frontal</v>
      </c>
    </row>
    <row r="147" spans="1:11" x14ac:dyDescent="0.3">
      <c r="A147" t="s">
        <v>1265</v>
      </c>
      <c r="B147" t="s">
        <v>2775</v>
      </c>
      <c r="C147">
        <v>5</v>
      </c>
      <c r="D147" t="s">
        <v>19</v>
      </c>
      <c r="E147" t="s">
        <v>714</v>
      </c>
      <c r="F147" t="s">
        <v>1357</v>
      </c>
      <c r="G147" t="s">
        <v>1355</v>
      </c>
      <c r="H147" t="s">
        <v>48</v>
      </c>
      <c r="I147" t="s">
        <v>50</v>
      </c>
      <c r="J147" t="s">
        <v>3097</v>
      </c>
      <c r="K147" s="23" t="str">
        <f>HYPERLINK(Cimaco___IMG[[#This Row],[Full_Path]],Cimaco___IMG[[#This Row],[Material]]&amp;" -&gt; "&amp;Cimaco___IMG[[#This Row],[Descripcion]])</f>
        <v>ZG963605-BLA -&gt; Superior/Interior</v>
      </c>
    </row>
    <row r="148" spans="1:11" x14ac:dyDescent="0.3">
      <c r="A148" t="s">
        <v>1265</v>
      </c>
      <c r="B148" t="s">
        <v>2775</v>
      </c>
      <c r="C148">
        <v>5</v>
      </c>
      <c r="D148" t="s">
        <v>13</v>
      </c>
      <c r="E148" t="s">
        <v>714</v>
      </c>
      <c r="F148" t="s">
        <v>1358</v>
      </c>
      <c r="G148" t="s">
        <v>1355</v>
      </c>
      <c r="H148" t="s">
        <v>36</v>
      </c>
      <c r="I148" t="s">
        <v>37</v>
      </c>
      <c r="J148" t="s">
        <v>3098</v>
      </c>
      <c r="K148" s="23" t="str">
        <f>HYPERLINK(Cimaco___IMG[[#This Row],[Full_Path]],Cimaco___IMG[[#This Row],[Material]]&amp;" -&gt; "&amp;Cimaco___IMG[[#This Row],[Descripcion]])</f>
        <v>ZG963605-BLA -&gt; Angulo 3/4</v>
      </c>
    </row>
    <row r="149" spans="1:11" x14ac:dyDescent="0.3">
      <c r="A149" t="s">
        <v>1266</v>
      </c>
      <c r="B149" t="s">
        <v>2776</v>
      </c>
      <c r="C149">
        <v>4</v>
      </c>
      <c r="D149" t="s">
        <v>17</v>
      </c>
      <c r="E149" t="s">
        <v>714</v>
      </c>
      <c r="F149" t="s">
        <v>1360</v>
      </c>
      <c r="G149" t="s">
        <v>1355</v>
      </c>
      <c r="H149" t="s">
        <v>718</v>
      </c>
      <c r="I149" t="s">
        <v>45</v>
      </c>
      <c r="J149" t="s">
        <v>3099</v>
      </c>
      <c r="K149" s="23" t="str">
        <f>HYPERLINK(Cimaco___IMG[[#This Row],[Full_Path]],Cimaco___IMG[[#This Row],[Material]]&amp;" -&gt; "&amp;Cimaco___IMG[[#This Row],[Descripcion]])</f>
        <v>ZG963605-WHI -&gt; Posterior</v>
      </c>
    </row>
    <row r="150" spans="1:11" x14ac:dyDescent="0.3">
      <c r="A150" t="s">
        <v>1266</v>
      </c>
      <c r="B150" t="s">
        <v>2776</v>
      </c>
      <c r="C150">
        <v>4</v>
      </c>
      <c r="D150" t="s">
        <v>15</v>
      </c>
      <c r="E150" t="s">
        <v>714</v>
      </c>
      <c r="F150" t="s">
        <v>1359</v>
      </c>
      <c r="G150" t="s">
        <v>1355</v>
      </c>
      <c r="H150" t="s">
        <v>717</v>
      </c>
      <c r="I150" t="s">
        <v>41</v>
      </c>
      <c r="J150" t="s">
        <v>3100</v>
      </c>
      <c r="K150" s="23" t="str">
        <f>HYPERLINK(Cimaco___IMG[[#This Row],[Full_Path]],Cimaco___IMG[[#This Row],[Material]]&amp;" -&gt; "&amp;Cimaco___IMG[[#This Row],[Descripcion]])</f>
        <v>ZG963605-WHI -&gt; Frontal</v>
      </c>
    </row>
    <row r="151" spans="1:11" x14ac:dyDescent="0.3">
      <c r="A151" t="s">
        <v>1266</v>
      </c>
      <c r="B151" t="s">
        <v>2776</v>
      </c>
      <c r="C151">
        <v>4</v>
      </c>
      <c r="D151" t="s">
        <v>19</v>
      </c>
      <c r="E151" t="s">
        <v>714</v>
      </c>
      <c r="F151" t="s">
        <v>1361</v>
      </c>
      <c r="G151" t="s">
        <v>1355</v>
      </c>
      <c r="H151" t="s">
        <v>48</v>
      </c>
      <c r="I151" t="s">
        <v>50</v>
      </c>
      <c r="J151" t="s">
        <v>3101</v>
      </c>
      <c r="K151" s="23" t="str">
        <f>HYPERLINK(Cimaco___IMG[[#This Row],[Full_Path]],Cimaco___IMG[[#This Row],[Material]]&amp;" -&gt; "&amp;Cimaco___IMG[[#This Row],[Descripcion]])</f>
        <v>ZG963605-WHI -&gt; Superior/Interior</v>
      </c>
    </row>
    <row r="152" spans="1:11" x14ac:dyDescent="0.3">
      <c r="A152" t="s">
        <v>1266</v>
      </c>
      <c r="B152" t="s">
        <v>2776</v>
      </c>
      <c r="C152">
        <v>4</v>
      </c>
      <c r="D152" t="s">
        <v>13</v>
      </c>
      <c r="E152" t="s">
        <v>714</v>
      </c>
      <c r="F152" t="s">
        <v>1362</v>
      </c>
      <c r="G152" t="s">
        <v>1355</v>
      </c>
      <c r="H152" t="s">
        <v>36</v>
      </c>
      <c r="I152" t="s">
        <v>37</v>
      </c>
      <c r="J152" t="s">
        <v>3102</v>
      </c>
      <c r="K152" s="23" t="str">
        <f>HYPERLINK(Cimaco___IMG[[#This Row],[Full_Path]],Cimaco___IMG[[#This Row],[Material]]&amp;" -&gt; "&amp;Cimaco___IMG[[#This Row],[Descripcion]])</f>
        <v>ZG963605-WHI -&gt; Angulo 3/4</v>
      </c>
    </row>
    <row r="153" spans="1:11" x14ac:dyDescent="0.3">
      <c r="A153" t="s">
        <v>1272</v>
      </c>
      <c r="B153" t="s">
        <v>2778</v>
      </c>
      <c r="C153">
        <v>5</v>
      </c>
      <c r="D153" t="s">
        <v>17</v>
      </c>
      <c r="E153" t="s">
        <v>714</v>
      </c>
      <c r="F153" t="s">
        <v>1366</v>
      </c>
      <c r="G153" t="s">
        <v>1364</v>
      </c>
      <c r="H153" t="s">
        <v>718</v>
      </c>
      <c r="I153" t="s">
        <v>45</v>
      </c>
      <c r="J153" t="s">
        <v>3103</v>
      </c>
      <c r="K153" s="23" t="str">
        <f>HYPERLINK(Cimaco___IMG[[#This Row],[Full_Path]],Cimaco___IMG[[#This Row],[Material]]&amp;" -&gt; "&amp;Cimaco___IMG[[#This Row],[Descripcion]])</f>
        <v>ZG963679-BLA -&gt; Posterior</v>
      </c>
    </row>
    <row r="154" spans="1:11" x14ac:dyDescent="0.3">
      <c r="A154" t="s">
        <v>1272</v>
      </c>
      <c r="B154" t="s">
        <v>2778</v>
      </c>
      <c r="C154">
        <v>5</v>
      </c>
      <c r="D154" t="s">
        <v>15</v>
      </c>
      <c r="E154" t="s">
        <v>714</v>
      </c>
      <c r="F154" t="s">
        <v>1365</v>
      </c>
      <c r="G154" t="s">
        <v>1364</v>
      </c>
      <c r="H154" t="s">
        <v>717</v>
      </c>
      <c r="I154" t="s">
        <v>41</v>
      </c>
      <c r="J154" t="s">
        <v>3104</v>
      </c>
      <c r="K154" s="23" t="str">
        <f>HYPERLINK(Cimaco___IMG[[#This Row],[Full_Path]],Cimaco___IMG[[#This Row],[Material]]&amp;" -&gt; "&amp;Cimaco___IMG[[#This Row],[Descripcion]])</f>
        <v>ZG963679-BLA -&gt; Frontal</v>
      </c>
    </row>
    <row r="155" spans="1:11" x14ac:dyDescent="0.3">
      <c r="A155" t="s">
        <v>1272</v>
      </c>
      <c r="B155" t="s">
        <v>2778</v>
      </c>
      <c r="C155">
        <v>5</v>
      </c>
      <c r="D155" t="s">
        <v>19</v>
      </c>
      <c r="E155" t="s">
        <v>714</v>
      </c>
      <c r="F155" t="s">
        <v>1363</v>
      </c>
      <c r="G155" t="s">
        <v>1364</v>
      </c>
      <c r="H155" t="s">
        <v>48</v>
      </c>
      <c r="I155" t="s">
        <v>50</v>
      </c>
      <c r="J155" t="s">
        <v>3105</v>
      </c>
      <c r="K155" s="23" t="str">
        <f>HYPERLINK(Cimaco___IMG[[#This Row],[Full_Path]],Cimaco___IMG[[#This Row],[Material]]&amp;" -&gt; "&amp;Cimaco___IMG[[#This Row],[Descripcion]])</f>
        <v>ZG963679-BLA -&gt; Superior/Interior</v>
      </c>
    </row>
    <row r="156" spans="1:11" x14ac:dyDescent="0.3">
      <c r="A156" t="s">
        <v>1272</v>
      </c>
      <c r="B156" t="s">
        <v>2778</v>
      </c>
      <c r="C156">
        <v>5</v>
      </c>
      <c r="D156" t="s">
        <v>13</v>
      </c>
      <c r="E156" t="s">
        <v>714</v>
      </c>
      <c r="F156" t="s">
        <v>1367</v>
      </c>
      <c r="G156" t="s">
        <v>1364</v>
      </c>
      <c r="H156" t="s">
        <v>36</v>
      </c>
      <c r="I156" t="s">
        <v>37</v>
      </c>
      <c r="J156" t="s">
        <v>3106</v>
      </c>
      <c r="K156" s="23" t="str">
        <f>HYPERLINK(Cimaco___IMG[[#This Row],[Full_Path]],Cimaco___IMG[[#This Row],[Material]]&amp;" -&gt; "&amp;Cimaco___IMG[[#This Row],[Descripcion]])</f>
        <v>ZG963679-BLA -&gt; Angulo 3/4</v>
      </c>
    </row>
    <row r="157" spans="1:11" x14ac:dyDescent="0.3">
      <c r="A157" t="s">
        <v>2779</v>
      </c>
      <c r="B157" t="s">
        <v>2780</v>
      </c>
      <c r="C157">
        <v>4</v>
      </c>
      <c r="D157" t="s">
        <v>17</v>
      </c>
      <c r="E157" t="s">
        <v>714</v>
      </c>
      <c r="F157" t="s">
        <v>3107</v>
      </c>
      <c r="G157" t="s">
        <v>1364</v>
      </c>
      <c r="H157" t="s">
        <v>718</v>
      </c>
      <c r="I157" t="s">
        <v>45</v>
      </c>
      <c r="J157" t="s">
        <v>3108</v>
      </c>
      <c r="K157" s="23" t="str">
        <f>HYPERLINK(Cimaco___IMG[[#This Row],[Full_Path]],Cimaco___IMG[[#This Row],[Material]]&amp;" -&gt; "&amp;Cimaco___IMG[[#This Row],[Descripcion]])</f>
        <v>ZG963679-CSL -&gt; Posterior</v>
      </c>
    </row>
    <row r="158" spans="1:11" x14ac:dyDescent="0.3">
      <c r="A158" t="s">
        <v>2779</v>
      </c>
      <c r="B158" t="s">
        <v>2780</v>
      </c>
      <c r="C158">
        <v>4</v>
      </c>
      <c r="D158" t="s">
        <v>15</v>
      </c>
      <c r="E158" t="s">
        <v>714</v>
      </c>
      <c r="F158" t="s">
        <v>3109</v>
      </c>
      <c r="G158" t="s">
        <v>1364</v>
      </c>
      <c r="H158" t="s">
        <v>717</v>
      </c>
      <c r="I158" t="s">
        <v>41</v>
      </c>
      <c r="J158" t="s">
        <v>3110</v>
      </c>
      <c r="K158" s="23" t="str">
        <f>HYPERLINK(Cimaco___IMG[[#This Row],[Full_Path]],Cimaco___IMG[[#This Row],[Material]]&amp;" -&gt; "&amp;Cimaco___IMG[[#This Row],[Descripcion]])</f>
        <v>ZG963679-CSL -&gt; Frontal</v>
      </c>
    </row>
    <row r="159" spans="1:11" x14ac:dyDescent="0.3">
      <c r="A159" t="s">
        <v>2779</v>
      </c>
      <c r="B159" t="s">
        <v>2780</v>
      </c>
      <c r="C159">
        <v>4</v>
      </c>
      <c r="D159" t="s">
        <v>19</v>
      </c>
      <c r="E159" t="s">
        <v>714</v>
      </c>
      <c r="F159" t="s">
        <v>3111</v>
      </c>
      <c r="G159" t="s">
        <v>1364</v>
      </c>
      <c r="H159" t="s">
        <v>48</v>
      </c>
      <c r="I159" t="s">
        <v>50</v>
      </c>
      <c r="J159" t="s">
        <v>3112</v>
      </c>
      <c r="K159" s="23" t="str">
        <f>HYPERLINK(Cimaco___IMG[[#This Row],[Full_Path]],Cimaco___IMG[[#This Row],[Material]]&amp;" -&gt; "&amp;Cimaco___IMG[[#This Row],[Descripcion]])</f>
        <v>ZG963679-CSL -&gt; Superior/Interior</v>
      </c>
    </row>
    <row r="160" spans="1:11" x14ac:dyDescent="0.3">
      <c r="A160" t="s">
        <v>2779</v>
      </c>
      <c r="B160" t="s">
        <v>2780</v>
      </c>
      <c r="C160">
        <v>4</v>
      </c>
      <c r="D160" t="s">
        <v>13</v>
      </c>
      <c r="E160" t="s">
        <v>714</v>
      </c>
      <c r="F160" t="s">
        <v>3113</v>
      </c>
      <c r="G160" t="s">
        <v>1364</v>
      </c>
      <c r="H160" t="s">
        <v>36</v>
      </c>
      <c r="I160" t="s">
        <v>37</v>
      </c>
      <c r="J160" t="s">
        <v>3114</v>
      </c>
      <c r="K160" s="23" t="str">
        <f>HYPERLINK(Cimaco___IMG[[#This Row],[Full_Path]],Cimaco___IMG[[#This Row],[Material]]&amp;" -&gt; "&amp;Cimaco___IMG[[#This Row],[Descripcion]])</f>
        <v>ZG963679-CSL -&gt; Angulo 3/4</v>
      </c>
    </row>
    <row r="161" spans="1:11" x14ac:dyDescent="0.3">
      <c r="A161" t="s">
        <v>1273</v>
      </c>
      <c r="B161" t="s">
        <v>2843</v>
      </c>
      <c r="C161">
        <v>4</v>
      </c>
      <c r="D161" t="s">
        <v>17</v>
      </c>
      <c r="E161" t="s">
        <v>714</v>
      </c>
      <c r="F161" t="s">
        <v>1316</v>
      </c>
      <c r="G161" t="s">
        <v>1317</v>
      </c>
      <c r="H161" t="s">
        <v>718</v>
      </c>
      <c r="I161" t="s">
        <v>45</v>
      </c>
      <c r="J161" t="s">
        <v>3115</v>
      </c>
      <c r="K161" s="23" t="str">
        <f>HYPERLINK(Cimaco___IMG[[#This Row],[Full_Path]],Cimaco___IMG[[#This Row],[Material]]&amp;" -&gt; "&amp;Cimaco___IMG[[#This Row],[Descripcion]])</f>
        <v>LG964819-CLO -&gt; Posterior</v>
      </c>
    </row>
    <row r="162" spans="1:11" x14ac:dyDescent="0.3">
      <c r="A162" t="s">
        <v>1273</v>
      </c>
      <c r="B162" t="s">
        <v>2843</v>
      </c>
      <c r="C162">
        <v>4</v>
      </c>
      <c r="D162" t="s">
        <v>15</v>
      </c>
      <c r="E162" t="s">
        <v>714</v>
      </c>
      <c r="F162" t="s">
        <v>1318</v>
      </c>
      <c r="G162" t="s">
        <v>1317</v>
      </c>
      <c r="H162" t="s">
        <v>717</v>
      </c>
      <c r="I162" t="s">
        <v>41</v>
      </c>
      <c r="J162" t="s">
        <v>3116</v>
      </c>
      <c r="K162" s="23" t="str">
        <f>HYPERLINK(Cimaco___IMG[[#This Row],[Full_Path]],Cimaco___IMG[[#This Row],[Material]]&amp;" -&gt; "&amp;Cimaco___IMG[[#This Row],[Descripcion]])</f>
        <v>LG964819-CLO -&gt; Frontal</v>
      </c>
    </row>
    <row r="163" spans="1:11" x14ac:dyDescent="0.3">
      <c r="A163" t="s">
        <v>1273</v>
      </c>
      <c r="B163" t="s">
        <v>2843</v>
      </c>
      <c r="C163">
        <v>4</v>
      </c>
      <c r="D163" t="s">
        <v>19</v>
      </c>
      <c r="E163" t="s">
        <v>714</v>
      </c>
      <c r="F163" t="s">
        <v>1319</v>
      </c>
      <c r="G163" t="s">
        <v>1317</v>
      </c>
      <c r="H163" t="s">
        <v>48</v>
      </c>
      <c r="I163" t="s">
        <v>50</v>
      </c>
      <c r="J163" t="s">
        <v>3117</v>
      </c>
      <c r="K163" s="23" t="str">
        <f>HYPERLINK(Cimaco___IMG[[#This Row],[Full_Path]],Cimaco___IMG[[#This Row],[Material]]&amp;" -&gt; "&amp;Cimaco___IMG[[#This Row],[Descripcion]])</f>
        <v>LG964819-CLO -&gt; Superior/Interior</v>
      </c>
    </row>
    <row r="164" spans="1:11" x14ac:dyDescent="0.3">
      <c r="A164" t="s">
        <v>1273</v>
      </c>
      <c r="B164" t="s">
        <v>2843</v>
      </c>
      <c r="C164">
        <v>4</v>
      </c>
      <c r="D164" t="s">
        <v>13</v>
      </c>
      <c r="E164" t="s">
        <v>714</v>
      </c>
      <c r="F164" t="s">
        <v>1320</v>
      </c>
      <c r="G164" t="s">
        <v>1317</v>
      </c>
      <c r="H164" t="s">
        <v>36</v>
      </c>
      <c r="I164" t="s">
        <v>37</v>
      </c>
      <c r="J164" t="s">
        <v>3118</v>
      </c>
      <c r="K164" s="23" t="str">
        <f>HYPERLINK(Cimaco___IMG[[#This Row],[Full_Path]],Cimaco___IMG[[#This Row],[Material]]&amp;" -&gt; "&amp;Cimaco___IMG[[#This Row],[Descripcion]])</f>
        <v>LG964819-CLO -&gt; Angulo 3/4</v>
      </c>
    </row>
    <row r="165" spans="1:11" x14ac:dyDescent="0.3">
      <c r="A165" t="s">
        <v>2844</v>
      </c>
      <c r="B165" t="s">
        <v>2845</v>
      </c>
      <c r="C165">
        <v>4</v>
      </c>
      <c r="D165" t="s">
        <v>17</v>
      </c>
      <c r="E165" t="s">
        <v>714</v>
      </c>
      <c r="F165" t="s">
        <v>3119</v>
      </c>
      <c r="G165" t="s">
        <v>1317</v>
      </c>
      <c r="H165" t="s">
        <v>718</v>
      </c>
      <c r="I165" t="s">
        <v>45</v>
      </c>
      <c r="J165" t="s">
        <v>3120</v>
      </c>
      <c r="K165" s="23" t="str">
        <f>HYPERLINK(Cimaco___IMG[[#This Row],[Full_Path]],Cimaco___IMG[[#This Row],[Material]]&amp;" -&gt; "&amp;Cimaco___IMG[[#This Row],[Descripcion]])</f>
        <v>LG964819-LTL -&gt; Posterior</v>
      </c>
    </row>
    <row r="166" spans="1:11" x14ac:dyDescent="0.3">
      <c r="A166" t="s">
        <v>2844</v>
      </c>
      <c r="B166" t="s">
        <v>2845</v>
      </c>
      <c r="C166">
        <v>4</v>
      </c>
      <c r="D166" t="s">
        <v>15</v>
      </c>
      <c r="E166" t="s">
        <v>714</v>
      </c>
      <c r="F166" t="s">
        <v>3121</v>
      </c>
      <c r="G166" t="s">
        <v>1317</v>
      </c>
      <c r="H166" t="s">
        <v>717</v>
      </c>
      <c r="I166" t="s">
        <v>41</v>
      </c>
      <c r="J166" t="s">
        <v>3122</v>
      </c>
      <c r="K166" s="23" t="str">
        <f>HYPERLINK(Cimaco___IMG[[#This Row],[Full_Path]],Cimaco___IMG[[#This Row],[Material]]&amp;" -&gt; "&amp;Cimaco___IMG[[#This Row],[Descripcion]])</f>
        <v>LG964819-LTL -&gt; Frontal</v>
      </c>
    </row>
    <row r="167" spans="1:11" x14ac:dyDescent="0.3">
      <c r="A167" t="s">
        <v>2844</v>
      </c>
      <c r="B167" t="s">
        <v>2845</v>
      </c>
      <c r="C167">
        <v>4</v>
      </c>
      <c r="D167" t="s">
        <v>19</v>
      </c>
      <c r="E167" t="s">
        <v>714</v>
      </c>
      <c r="F167" t="s">
        <v>3123</v>
      </c>
      <c r="G167" t="s">
        <v>1317</v>
      </c>
      <c r="H167" t="s">
        <v>48</v>
      </c>
      <c r="I167" t="s">
        <v>50</v>
      </c>
      <c r="J167" t="s">
        <v>3124</v>
      </c>
      <c r="K167" s="23" t="str">
        <f>HYPERLINK(Cimaco___IMG[[#This Row],[Full_Path]],Cimaco___IMG[[#This Row],[Material]]&amp;" -&gt; "&amp;Cimaco___IMG[[#This Row],[Descripcion]])</f>
        <v>LG964819-LTL -&gt; Superior/Interior</v>
      </c>
    </row>
    <row r="168" spans="1:11" x14ac:dyDescent="0.3">
      <c r="A168" t="s">
        <v>2844</v>
      </c>
      <c r="B168" t="s">
        <v>2845</v>
      </c>
      <c r="C168">
        <v>4</v>
      </c>
      <c r="D168" t="s">
        <v>13</v>
      </c>
      <c r="E168" t="s">
        <v>714</v>
      </c>
      <c r="F168" t="s">
        <v>3125</v>
      </c>
      <c r="G168" t="s">
        <v>1317</v>
      </c>
      <c r="H168" t="s">
        <v>36</v>
      </c>
      <c r="I168" t="s">
        <v>37</v>
      </c>
      <c r="J168" t="s">
        <v>3126</v>
      </c>
      <c r="K168" s="23" t="str">
        <f>HYPERLINK(Cimaco___IMG[[#This Row],[Full_Path]],Cimaco___IMG[[#This Row],[Material]]&amp;" -&gt; "&amp;Cimaco___IMG[[#This Row],[Descripcion]])</f>
        <v>LG964819-LTL -&gt; Angulo 3/4</v>
      </c>
    </row>
    <row r="169" spans="1:11" x14ac:dyDescent="0.3">
      <c r="A169" t="s">
        <v>1411</v>
      </c>
      <c r="B169" t="s">
        <v>2846</v>
      </c>
      <c r="C169">
        <v>5</v>
      </c>
      <c r="D169" t="s">
        <v>17</v>
      </c>
      <c r="E169" t="s">
        <v>714</v>
      </c>
      <c r="F169" t="s">
        <v>1527</v>
      </c>
      <c r="G169" t="s">
        <v>1523</v>
      </c>
      <c r="H169" t="s">
        <v>718</v>
      </c>
      <c r="I169" t="s">
        <v>45</v>
      </c>
      <c r="J169" t="s">
        <v>3127</v>
      </c>
      <c r="K169" s="23" t="str">
        <f>HYPERLINK(Cimaco___IMG[[#This Row],[Full_Path]],Cimaco___IMG[[#This Row],[Material]]&amp;" -&gt; "&amp;Cimaco___IMG[[#This Row],[Descripcion]])</f>
        <v>LG964823-CLO -&gt; Posterior</v>
      </c>
    </row>
    <row r="170" spans="1:11" x14ac:dyDescent="0.3">
      <c r="A170" t="s">
        <v>1411</v>
      </c>
      <c r="B170" t="s">
        <v>2846</v>
      </c>
      <c r="C170">
        <v>5</v>
      </c>
      <c r="D170" t="s">
        <v>15</v>
      </c>
      <c r="E170" t="s">
        <v>714</v>
      </c>
      <c r="F170" t="s">
        <v>1528</v>
      </c>
      <c r="G170" t="s">
        <v>1523</v>
      </c>
      <c r="H170" t="s">
        <v>717</v>
      </c>
      <c r="I170" t="s">
        <v>41</v>
      </c>
      <c r="J170" t="s">
        <v>3128</v>
      </c>
      <c r="K170" s="23" t="str">
        <f>HYPERLINK(Cimaco___IMG[[#This Row],[Full_Path]],Cimaco___IMG[[#This Row],[Material]]&amp;" -&gt; "&amp;Cimaco___IMG[[#This Row],[Descripcion]])</f>
        <v>LG964823-CLO -&gt; Frontal</v>
      </c>
    </row>
    <row r="171" spans="1:11" x14ac:dyDescent="0.3">
      <c r="A171" t="s">
        <v>1411</v>
      </c>
      <c r="B171" t="s">
        <v>2846</v>
      </c>
      <c r="C171">
        <v>5</v>
      </c>
      <c r="D171" t="s">
        <v>77</v>
      </c>
      <c r="E171" t="s">
        <v>714</v>
      </c>
      <c r="F171" t="s">
        <v>1524</v>
      </c>
      <c r="G171" t="s">
        <v>1523</v>
      </c>
      <c r="H171" t="s">
        <v>2278</v>
      </c>
      <c r="I171" t="s">
        <v>106</v>
      </c>
      <c r="J171" t="s">
        <v>3129</v>
      </c>
      <c r="K171" s="23" t="str">
        <f>HYPERLINK(Cimaco___IMG[[#This Row],[Full_Path]],Cimaco___IMG[[#This Row],[Material]]&amp;" -&gt; "&amp;Cimaco___IMG[[#This Row],[Descripcion]])</f>
        <v>LG964823-CLO -&gt; Frontal Alt 1</v>
      </c>
    </row>
    <row r="172" spans="1:11" x14ac:dyDescent="0.3">
      <c r="A172" t="s">
        <v>1411</v>
      </c>
      <c r="B172" t="s">
        <v>2846</v>
      </c>
      <c r="C172">
        <v>5</v>
      </c>
      <c r="D172" t="s">
        <v>19</v>
      </c>
      <c r="E172" t="s">
        <v>714</v>
      </c>
      <c r="F172" t="s">
        <v>1525</v>
      </c>
      <c r="G172" t="s">
        <v>1523</v>
      </c>
      <c r="H172" t="s">
        <v>48</v>
      </c>
      <c r="I172" t="s">
        <v>50</v>
      </c>
      <c r="J172" t="s">
        <v>3130</v>
      </c>
      <c r="K172" s="23" t="str">
        <f>HYPERLINK(Cimaco___IMG[[#This Row],[Full_Path]],Cimaco___IMG[[#This Row],[Material]]&amp;" -&gt; "&amp;Cimaco___IMG[[#This Row],[Descripcion]])</f>
        <v>LG964823-CLO -&gt; Superior/Interior</v>
      </c>
    </row>
    <row r="173" spans="1:11" x14ac:dyDescent="0.3">
      <c r="A173" t="s">
        <v>1411</v>
      </c>
      <c r="B173" t="s">
        <v>2846</v>
      </c>
      <c r="C173">
        <v>5</v>
      </c>
      <c r="D173" t="s">
        <v>13</v>
      </c>
      <c r="E173" t="s">
        <v>714</v>
      </c>
      <c r="F173" t="s">
        <v>1526</v>
      </c>
      <c r="G173" t="s">
        <v>1523</v>
      </c>
      <c r="H173" t="s">
        <v>36</v>
      </c>
      <c r="I173" t="s">
        <v>37</v>
      </c>
      <c r="J173" t="s">
        <v>3131</v>
      </c>
      <c r="K173" s="23" t="str">
        <f>HYPERLINK(Cimaco___IMG[[#This Row],[Full_Path]],Cimaco___IMG[[#This Row],[Material]]&amp;" -&gt; "&amp;Cimaco___IMG[[#This Row],[Descripcion]])</f>
        <v>LG964823-CLO -&gt; Angulo 3/4</v>
      </c>
    </row>
    <row r="174" spans="1:11" x14ac:dyDescent="0.3">
      <c r="A174" t="s">
        <v>1412</v>
      </c>
      <c r="B174" t="s">
        <v>2847</v>
      </c>
      <c r="C174">
        <v>5</v>
      </c>
      <c r="D174" t="s">
        <v>17</v>
      </c>
      <c r="E174" t="s">
        <v>714</v>
      </c>
      <c r="F174" t="s">
        <v>1529</v>
      </c>
      <c r="G174" t="s">
        <v>1523</v>
      </c>
      <c r="H174" t="s">
        <v>718</v>
      </c>
      <c r="I174" t="s">
        <v>45</v>
      </c>
      <c r="J174" t="s">
        <v>3132</v>
      </c>
      <c r="K174" s="23" t="str">
        <f>HYPERLINK(Cimaco___IMG[[#This Row],[Full_Path]],Cimaco___IMG[[#This Row],[Material]]&amp;" -&gt; "&amp;Cimaco___IMG[[#This Row],[Descripcion]])</f>
        <v>LG964823-LTL -&gt; Posterior</v>
      </c>
    </row>
    <row r="175" spans="1:11" x14ac:dyDescent="0.3">
      <c r="A175" t="s">
        <v>1412</v>
      </c>
      <c r="B175" t="s">
        <v>2847</v>
      </c>
      <c r="C175">
        <v>5</v>
      </c>
      <c r="D175" t="s">
        <v>15</v>
      </c>
      <c r="E175" t="s">
        <v>714</v>
      </c>
      <c r="F175" t="s">
        <v>1533</v>
      </c>
      <c r="G175" t="s">
        <v>1523</v>
      </c>
      <c r="H175" t="s">
        <v>717</v>
      </c>
      <c r="I175" t="s">
        <v>41</v>
      </c>
      <c r="J175" t="s">
        <v>3133</v>
      </c>
      <c r="K175" s="23" t="str">
        <f>HYPERLINK(Cimaco___IMG[[#This Row],[Full_Path]],Cimaco___IMG[[#This Row],[Material]]&amp;" -&gt; "&amp;Cimaco___IMG[[#This Row],[Descripcion]])</f>
        <v>LG964823-LTL -&gt; Frontal</v>
      </c>
    </row>
    <row r="176" spans="1:11" x14ac:dyDescent="0.3">
      <c r="A176" t="s">
        <v>1412</v>
      </c>
      <c r="B176" t="s">
        <v>2847</v>
      </c>
      <c r="C176">
        <v>5</v>
      </c>
      <c r="D176" t="s">
        <v>77</v>
      </c>
      <c r="E176" t="s">
        <v>714</v>
      </c>
      <c r="F176" t="s">
        <v>1532</v>
      </c>
      <c r="G176" t="s">
        <v>1523</v>
      </c>
      <c r="H176" t="s">
        <v>2278</v>
      </c>
      <c r="I176" t="s">
        <v>106</v>
      </c>
      <c r="J176" t="s">
        <v>3134</v>
      </c>
      <c r="K176" s="23" t="str">
        <f>HYPERLINK(Cimaco___IMG[[#This Row],[Full_Path]],Cimaco___IMG[[#This Row],[Material]]&amp;" -&gt; "&amp;Cimaco___IMG[[#This Row],[Descripcion]])</f>
        <v>LG964823-LTL -&gt; Frontal Alt 1</v>
      </c>
    </row>
    <row r="177" spans="1:11" x14ac:dyDescent="0.3">
      <c r="A177" t="s">
        <v>1412</v>
      </c>
      <c r="B177" t="s">
        <v>2847</v>
      </c>
      <c r="C177">
        <v>5</v>
      </c>
      <c r="D177" t="s">
        <v>19</v>
      </c>
      <c r="E177" t="s">
        <v>714</v>
      </c>
      <c r="F177" t="s">
        <v>1530</v>
      </c>
      <c r="G177" t="s">
        <v>1523</v>
      </c>
      <c r="H177" t="s">
        <v>48</v>
      </c>
      <c r="I177" t="s">
        <v>50</v>
      </c>
      <c r="J177" t="s">
        <v>3135</v>
      </c>
      <c r="K177" s="23" t="str">
        <f>HYPERLINK(Cimaco___IMG[[#This Row],[Full_Path]],Cimaco___IMG[[#This Row],[Material]]&amp;" -&gt; "&amp;Cimaco___IMG[[#This Row],[Descripcion]])</f>
        <v>LG964823-LTL -&gt; Superior/Interior</v>
      </c>
    </row>
    <row r="178" spans="1:11" x14ac:dyDescent="0.3">
      <c r="A178" t="s">
        <v>1412</v>
      </c>
      <c r="B178" t="s">
        <v>2847</v>
      </c>
      <c r="C178">
        <v>5</v>
      </c>
      <c r="D178" t="s">
        <v>13</v>
      </c>
      <c r="E178" t="s">
        <v>714</v>
      </c>
      <c r="F178" t="s">
        <v>1531</v>
      </c>
      <c r="G178" t="s">
        <v>1523</v>
      </c>
      <c r="H178" t="s">
        <v>36</v>
      </c>
      <c r="I178" t="s">
        <v>37</v>
      </c>
      <c r="J178" t="s">
        <v>3136</v>
      </c>
      <c r="K178" s="23" t="str">
        <f>HYPERLINK(Cimaco___IMG[[#This Row],[Full_Path]],Cimaco___IMG[[#This Row],[Material]]&amp;" -&gt; "&amp;Cimaco___IMG[[#This Row],[Descripcion]])</f>
        <v>LG964823-LTL -&gt; Angulo 3/4</v>
      </c>
    </row>
    <row r="179" spans="1:11" x14ac:dyDescent="0.3">
      <c r="A179" t="s">
        <v>1267</v>
      </c>
      <c r="B179" t="s">
        <v>2848</v>
      </c>
      <c r="C179">
        <v>5</v>
      </c>
      <c r="D179" t="s">
        <v>17</v>
      </c>
      <c r="E179" t="s">
        <v>714</v>
      </c>
      <c r="F179" t="s">
        <v>1325</v>
      </c>
      <c r="G179" t="s">
        <v>1323</v>
      </c>
      <c r="H179" t="s">
        <v>718</v>
      </c>
      <c r="I179" t="s">
        <v>45</v>
      </c>
      <c r="J179" t="s">
        <v>3137</v>
      </c>
      <c r="K179" s="23" t="str">
        <f>HYPERLINK(Cimaco___IMG[[#This Row],[Full_Path]],Cimaco___IMG[[#This Row],[Material]]&amp;" -&gt; "&amp;Cimaco___IMG[[#This Row],[Descripcion]])</f>
        <v>PG964805-BLA -&gt; Posterior</v>
      </c>
    </row>
    <row r="180" spans="1:11" x14ac:dyDescent="0.3">
      <c r="A180" t="s">
        <v>1267</v>
      </c>
      <c r="B180" t="s">
        <v>2848</v>
      </c>
      <c r="C180">
        <v>5</v>
      </c>
      <c r="D180" t="s">
        <v>15</v>
      </c>
      <c r="E180" t="s">
        <v>714</v>
      </c>
      <c r="F180" t="s">
        <v>1324</v>
      </c>
      <c r="G180" t="s">
        <v>1323</v>
      </c>
      <c r="H180" t="s">
        <v>717</v>
      </c>
      <c r="I180" t="s">
        <v>41</v>
      </c>
      <c r="J180" t="s">
        <v>3138</v>
      </c>
      <c r="K180" s="23" t="str">
        <f>HYPERLINK(Cimaco___IMG[[#This Row],[Full_Path]],Cimaco___IMG[[#This Row],[Material]]&amp;" -&gt; "&amp;Cimaco___IMG[[#This Row],[Descripcion]])</f>
        <v>PG964805-BLA -&gt; Frontal</v>
      </c>
    </row>
    <row r="181" spans="1:11" x14ac:dyDescent="0.3">
      <c r="A181" t="s">
        <v>1267</v>
      </c>
      <c r="B181" t="s">
        <v>2848</v>
      </c>
      <c r="C181">
        <v>5</v>
      </c>
      <c r="D181" t="s">
        <v>19</v>
      </c>
      <c r="E181" t="s">
        <v>714</v>
      </c>
      <c r="F181" t="s">
        <v>1326</v>
      </c>
      <c r="G181" t="s">
        <v>1323</v>
      </c>
      <c r="H181" t="s">
        <v>48</v>
      </c>
      <c r="I181" t="s">
        <v>50</v>
      </c>
      <c r="J181" t="s">
        <v>3139</v>
      </c>
      <c r="K181" s="23" t="str">
        <f>HYPERLINK(Cimaco___IMG[[#This Row],[Full_Path]],Cimaco___IMG[[#This Row],[Material]]&amp;" -&gt; "&amp;Cimaco___IMG[[#This Row],[Descripcion]])</f>
        <v>PG964805-BLA -&gt; Superior/Interior</v>
      </c>
    </row>
    <row r="182" spans="1:11" x14ac:dyDescent="0.3">
      <c r="A182" t="s">
        <v>1267</v>
      </c>
      <c r="B182" t="s">
        <v>2848</v>
      </c>
      <c r="C182">
        <v>5</v>
      </c>
      <c r="D182" t="s">
        <v>13</v>
      </c>
      <c r="E182" t="s">
        <v>714</v>
      </c>
      <c r="F182" t="s">
        <v>1322</v>
      </c>
      <c r="G182" t="s">
        <v>1323</v>
      </c>
      <c r="H182" t="s">
        <v>36</v>
      </c>
      <c r="I182" t="s">
        <v>37</v>
      </c>
      <c r="J182" t="s">
        <v>3140</v>
      </c>
      <c r="K182" s="23" t="str">
        <f>HYPERLINK(Cimaco___IMG[[#This Row],[Full_Path]],Cimaco___IMG[[#This Row],[Material]]&amp;" -&gt; "&amp;Cimaco___IMG[[#This Row],[Descripcion]])</f>
        <v>PG964805-BLA -&gt; Angulo 3/4</v>
      </c>
    </row>
    <row r="183" spans="1:11" x14ac:dyDescent="0.3">
      <c r="A183" t="s">
        <v>1270</v>
      </c>
      <c r="B183" t="s">
        <v>2849</v>
      </c>
      <c r="C183">
        <v>4</v>
      </c>
      <c r="D183" t="s">
        <v>17</v>
      </c>
      <c r="E183" t="s">
        <v>714</v>
      </c>
      <c r="F183" t="s">
        <v>1327</v>
      </c>
      <c r="G183" t="s">
        <v>1323</v>
      </c>
      <c r="H183" t="s">
        <v>718</v>
      </c>
      <c r="I183" t="s">
        <v>45</v>
      </c>
      <c r="J183" t="s">
        <v>3141</v>
      </c>
      <c r="K183" s="23" t="str">
        <f>HYPERLINK(Cimaco___IMG[[#This Row],[Full_Path]],Cimaco___IMG[[#This Row],[Material]]&amp;" -&gt; "&amp;Cimaco___IMG[[#This Row],[Descripcion]])</f>
        <v>PG964805-BON -&gt; Posterior</v>
      </c>
    </row>
    <row r="184" spans="1:11" x14ac:dyDescent="0.3">
      <c r="A184" t="s">
        <v>1270</v>
      </c>
      <c r="B184" t="s">
        <v>2849</v>
      </c>
      <c r="C184">
        <v>4</v>
      </c>
      <c r="D184" t="s">
        <v>15</v>
      </c>
      <c r="E184" t="s">
        <v>714</v>
      </c>
      <c r="F184" t="s">
        <v>1330</v>
      </c>
      <c r="G184" t="s">
        <v>1323</v>
      </c>
      <c r="H184" t="s">
        <v>717</v>
      </c>
      <c r="I184" t="s">
        <v>41</v>
      </c>
      <c r="J184" t="s">
        <v>3142</v>
      </c>
      <c r="K184" s="23" t="str">
        <f>HYPERLINK(Cimaco___IMG[[#This Row],[Full_Path]],Cimaco___IMG[[#This Row],[Material]]&amp;" -&gt; "&amp;Cimaco___IMG[[#This Row],[Descripcion]])</f>
        <v>PG964805-BON -&gt; Frontal</v>
      </c>
    </row>
    <row r="185" spans="1:11" x14ac:dyDescent="0.3">
      <c r="A185" t="s">
        <v>1270</v>
      </c>
      <c r="B185" t="s">
        <v>2849</v>
      </c>
      <c r="C185">
        <v>4</v>
      </c>
      <c r="D185" t="s">
        <v>19</v>
      </c>
      <c r="E185" t="s">
        <v>714</v>
      </c>
      <c r="F185" t="s">
        <v>1329</v>
      </c>
      <c r="G185" t="s">
        <v>1323</v>
      </c>
      <c r="H185" t="s">
        <v>48</v>
      </c>
      <c r="I185" t="s">
        <v>50</v>
      </c>
      <c r="J185" t="s">
        <v>3143</v>
      </c>
      <c r="K185" s="23" t="str">
        <f>HYPERLINK(Cimaco___IMG[[#This Row],[Full_Path]],Cimaco___IMG[[#This Row],[Material]]&amp;" -&gt; "&amp;Cimaco___IMG[[#This Row],[Descripcion]])</f>
        <v>PG964805-BON -&gt; Superior/Interior</v>
      </c>
    </row>
    <row r="186" spans="1:11" x14ac:dyDescent="0.3">
      <c r="A186" t="s">
        <v>1270</v>
      </c>
      <c r="B186" t="s">
        <v>2849</v>
      </c>
      <c r="C186">
        <v>4</v>
      </c>
      <c r="D186" t="s">
        <v>13</v>
      </c>
      <c r="E186" t="s">
        <v>714</v>
      </c>
      <c r="F186" t="s">
        <v>1328</v>
      </c>
      <c r="G186" t="s">
        <v>1323</v>
      </c>
      <c r="H186" t="s">
        <v>36</v>
      </c>
      <c r="I186" t="s">
        <v>37</v>
      </c>
      <c r="J186" t="s">
        <v>3144</v>
      </c>
      <c r="K186" s="23" t="str">
        <f>HYPERLINK(Cimaco___IMG[[#This Row],[Full_Path]],Cimaco___IMG[[#This Row],[Material]]&amp;" -&gt; "&amp;Cimaco___IMG[[#This Row],[Descripcion]])</f>
        <v>PG964805-BON -&gt; Angulo 3/4</v>
      </c>
    </row>
    <row r="187" spans="1:11" x14ac:dyDescent="0.3">
      <c r="A187" t="s">
        <v>2850</v>
      </c>
      <c r="B187" t="s">
        <v>2851</v>
      </c>
      <c r="C187">
        <v>4</v>
      </c>
      <c r="D187" t="s">
        <v>17</v>
      </c>
      <c r="E187" t="s">
        <v>714</v>
      </c>
      <c r="F187" t="s">
        <v>3145</v>
      </c>
      <c r="G187" t="s">
        <v>1323</v>
      </c>
      <c r="H187" t="s">
        <v>718</v>
      </c>
      <c r="I187" t="s">
        <v>45</v>
      </c>
      <c r="J187" t="s">
        <v>3146</v>
      </c>
      <c r="K187" s="23" t="str">
        <f>HYPERLINK(Cimaco___IMG[[#This Row],[Full_Path]],Cimaco___IMG[[#This Row],[Material]]&amp;" -&gt; "&amp;Cimaco___IMG[[#This Row],[Descripcion]])</f>
        <v>PG964805-PWB -&gt; Posterior</v>
      </c>
    </row>
    <row r="188" spans="1:11" x14ac:dyDescent="0.3">
      <c r="A188" t="s">
        <v>2850</v>
      </c>
      <c r="B188" t="s">
        <v>2851</v>
      </c>
      <c r="C188">
        <v>4</v>
      </c>
      <c r="D188" t="s">
        <v>15</v>
      </c>
      <c r="E188" t="s">
        <v>714</v>
      </c>
      <c r="F188" t="s">
        <v>3147</v>
      </c>
      <c r="G188" t="s">
        <v>1323</v>
      </c>
      <c r="H188" t="s">
        <v>717</v>
      </c>
      <c r="I188" t="s">
        <v>41</v>
      </c>
      <c r="J188" t="s">
        <v>3148</v>
      </c>
      <c r="K188" s="23" t="str">
        <f>HYPERLINK(Cimaco___IMG[[#This Row],[Full_Path]],Cimaco___IMG[[#This Row],[Material]]&amp;" -&gt; "&amp;Cimaco___IMG[[#This Row],[Descripcion]])</f>
        <v>PG964805-PWB -&gt; Frontal</v>
      </c>
    </row>
    <row r="189" spans="1:11" x14ac:dyDescent="0.3">
      <c r="A189" t="s">
        <v>2850</v>
      </c>
      <c r="B189" t="s">
        <v>2851</v>
      </c>
      <c r="C189">
        <v>4</v>
      </c>
      <c r="D189" t="s">
        <v>19</v>
      </c>
      <c r="E189" t="s">
        <v>714</v>
      </c>
      <c r="F189" t="s">
        <v>3149</v>
      </c>
      <c r="G189" t="s">
        <v>1323</v>
      </c>
      <c r="H189" t="s">
        <v>48</v>
      </c>
      <c r="I189" t="s">
        <v>50</v>
      </c>
      <c r="J189" t="s">
        <v>3150</v>
      </c>
      <c r="K189" s="23" t="str">
        <f>HYPERLINK(Cimaco___IMG[[#This Row],[Full_Path]],Cimaco___IMG[[#This Row],[Material]]&amp;" -&gt; "&amp;Cimaco___IMG[[#This Row],[Descripcion]])</f>
        <v>PG964805-PWB -&gt; Superior/Interior</v>
      </c>
    </row>
    <row r="190" spans="1:11" x14ac:dyDescent="0.3">
      <c r="A190" t="s">
        <v>2850</v>
      </c>
      <c r="B190" t="s">
        <v>2851</v>
      </c>
      <c r="C190">
        <v>4</v>
      </c>
      <c r="D190" t="s">
        <v>13</v>
      </c>
      <c r="E190" t="s">
        <v>714</v>
      </c>
      <c r="F190" t="s">
        <v>3151</v>
      </c>
      <c r="G190" t="s">
        <v>1323</v>
      </c>
      <c r="H190" t="s">
        <v>36</v>
      </c>
      <c r="I190" t="s">
        <v>37</v>
      </c>
      <c r="J190" t="s">
        <v>3152</v>
      </c>
      <c r="K190" s="23" t="str">
        <f>HYPERLINK(Cimaco___IMG[[#This Row],[Full_Path]],Cimaco___IMG[[#This Row],[Material]]&amp;" -&gt; "&amp;Cimaco___IMG[[#This Row],[Descripcion]])</f>
        <v>PG964805-PWB -&gt; Angulo 3/4</v>
      </c>
    </row>
    <row r="191" spans="1:11" x14ac:dyDescent="0.3">
      <c r="A191" t="s">
        <v>1413</v>
      </c>
      <c r="B191" t="s">
        <v>2852</v>
      </c>
      <c r="C191">
        <v>6</v>
      </c>
      <c r="D191" t="s">
        <v>17</v>
      </c>
      <c r="E191" t="s">
        <v>714</v>
      </c>
      <c r="F191" t="s">
        <v>1537</v>
      </c>
      <c r="G191" t="s">
        <v>1536</v>
      </c>
      <c r="H191" t="s">
        <v>718</v>
      </c>
      <c r="I191" t="s">
        <v>45</v>
      </c>
      <c r="J191" t="s">
        <v>3153</v>
      </c>
      <c r="K191" s="23" t="str">
        <f>HYPERLINK(Cimaco___IMG[[#This Row],[Full_Path]],Cimaco___IMG[[#This Row],[Material]]&amp;" -&gt; "&amp;Cimaco___IMG[[#This Row],[Descripcion]])</f>
        <v>PG964819-BLA -&gt; Posterior</v>
      </c>
    </row>
    <row r="192" spans="1:11" x14ac:dyDescent="0.3">
      <c r="A192" t="s">
        <v>1413</v>
      </c>
      <c r="B192" t="s">
        <v>2852</v>
      </c>
      <c r="C192">
        <v>6</v>
      </c>
      <c r="D192" t="s">
        <v>15</v>
      </c>
      <c r="E192" t="s">
        <v>714</v>
      </c>
      <c r="F192" t="s">
        <v>1540</v>
      </c>
      <c r="G192" t="s">
        <v>1536</v>
      </c>
      <c r="H192" t="s">
        <v>717</v>
      </c>
      <c r="I192" t="s">
        <v>41</v>
      </c>
      <c r="J192" t="s">
        <v>3154</v>
      </c>
      <c r="K192" s="23" t="str">
        <f>HYPERLINK(Cimaco___IMG[[#This Row],[Full_Path]],Cimaco___IMG[[#This Row],[Material]]&amp;" -&gt; "&amp;Cimaco___IMG[[#This Row],[Descripcion]])</f>
        <v>PG964819-BLA -&gt; Frontal</v>
      </c>
    </row>
    <row r="193" spans="1:11" x14ac:dyDescent="0.3">
      <c r="A193" t="s">
        <v>1413</v>
      </c>
      <c r="B193" t="s">
        <v>2852</v>
      </c>
      <c r="C193">
        <v>6</v>
      </c>
      <c r="D193" t="s">
        <v>19</v>
      </c>
      <c r="E193" t="s">
        <v>714</v>
      </c>
      <c r="F193" t="s">
        <v>1539</v>
      </c>
      <c r="G193" t="s">
        <v>1536</v>
      </c>
      <c r="H193" t="s">
        <v>48</v>
      </c>
      <c r="I193" t="s">
        <v>50</v>
      </c>
      <c r="J193" t="s">
        <v>3155</v>
      </c>
      <c r="K193" s="23" t="str">
        <f>HYPERLINK(Cimaco___IMG[[#This Row],[Full_Path]],Cimaco___IMG[[#This Row],[Material]]&amp;" -&gt; "&amp;Cimaco___IMG[[#This Row],[Descripcion]])</f>
        <v>PG964819-BLA -&gt; Superior/Interior</v>
      </c>
    </row>
    <row r="194" spans="1:11" x14ac:dyDescent="0.3">
      <c r="A194" t="s">
        <v>1413</v>
      </c>
      <c r="B194" t="s">
        <v>2852</v>
      </c>
      <c r="C194">
        <v>6</v>
      </c>
      <c r="D194" t="s">
        <v>13</v>
      </c>
      <c r="E194" t="s">
        <v>714</v>
      </c>
      <c r="F194" t="s">
        <v>1538</v>
      </c>
      <c r="G194" t="s">
        <v>1536</v>
      </c>
      <c r="H194" t="s">
        <v>36</v>
      </c>
      <c r="I194" t="s">
        <v>37</v>
      </c>
      <c r="J194" t="s">
        <v>3156</v>
      </c>
      <c r="K194" s="23" t="str">
        <f>HYPERLINK(Cimaco___IMG[[#This Row],[Full_Path]],Cimaco___IMG[[#This Row],[Material]]&amp;" -&gt; "&amp;Cimaco___IMG[[#This Row],[Descripcion]])</f>
        <v>PG964819-BLA -&gt; Angulo 3/4</v>
      </c>
    </row>
    <row r="195" spans="1:11" x14ac:dyDescent="0.3">
      <c r="A195" t="s">
        <v>1257</v>
      </c>
      <c r="B195" t="s">
        <v>2853</v>
      </c>
      <c r="C195">
        <v>6</v>
      </c>
      <c r="D195" t="s">
        <v>17</v>
      </c>
      <c r="E195" t="s">
        <v>714</v>
      </c>
      <c r="F195" t="s">
        <v>1333</v>
      </c>
      <c r="G195" t="s">
        <v>1332</v>
      </c>
      <c r="H195" t="s">
        <v>718</v>
      </c>
      <c r="I195" t="s">
        <v>45</v>
      </c>
      <c r="J195" t="s">
        <v>3157</v>
      </c>
      <c r="K195" s="23" t="str">
        <f>HYPERLINK(Cimaco___IMG[[#This Row],[Full_Path]],Cimaco___IMG[[#This Row],[Material]]&amp;" -&gt; "&amp;Cimaco___IMG[[#This Row],[Descripcion]])</f>
        <v>PG964823-BLA -&gt; Posterior</v>
      </c>
    </row>
    <row r="196" spans="1:11" x14ac:dyDescent="0.3">
      <c r="A196" t="s">
        <v>1257</v>
      </c>
      <c r="B196" t="s">
        <v>2853</v>
      </c>
      <c r="C196">
        <v>6</v>
      </c>
      <c r="D196" t="s">
        <v>15</v>
      </c>
      <c r="E196" t="s">
        <v>714</v>
      </c>
      <c r="F196" t="s">
        <v>1331</v>
      </c>
      <c r="G196" t="s">
        <v>1332</v>
      </c>
      <c r="H196" t="s">
        <v>717</v>
      </c>
      <c r="I196" t="s">
        <v>41</v>
      </c>
      <c r="J196" t="s">
        <v>3158</v>
      </c>
      <c r="K196" s="23" t="str">
        <f>HYPERLINK(Cimaco___IMG[[#This Row],[Full_Path]],Cimaco___IMG[[#This Row],[Material]]&amp;" -&gt; "&amp;Cimaco___IMG[[#This Row],[Descripcion]])</f>
        <v>PG964823-BLA -&gt; Frontal</v>
      </c>
    </row>
    <row r="197" spans="1:11" x14ac:dyDescent="0.3">
      <c r="A197" t="s">
        <v>1257</v>
      </c>
      <c r="B197" t="s">
        <v>2853</v>
      </c>
      <c r="C197">
        <v>6</v>
      </c>
      <c r="D197" t="s">
        <v>77</v>
      </c>
      <c r="E197" t="s">
        <v>714</v>
      </c>
      <c r="F197" t="s">
        <v>1334</v>
      </c>
      <c r="G197" t="s">
        <v>1332</v>
      </c>
      <c r="H197" t="s">
        <v>2278</v>
      </c>
      <c r="I197" t="s">
        <v>106</v>
      </c>
      <c r="J197" t="s">
        <v>3159</v>
      </c>
      <c r="K197" s="23" t="str">
        <f>HYPERLINK(Cimaco___IMG[[#This Row],[Full_Path]],Cimaco___IMG[[#This Row],[Material]]&amp;" -&gt; "&amp;Cimaco___IMG[[#This Row],[Descripcion]])</f>
        <v>PG964823-BLA -&gt; Frontal Alt 1</v>
      </c>
    </row>
    <row r="198" spans="1:11" x14ac:dyDescent="0.3">
      <c r="A198" t="s">
        <v>1257</v>
      </c>
      <c r="B198" t="s">
        <v>2853</v>
      </c>
      <c r="C198">
        <v>6</v>
      </c>
      <c r="D198" t="s">
        <v>19</v>
      </c>
      <c r="E198" t="s">
        <v>714</v>
      </c>
      <c r="F198" t="s">
        <v>1335</v>
      </c>
      <c r="G198" t="s">
        <v>1332</v>
      </c>
      <c r="H198" t="s">
        <v>48</v>
      </c>
      <c r="I198" t="s">
        <v>50</v>
      </c>
      <c r="J198" t="s">
        <v>3160</v>
      </c>
      <c r="K198" s="23" t="str">
        <f>HYPERLINK(Cimaco___IMG[[#This Row],[Full_Path]],Cimaco___IMG[[#This Row],[Material]]&amp;" -&gt; "&amp;Cimaco___IMG[[#This Row],[Descripcion]])</f>
        <v>PG964823-BLA -&gt; Superior/Interior</v>
      </c>
    </row>
    <row r="199" spans="1:11" x14ac:dyDescent="0.3">
      <c r="A199" t="s">
        <v>1257</v>
      </c>
      <c r="B199" t="s">
        <v>2853</v>
      </c>
      <c r="C199">
        <v>6</v>
      </c>
      <c r="D199" t="s">
        <v>13</v>
      </c>
      <c r="E199" t="s">
        <v>714</v>
      </c>
      <c r="F199" t="s">
        <v>1336</v>
      </c>
      <c r="G199" t="s">
        <v>1332</v>
      </c>
      <c r="H199" t="s">
        <v>36</v>
      </c>
      <c r="I199" t="s">
        <v>37</v>
      </c>
      <c r="J199" t="s">
        <v>3161</v>
      </c>
      <c r="K199" s="23" t="str">
        <f>HYPERLINK(Cimaco___IMG[[#This Row],[Full_Path]],Cimaco___IMG[[#This Row],[Material]]&amp;" -&gt; "&amp;Cimaco___IMG[[#This Row],[Descripcion]])</f>
        <v>PG964823-BLA -&gt; Angulo 3/4</v>
      </c>
    </row>
    <row r="200" spans="1:11" x14ac:dyDescent="0.3">
      <c r="A200" t="s">
        <v>1414</v>
      </c>
      <c r="B200" t="s">
        <v>2854</v>
      </c>
      <c r="C200">
        <v>5</v>
      </c>
      <c r="D200" t="s">
        <v>17</v>
      </c>
      <c r="E200" t="s">
        <v>714</v>
      </c>
      <c r="F200" t="s">
        <v>1513</v>
      </c>
      <c r="G200" t="s">
        <v>1301</v>
      </c>
      <c r="H200" t="s">
        <v>718</v>
      </c>
      <c r="I200" t="s">
        <v>45</v>
      </c>
      <c r="J200" t="s">
        <v>3162</v>
      </c>
      <c r="K200" s="23" t="str">
        <f>HYPERLINK(Cimaco___IMG[[#This Row],[Full_Path]],Cimaco___IMG[[#This Row],[Material]]&amp;" -&gt; "&amp;Cimaco___IMG[[#This Row],[Descripcion]])</f>
        <v>EBG951105-BLA -&gt; Posterior</v>
      </c>
    </row>
    <row r="201" spans="1:11" x14ac:dyDescent="0.3">
      <c r="A201" t="s">
        <v>1414</v>
      </c>
      <c r="B201" t="s">
        <v>2854</v>
      </c>
      <c r="C201">
        <v>5</v>
      </c>
      <c r="D201" t="s">
        <v>15</v>
      </c>
      <c r="E201" t="s">
        <v>714</v>
      </c>
      <c r="F201" t="s">
        <v>1512</v>
      </c>
      <c r="G201" t="s">
        <v>1301</v>
      </c>
      <c r="H201" t="s">
        <v>717</v>
      </c>
      <c r="I201" t="s">
        <v>41</v>
      </c>
      <c r="J201" t="s">
        <v>3163</v>
      </c>
      <c r="K201" s="23" t="str">
        <f>HYPERLINK(Cimaco___IMG[[#This Row],[Full_Path]],Cimaco___IMG[[#This Row],[Material]]&amp;" -&gt; "&amp;Cimaco___IMG[[#This Row],[Descripcion]])</f>
        <v>EBG951105-BLA -&gt; Frontal</v>
      </c>
    </row>
    <row r="202" spans="1:11" x14ac:dyDescent="0.3">
      <c r="A202" t="s">
        <v>1414</v>
      </c>
      <c r="B202" t="s">
        <v>2854</v>
      </c>
      <c r="C202">
        <v>5</v>
      </c>
      <c r="D202" t="s">
        <v>19</v>
      </c>
      <c r="E202" t="s">
        <v>714</v>
      </c>
      <c r="F202" t="s">
        <v>1510</v>
      </c>
      <c r="G202" t="s">
        <v>1301</v>
      </c>
      <c r="H202" t="s">
        <v>48</v>
      </c>
      <c r="I202" t="s">
        <v>50</v>
      </c>
      <c r="J202" t="s">
        <v>3164</v>
      </c>
      <c r="K202" s="23" t="str">
        <f>HYPERLINK(Cimaco___IMG[[#This Row],[Full_Path]],Cimaco___IMG[[#This Row],[Material]]&amp;" -&gt; "&amp;Cimaco___IMG[[#This Row],[Descripcion]])</f>
        <v>EBG951105-BLA -&gt; Superior/Interior</v>
      </c>
    </row>
    <row r="203" spans="1:11" x14ac:dyDescent="0.3">
      <c r="A203" t="s">
        <v>1414</v>
      </c>
      <c r="B203" t="s">
        <v>2854</v>
      </c>
      <c r="C203">
        <v>5</v>
      </c>
      <c r="D203" t="s">
        <v>13</v>
      </c>
      <c r="E203" t="s">
        <v>714</v>
      </c>
      <c r="F203" t="s">
        <v>1511</v>
      </c>
      <c r="G203" t="s">
        <v>1301</v>
      </c>
      <c r="H203" t="s">
        <v>36</v>
      </c>
      <c r="I203" t="s">
        <v>37</v>
      </c>
      <c r="J203" t="s">
        <v>3165</v>
      </c>
      <c r="K203" s="23" t="str">
        <f>HYPERLINK(Cimaco___IMG[[#This Row],[Full_Path]],Cimaco___IMG[[#This Row],[Material]]&amp;" -&gt; "&amp;Cimaco___IMG[[#This Row],[Descripcion]])</f>
        <v>EBG951105-BLA -&gt; Angulo 3/4</v>
      </c>
    </row>
    <row r="204" spans="1:11" x14ac:dyDescent="0.3">
      <c r="A204" t="s">
        <v>1264</v>
      </c>
      <c r="B204" t="s">
        <v>2855</v>
      </c>
      <c r="C204">
        <v>4</v>
      </c>
      <c r="D204" t="s">
        <v>17</v>
      </c>
      <c r="E204" t="s">
        <v>714</v>
      </c>
      <c r="F204" t="s">
        <v>1304</v>
      </c>
      <c r="G204" t="s">
        <v>1301</v>
      </c>
      <c r="H204" t="s">
        <v>718</v>
      </c>
      <c r="I204" t="s">
        <v>45</v>
      </c>
      <c r="J204" t="s">
        <v>3166</v>
      </c>
      <c r="K204" s="23" t="str">
        <f>HYPERLINK(Cimaco___IMG[[#This Row],[Full_Path]],Cimaco___IMG[[#This Row],[Material]]&amp;" -&gt; "&amp;Cimaco___IMG[[#This Row],[Descripcion]])</f>
        <v>EBG951105-TMU -&gt; Posterior</v>
      </c>
    </row>
    <row r="205" spans="1:11" x14ac:dyDescent="0.3">
      <c r="A205" t="s">
        <v>1264</v>
      </c>
      <c r="B205" t="s">
        <v>2855</v>
      </c>
      <c r="C205">
        <v>4</v>
      </c>
      <c r="D205" t="s">
        <v>15</v>
      </c>
      <c r="E205" t="s">
        <v>714</v>
      </c>
      <c r="F205" t="s">
        <v>1302</v>
      </c>
      <c r="G205" t="s">
        <v>1301</v>
      </c>
      <c r="H205" t="s">
        <v>717</v>
      </c>
      <c r="I205" t="s">
        <v>41</v>
      </c>
      <c r="J205" t="s">
        <v>3167</v>
      </c>
      <c r="K205" s="23" t="str">
        <f>HYPERLINK(Cimaco___IMG[[#This Row],[Full_Path]],Cimaco___IMG[[#This Row],[Material]]&amp;" -&gt; "&amp;Cimaco___IMG[[#This Row],[Descripcion]])</f>
        <v>EBG951105-TMU -&gt; Frontal</v>
      </c>
    </row>
    <row r="206" spans="1:11" x14ac:dyDescent="0.3">
      <c r="A206" t="s">
        <v>1264</v>
      </c>
      <c r="B206" t="s">
        <v>2855</v>
      </c>
      <c r="C206">
        <v>4</v>
      </c>
      <c r="D206" t="s">
        <v>19</v>
      </c>
      <c r="E206" t="s">
        <v>714</v>
      </c>
      <c r="F206" t="s">
        <v>1303</v>
      </c>
      <c r="G206" t="s">
        <v>1301</v>
      </c>
      <c r="H206" t="s">
        <v>48</v>
      </c>
      <c r="I206" t="s">
        <v>50</v>
      </c>
      <c r="J206" t="s">
        <v>3168</v>
      </c>
      <c r="K206" s="23" t="str">
        <f>HYPERLINK(Cimaco___IMG[[#This Row],[Full_Path]],Cimaco___IMG[[#This Row],[Material]]&amp;" -&gt; "&amp;Cimaco___IMG[[#This Row],[Descripcion]])</f>
        <v>EBG951105-TMU -&gt; Superior/Interior</v>
      </c>
    </row>
    <row r="207" spans="1:11" x14ac:dyDescent="0.3">
      <c r="A207" t="s">
        <v>1264</v>
      </c>
      <c r="B207" t="s">
        <v>2855</v>
      </c>
      <c r="C207">
        <v>4</v>
      </c>
      <c r="D207" t="s">
        <v>13</v>
      </c>
      <c r="E207" t="s">
        <v>714</v>
      </c>
      <c r="F207" t="s">
        <v>1300</v>
      </c>
      <c r="G207" t="s">
        <v>1301</v>
      </c>
      <c r="H207" t="s">
        <v>36</v>
      </c>
      <c r="I207" t="s">
        <v>37</v>
      </c>
      <c r="J207" t="s">
        <v>3169</v>
      </c>
      <c r="K207" s="23" t="str">
        <f>HYPERLINK(Cimaco___IMG[[#This Row],[Full_Path]],Cimaco___IMG[[#This Row],[Material]]&amp;" -&gt; "&amp;Cimaco___IMG[[#This Row],[Descripcion]])</f>
        <v>EBG951105-TMU -&gt; Angulo 3/4</v>
      </c>
    </row>
    <row r="208" spans="1:11" x14ac:dyDescent="0.3">
      <c r="A208" t="s">
        <v>1415</v>
      </c>
      <c r="B208" t="s">
        <v>2856</v>
      </c>
      <c r="C208">
        <v>5</v>
      </c>
      <c r="D208" t="s">
        <v>17</v>
      </c>
      <c r="E208" t="s">
        <v>714</v>
      </c>
      <c r="F208" t="s">
        <v>1517</v>
      </c>
      <c r="G208" t="s">
        <v>1514</v>
      </c>
      <c r="H208" t="s">
        <v>718</v>
      </c>
      <c r="I208" t="s">
        <v>45</v>
      </c>
      <c r="J208" t="s">
        <v>3170</v>
      </c>
      <c r="K208" s="23" t="str">
        <f>HYPERLINK(Cimaco___IMG[[#This Row],[Full_Path]],Cimaco___IMG[[#This Row],[Material]]&amp;" -&gt; "&amp;Cimaco___IMG[[#This Row],[Descripcion]])</f>
        <v>EBG951121-BLA -&gt; Posterior</v>
      </c>
    </row>
    <row r="209" spans="1:11" x14ac:dyDescent="0.3">
      <c r="A209" t="s">
        <v>1415</v>
      </c>
      <c r="B209" t="s">
        <v>2856</v>
      </c>
      <c r="C209">
        <v>5</v>
      </c>
      <c r="D209" t="s">
        <v>15</v>
      </c>
      <c r="E209" t="s">
        <v>714</v>
      </c>
      <c r="F209" t="s">
        <v>1516</v>
      </c>
      <c r="G209" t="s">
        <v>1514</v>
      </c>
      <c r="H209" t="s">
        <v>717</v>
      </c>
      <c r="I209" t="s">
        <v>41</v>
      </c>
      <c r="J209" t="s">
        <v>3171</v>
      </c>
      <c r="K209" s="23" t="str">
        <f>HYPERLINK(Cimaco___IMG[[#This Row],[Full_Path]],Cimaco___IMG[[#This Row],[Material]]&amp;" -&gt; "&amp;Cimaco___IMG[[#This Row],[Descripcion]])</f>
        <v>EBG951121-BLA -&gt; Frontal</v>
      </c>
    </row>
    <row r="210" spans="1:11" x14ac:dyDescent="0.3">
      <c r="A210" t="s">
        <v>1415</v>
      </c>
      <c r="B210" t="s">
        <v>2856</v>
      </c>
      <c r="C210">
        <v>5</v>
      </c>
      <c r="D210" t="s">
        <v>19</v>
      </c>
      <c r="E210" t="s">
        <v>714</v>
      </c>
      <c r="F210" t="s">
        <v>1518</v>
      </c>
      <c r="G210" t="s">
        <v>1514</v>
      </c>
      <c r="H210" t="s">
        <v>48</v>
      </c>
      <c r="I210" t="s">
        <v>50</v>
      </c>
      <c r="J210" t="s">
        <v>3172</v>
      </c>
      <c r="K210" s="23" t="str">
        <f>HYPERLINK(Cimaco___IMG[[#This Row],[Full_Path]],Cimaco___IMG[[#This Row],[Material]]&amp;" -&gt; "&amp;Cimaco___IMG[[#This Row],[Descripcion]])</f>
        <v>EBG951121-BLA -&gt; Superior/Interior</v>
      </c>
    </row>
    <row r="211" spans="1:11" x14ac:dyDescent="0.3">
      <c r="A211" t="s">
        <v>1415</v>
      </c>
      <c r="B211" t="s">
        <v>2856</v>
      </c>
      <c r="C211">
        <v>5</v>
      </c>
      <c r="D211" t="s">
        <v>13</v>
      </c>
      <c r="E211" t="s">
        <v>714</v>
      </c>
      <c r="F211" t="s">
        <v>1515</v>
      </c>
      <c r="G211" t="s">
        <v>1514</v>
      </c>
      <c r="H211" t="s">
        <v>36</v>
      </c>
      <c r="I211" t="s">
        <v>37</v>
      </c>
      <c r="J211" t="s">
        <v>3173</v>
      </c>
      <c r="K211" s="23" t="str">
        <f>HYPERLINK(Cimaco___IMG[[#This Row],[Full_Path]],Cimaco___IMG[[#This Row],[Material]]&amp;" -&gt; "&amp;Cimaco___IMG[[#This Row],[Descripcion]])</f>
        <v>EBG951121-BLA -&gt; Angulo 3/4</v>
      </c>
    </row>
    <row r="212" spans="1:11" x14ac:dyDescent="0.3">
      <c r="A212" t="s">
        <v>1416</v>
      </c>
      <c r="B212" t="s">
        <v>2857</v>
      </c>
      <c r="C212">
        <v>4</v>
      </c>
      <c r="D212" t="s">
        <v>17</v>
      </c>
      <c r="E212" t="s">
        <v>714</v>
      </c>
      <c r="F212" t="s">
        <v>1520</v>
      </c>
      <c r="G212" t="s">
        <v>1514</v>
      </c>
      <c r="H212" t="s">
        <v>718</v>
      </c>
      <c r="I212" t="s">
        <v>45</v>
      </c>
      <c r="J212" t="s">
        <v>3174</v>
      </c>
      <c r="K212" s="23" t="str">
        <f>HYPERLINK(Cimaco___IMG[[#This Row],[Full_Path]],Cimaco___IMG[[#This Row],[Material]]&amp;" -&gt; "&amp;Cimaco___IMG[[#This Row],[Descripcion]])</f>
        <v>EBG951121-TMU -&gt; Posterior</v>
      </c>
    </row>
    <row r="213" spans="1:11" x14ac:dyDescent="0.3">
      <c r="A213" t="s">
        <v>1416</v>
      </c>
      <c r="B213" t="s">
        <v>2857</v>
      </c>
      <c r="C213">
        <v>4</v>
      </c>
      <c r="D213" t="s">
        <v>15</v>
      </c>
      <c r="E213" t="s">
        <v>714</v>
      </c>
      <c r="F213" t="s">
        <v>1522</v>
      </c>
      <c r="G213" t="s">
        <v>1514</v>
      </c>
      <c r="H213" t="s">
        <v>717</v>
      </c>
      <c r="I213" t="s">
        <v>41</v>
      </c>
      <c r="J213" t="s">
        <v>3175</v>
      </c>
      <c r="K213" s="23" t="str">
        <f>HYPERLINK(Cimaco___IMG[[#This Row],[Full_Path]],Cimaco___IMG[[#This Row],[Material]]&amp;" -&gt; "&amp;Cimaco___IMG[[#This Row],[Descripcion]])</f>
        <v>EBG951121-TMU -&gt; Frontal</v>
      </c>
    </row>
    <row r="214" spans="1:11" x14ac:dyDescent="0.3">
      <c r="A214" t="s">
        <v>1416</v>
      </c>
      <c r="B214" t="s">
        <v>2857</v>
      </c>
      <c r="C214">
        <v>4</v>
      </c>
      <c r="D214" t="s">
        <v>19</v>
      </c>
      <c r="E214" t="s">
        <v>714</v>
      </c>
      <c r="F214" t="s">
        <v>1519</v>
      </c>
      <c r="G214" t="s">
        <v>1514</v>
      </c>
      <c r="H214" t="s">
        <v>48</v>
      </c>
      <c r="I214" t="s">
        <v>50</v>
      </c>
      <c r="J214" t="s">
        <v>3176</v>
      </c>
      <c r="K214" s="23" t="str">
        <f>HYPERLINK(Cimaco___IMG[[#This Row],[Full_Path]],Cimaco___IMG[[#This Row],[Material]]&amp;" -&gt; "&amp;Cimaco___IMG[[#This Row],[Descripcion]])</f>
        <v>EBG951121-TMU -&gt; Superior/Interior</v>
      </c>
    </row>
    <row r="215" spans="1:11" x14ac:dyDescent="0.3">
      <c r="A215" t="s">
        <v>1416</v>
      </c>
      <c r="B215" t="s">
        <v>2857</v>
      </c>
      <c r="C215">
        <v>4</v>
      </c>
      <c r="D215" t="s">
        <v>13</v>
      </c>
      <c r="E215" t="s">
        <v>714</v>
      </c>
      <c r="F215" t="s">
        <v>1521</v>
      </c>
      <c r="G215" t="s">
        <v>1514</v>
      </c>
      <c r="H215" t="s">
        <v>36</v>
      </c>
      <c r="I215" t="s">
        <v>37</v>
      </c>
      <c r="J215" t="s">
        <v>3177</v>
      </c>
      <c r="K215" s="23" t="str">
        <f>HYPERLINK(Cimaco___IMG[[#This Row],[Full_Path]],Cimaco___IMG[[#This Row],[Material]]&amp;" -&gt; "&amp;Cimaco___IMG[[#This Row],[Descripcion]])</f>
        <v>EBG951121-TMU -&gt; Angulo 3/4</v>
      </c>
    </row>
    <row r="216" spans="1:11" x14ac:dyDescent="0.3">
      <c r="A216" t="s">
        <v>721</v>
      </c>
      <c r="B216" t="s">
        <v>2790</v>
      </c>
      <c r="C216">
        <v>5</v>
      </c>
      <c r="D216" t="s">
        <v>17</v>
      </c>
      <c r="E216" t="s">
        <v>714</v>
      </c>
      <c r="F216" t="s">
        <v>1240</v>
      </c>
      <c r="G216" t="s">
        <v>746</v>
      </c>
      <c r="H216" t="s">
        <v>718</v>
      </c>
      <c r="I216" t="s">
        <v>45</v>
      </c>
      <c r="J216" t="s">
        <v>3178</v>
      </c>
      <c r="K216" s="23" t="str">
        <f>HYPERLINK(Cimaco___IMG[[#This Row],[Full_Path]],Cimaco___IMG[[#This Row],[Material]]&amp;" -&gt; "&amp;Cimaco___IMG[[#This Row],[Descripcion]])</f>
        <v>EYG839525-BLA -&gt; Posterior</v>
      </c>
    </row>
    <row r="217" spans="1:11" x14ac:dyDescent="0.3">
      <c r="A217" t="s">
        <v>721</v>
      </c>
      <c r="B217" t="s">
        <v>2790</v>
      </c>
      <c r="C217">
        <v>5</v>
      </c>
      <c r="D217" t="s">
        <v>15</v>
      </c>
      <c r="E217" t="s">
        <v>714</v>
      </c>
      <c r="F217" t="s">
        <v>1241</v>
      </c>
      <c r="G217" t="s">
        <v>746</v>
      </c>
      <c r="H217" t="s">
        <v>717</v>
      </c>
      <c r="I217" t="s">
        <v>41</v>
      </c>
      <c r="J217" t="s">
        <v>3179</v>
      </c>
      <c r="K217" s="23" t="str">
        <f>HYPERLINK(Cimaco___IMG[[#This Row],[Full_Path]],Cimaco___IMG[[#This Row],[Material]]&amp;" -&gt; "&amp;Cimaco___IMG[[#This Row],[Descripcion]])</f>
        <v>EYG839525-BLA -&gt; Frontal</v>
      </c>
    </row>
    <row r="218" spans="1:11" x14ac:dyDescent="0.3">
      <c r="A218" t="s">
        <v>721</v>
      </c>
      <c r="B218" t="s">
        <v>2790</v>
      </c>
      <c r="C218">
        <v>5</v>
      </c>
      <c r="D218" t="s">
        <v>77</v>
      </c>
      <c r="E218" t="s">
        <v>714</v>
      </c>
      <c r="F218" t="s">
        <v>1242</v>
      </c>
      <c r="G218" t="s">
        <v>746</v>
      </c>
      <c r="H218" t="s">
        <v>2278</v>
      </c>
      <c r="I218" t="s">
        <v>106</v>
      </c>
      <c r="J218" t="s">
        <v>3180</v>
      </c>
      <c r="K218" s="23" t="str">
        <f>HYPERLINK(Cimaco___IMG[[#This Row],[Full_Path]],Cimaco___IMG[[#This Row],[Material]]&amp;" -&gt; "&amp;Cimaco___IMG[[#This Row],[Descripcion]])</f>
        <v>EYG839525-BLA -&gt; Frontal Alt 1</v>
      </c>
    </row>
    <row r="219" spans="1:11" x14ac:dyDescent="0.3">
      <c r="A219" t="s">
        <v>721</v>
      </c>
      <c r="B219" t="s">
        <v>2790</v>
      </c>
      <c r="C219">
        <v>5</v>
      </c>
      <c r="D219" t="s">
        <v>19</v>
      </c>
      <c r="E219" t="s">
        <v>714</v>
      </c>
      <c r="F219" t="s">
        <v>1243</v>
      </c>
      <c r="G219" t="s">
        <v>746</v>
      </c>
      <c r="H219" t="s">
        <v>48</v>
      </c>
      <c r="I219" t="s">
        <v>50</v>
      </c>
      <c r="J219" t="s">
        <v>3181</v>
      </c>
      <c r="K219" s="23" t="str">
        <f>HYPERLINK(Cimaco___IMG[[#This Row],[Full_Path]],Cimaco___IMG[[#This Row],[Material]]&amp;" -&gt; "&amp;Cimaco___IMG[[#This Row],[Descripcion]])</f>
        <v>EYG839525-BLA -&gt; Superior/Interior</v>
      </c>
    </row>
    <row r="220" spans="1:11" x14ac:dyDescent="0.3">
      <c r="A220" t="s">
        <v>721</v>
      </c>
      <c r="B220" t="s">
        <v>2790</v>
      </c>
      <c r="C220">
        <v>5</v>
      </c>
      <c r="D220" t="s">
        <v>13</v>
      </c>
      <c r="E220" t="s">
        <v>714</v>
      </c>
      <c r="F220" t="s">
        <v>1244</v>
      </c>
      <c r="G220" t="s">
        <v>746</v>
      </c>
      <c r="H220" t="s">
        <v>36</v>
      </c>
      <c r="I220" t="s">
        <v>37</v>
      </c>
      <c r="J220" t="s">
        <v>3182</v>
      </c>
      <c r="K220" s="23" t="str">
        <f>HYPERLINK(Cimaco___IMG[[#This Row],[Full_Path]],Cimaco___IMG[[#This Row],[Material]]&amp;" -&gt; "&amp;Cimaco___IMG[[#This Row],[Descripcion]])</f>
        <v>EYG839525-BLA -&gt; Angulo 3/4</v>
      </c>
    </row>
    <row r="221" spans="1:11" x14ac:dyDescent="0.3">
      <c r="A221" t="s">
        <v>2792</v>
      </c>
      <c r="B221" t="s">
        <v>2793</v>
      </c>
      <c r="C221">
        <v>6</v>
      </c>
      <c r="D221" t="s">
        <v>17</v>
      </c>
      <c r="E221" t="s">
        <v>714</v>
      </c>
      <c r="F221" t="s">
        <v>3183</v>
      </c>
      <c r="G221" t="s">
        <v>3184</v>
      </c>
      <c r="H221" t="s">
        <v>718</v>
      </c>
      <c r="I221" t="s">
        <v>45</v>
      </c>
      <c r="J221" t="s">
        <v>3185</v>
      </c>
      <c r="K221" s="23" t="str">
        <f>HYPERLINK(Cimaco___IMG[[#This Row],[Full_Path]],Cimaco___IMG[[#This Row],[Material]]&amp;" -&gt; "&amp;Cimaco___IMG[[#This Row],[Descripcion]])</f>
        <v>EYG839575-BLA -&gt; Posterior</v>
      </c>
    </row>
    <row r="222" spans="1:11" x14ac:dyDescent="0.3">
      <c r="A222" t="s">
        <v>2792</v>
      </c>
      <c r="B222" t="s">
        <v>2793</v>
      </c>
      <c r="C222">
        <v>6</v>
      </c>
      <c r="D222" t="s">
        <v>15</v>
      </c>
      <c r="E222" t="s">
        <v>714</v>
      </c>
      <c r="F222" t="s">
        <v>3186</v>
      </c>
      <c r="G222" t="s">
        <v>3184</v>
      </c>
      <c r="H222" t="s">
        <v>717</v>
      </c>
      <c r="I222" t="s">
        <v>41</v>
      </c>
      <c r="J222" t="s">
        <v>3187</v>
      </c>
      <c r="K222" s="23" t="str">
        <f>HYPERLINK(Cimaco___IMG[[#This Row],[Full_Path]],Cimaco___IMG[[#This Row],[Material]]&amp;" -&gt; "&amp;Cimaco___IMG[[#This Row],[Descripcion]])</f>
        <v>EYG839575-BLA -&gt; Frontal</v>
      </c>
    </row>
    <row r="223" spans="1:11" x14ac:dyDescent="0.3">
      <c r="A223" t="s">
        <v>2792</v>
      </c>
      <c r="B223" t="s">
        <v>2793</v>
      </c>
      <c r="C223">
        <v>6</v>
      </c>
      <c r="D223" t="s">
        <v>77</v>
      </c>
      <c r="E223" t="s">
        <v>714</v>
      </c>
      <c r="F223" t="s">
        <v>3188</v>
      </c>
      <c r="G223" t="s">
        <v>3184</v>
      </c>
      <c r="H223" t="s">
        <v>2278</v>
      </c>
      <c r="I223" t="s">
        <v>106</v>
      </c>
      <c r="J223" t="s">
        <v>3189</v>
      </c>
      <c r="K223" s="23" t="str">
        <f>HYPERLINK(Cimaco___IMG[[#This Row],[Full_Path]],Cimaco___IMG[[#This Row],[Material]]&amp;" -&gt; "&amp;Cimaco___IMG[[#This Row],[Descripcion]])</f>
        <v>EYG839575-BLA -&gt; Frontal Alt 1</v>
      </c>
    </row>
    <row r="224" spans="1:11" x14ac:dyDescent="0.3">
      <c r="A224" t="s">
        <v>2792</v>
      </c>
      <c r="B224" t="s">
        <v>2793</v>
      </c>
      <c r="C224">
        <v>6</v>
      </c>
      <c r="D224" t="s">
        <v>19</v>
      </c>
      <c r="E224" t="s">
        <v>714</v>
      </c>
      <c r="F224" t="s">
        <v>3190</v>
      </c>
      <c r="G224" t="s">
        <v>3184</v>
      </c>
      <c r="H224" t="s">
        <v>48</v>
      </c>
      <c r="I224" t="s">
        <v>50</v>
      </c>
      <c r="J224" t="s">
        <v>3191</v>
      </c>
      <c r="K224" s="23" t="str">
        <f>HYPERLINK(Cimaco___IMG[[#This Row],[Full_Path]],Cimaco___IMG[[#This Row],[Material]]&amp;" -&gt; "&amp;Cimaco___IMG[[#This Row],[Descripcion]])</f>
        <v>EYG839575-BLA -&gt; Superior/Interior</v>
      </c>
    </row>
    <row r="225" spans="1:11" x14ac:dyDescent="0.3">
      <c r="A225" t="s">
        <v>2792</v>
      </c>
      <c r="B225" t="s">
        <v>2793</v>
      </c>
      <c r="C225">
        <v>6</v>
      </c>
      <c r="D225" t="s">
        <v>13</v>
      </c>
      <c r="E225" t="s">
        <v>714</v>
      </c>
      <c r="F225" t="s">
        <v>3192</v>
      </c>
      <c r="G225" t="s">
        <v>3184</v>
      </c>
      <c r="H225" t="s">
        <v>36</v>
      </c>
      <c r="I225" t="s">
        <v>37</v>
      </c>
      <c r="J225" t="s">
        <v>3193</v>
      </c>
      <c r="K225" s="23" t="str">
        <f>HYPERLINK(Cimaco___IMG[[#This Row],[Full_Path]],Cimaco___IMG[[#This Row],[Material]]&amp;" -&gt; "&amp;Cimaco___IMG[[#This Row],[Descripcion]])</f>
        <v>EYG839575-BLA -&gt; Angulo 3/4</v>
      </c>
    </row>
    <row r="226" spans="1:11" x14ac:dyDescent="0.3">
      <c r="A226" t="s">
        <v>2783</v>
      </c>
      <c r="B226" t="s">
        <v>2784</v>
      </c>
      <c r="C226">
        <v>5</v>
      </c>
      <c r="D226" t="s">
        <v>17</v>
      </c>
      <c r="E226" t="s">
        <v>714</v>
      </c>
      <c r="F226" t="s">
        <v>3194</v>
      </c>
      <c r="G226" t="s">
        <v>3195</v>
      </c>
      <c r="H226" t="s">
        <v>718</v>
      </c>
      <c r="I226" t="s">
        <v>45</v>
      </c>
      <c r="J226" t="s">
        <v>3196</v>
      </c>
      <c r="K226" s="23" t="str">
        <f>HYPERLINK(Cimaco___IMG[[#This Row],[Full_Path]],Cimaco___IMG[[#This Row],[Material]]&amp;" -&gt; "&amp;Cimaco___IMG[[#This Row],[Descripcion]])</f>
        <v>ZG964305-BLA -&gt; Posterior</v>
      </c>
    </row>
    <row r="227" spans="1:11" x14ac:dyDescent="0.3">
      <c r="A227" t="s">
        <v>2783</v>
      </c>
      <c r="B227" t="s">
        <v>2784</v>
      </c>
      <c r="C227">
        <v>5</v>
      </c>
      <c r="D227" t="s">
        <v>15</v>
      </c>
      <c r="E227" t="s">
        <v>714</v>
      </c>
      <c r="F227" t="s">
        <v>3197</v>
      </c>
      <c r="G227" t="s">
        <v>3195</v>
      </c>
      <c r="H227" t="s">
        <v>717</v>
      </c>
      <c r="I227" t="s">
        <v>41</v>
      </c>
      <c r="J227" t="s">
        <v>3198</v>
      </c>
      <c r="K227" s="23" t="str">
        <f>HYPERLINK(Cimaco___IMG[[#This Row],[Full_Path]],Cimaco___IMG[[#This Row],[Material]]&amp;" -&gt; "&amp;Cimaco___IMG[[#This Row],[Descripcion]])</f>
        <v>ZG964305-BLA -&gt; Frontal</v>
      </c>
    </row>
    <row r="228" spans="1:11" x14ac:dyDescent="0.3">
      <c r="A228" t="s">
        <v>2783</v>
      </c>
      <c r="B228" t="s">
        <v>2784</v>
      </c>
      <c r="C228">
        <v>5</v>
      </c>
      <c r="D228" t="s">
        <v>19</v>
      </c>
      <c r="E228" t="s">
        <v>714</v>
      </c>
      <c r="F228" t="s">
        <v>3199</v>
      </c>
      <c r="G228" t="s">
        <v>3195</v>
      </c>
      <c r="H228" t="s">
        <v>48</v>
      </c>
      <c r="I228" t="s">
        <v>50</v>
      </c>
      <c r="J228" t="s">
        <v>3200</v>
      </c>
      <c r="K228" s="23" t="str">
        <f>HYPERLINK(Cimaco___IMG[[#This Row],[Full_Path]],Cimaco___IMG[[#This Row],[Material]]&amp;" -&gt; "&amp;Cimaco___IMG[[#This Row],[Descripcion]])</f>
        <v>ZG964305-BLA -&gt; Superior/Interior</v>
      </c>
    </row>
    <row r="229" spans="1:11" x14ac:dyDescent="0.3">
      <c r="A229" t="s">
        <v>2783</v>
      </c>
      <c r="B229" t="s">
        <v>2784</v>
      </c>
      <c r="C229">
        <v>5</v>
      </c>
      <c r="D229" t="s">
        <v>13</v>
      </c>
      <c r="E229" t="s">
        <v>714</v>
      </c>
      <c r="F229" t="s">
        <v>3201</v>
      </c>
      <c r="G229" t="s">
        <v>3195</v>
      </c>
      <c r="H229" t="s">
        <v>36</v>
      </c>
      <c r="I229" t="s">
        <v>37</v>
      </c>
      <c r="J229" t="s">
        <v>3202</v>
      </c>
      <c r="K229" s="23" t="str">
        <f>HYPERLINK(Cimaco___IMG[[#This Row],[Full_Path]],Cimaco___IMG[[#This Row],[Material]]&amp;" -&gt; "&amp;Cimaco___IMG[[#This Row],[Descripcion]])</f>
        <v>ZG964305-BLA -&gt; Angulo 3/4</v>
      </c>
    </row>
    <row r="230" spans="1:11" x14ac:dyDescent="0.3">
      <c r="A230" t="s">
        <v>2785</v>
      </c>
      <c r="B230" t="s">
        <v>2786</v>
      </c>
      <c r="C230">
        <v>4</v>
      </c>
      <c r="D230" t="s">
        <v>17</v>
      </c>
      <c r="E230" t="s">
        <v>714</v>
      </c>
      <c r="F230" t="s">
        <v>3203</v>
      </c>
      <c r="G230" t="s">
        <v>3195</v>
      </c>
      <c r="H230" t="s">
        <v>718</v>
      </c>
      <c r="I230" t="s">
        <v>45</v>
      </c>
      <c r="J230" t="s">
        <v>3204</v>
      </c>
      <c r="K230" s="23" t="str">
        <f>HYPERLINK(Cimaco___IMG[[#This Row],[Full_Path]],Cimaco___IMG[[#This Row],[Material]]&amp;" -&gt; "&amp;Cimaco___IMG[[#This Row],[Descripcion]])</f>
        <v>ZG964305-LTR -&gt; Posterior</v>
      </c>
    </row>
    <row r="231" spans="1:11" x14ac:dyDescent="0.3">
      <c r="A231" t="s">
        <v>2785</v>
      </c>
      <c r="B231" t="s">
        <v>2786</v>
      </c>
      <c r="C231">
        <v>4</v>
      </c>
      <c r="D231" t="s">
        <v>15</v>
      </c>
      <c r="E231" t="s">
        <v>714</v>
      </c>
      <c r="F231" t="s">
        <v>3205</v>
      </c>
      <c r="G231" t="s">
        <v>3195</v>
      </c>
      <c r="H231" t="s">
        <v>717</v>
      </c>
      <c r="I231" t="s">
        <v>41</v>
      </c>
      <c r="J231" t="s">
        <v>3206</v>
      </c>
      <c r="K231" s="23" t="str">
        <f>HYPERLINK(Cimaco___IMG[[#This Row],[Full_Path]],Cimaco___IMG[[#This Row],[Material]]&amp;" -&gt; "&amp;Cimaco___IMG[[#This Row],[Descripcion]])</f>
        <v>ZG964305-LTR -&gt; Frontal</v>
      </c>
    </row>
    <row r="232" spans="1:11" x14ac:dyDescent="0.3">
      <c r="A232" t="s">
        <v>2785</v>
      </c>
      <c r="B232" t="s">
        <v>2786</v>
      </c>
      <c r="C232">
        <v>4</v>
      </c>
      <c r="D232" t="s">
        <v>19</v>
      </c>
      <c r="E232" t="s">
        <v>714</v>
      </c>
      <c r="F232" t="s">
        <v>3207</v>
      </c>
      <c r="G232" t="s">
        <v>3195</v>
      </c>
      <c r="H232" t="s">
        <v>48</v>
      </c>
      <c r="I232" t="s">
        <v>50</v>
      </c>
      <c r="J232" t="s">
        <v>3208</v>
      </c>
      <c r="K232" s="23" t="str">
        <f>HYPERLINK(Cimaco___IMG[[#This Row],[Full_Path]],Cimaco___IMG[[#This Row],[Material]]&amp;" -&gt; "&amp;Cimaco___IMG[[#This Row],[Descripcion]])</f>
        <v>ZG964305-LTR -&gt; Superior/Interior</v>
      </c>
    </row>
    <row r="233" spans="1:11" x14ac:dyDescent="0.3">
      <c r="A233" t="s">
        <v>2785</v>
      </c>
      <c r="B233" t="s">
        <v>2786</v>
      </c>
      <c r="C233">
        <v>4</v>
      </c>
      <c r="D233" t="s">
        <v>13</v>
      </c>
      <c r="E233" t="s">
        <v>714</v>
      </c>
      <c r="F233" t="s">
        <v>3209</v>
      </c>
      <c r="G233" t="s">
        <v>3195</v>
      </c>
      <c r="H233" t="s">
        <v>36</v>
      </c>
      <c r="I233" t="s">
        <v>37</v>
      </c>
      <c r="J233" t="s">
        <v>3210</v>
      </c>
      <c r="K233" s="23" t="str">
        <f>HYPERLINK(Cimaco___IMG[[#This Row],[Full_Path]],Cimaco___IMG[[#This Row],[Material]]&amp;" -&gt; "&amp;Cimaco___IMG[[#This Row],[Descripcion]])</f>
        <v>ZG964305-LTR -&gt; Angulo 3/4</v>
      </c>
    </row>
    <row r="234" spans="1:11" x14ac:dyDescent="0.3">
      <c r="A234" t="s">
        <v>1437</v>
      </c>
      <c r="B234" t="s">
        <v>2787</v>
      </c>
      <c r="C234">
        <v>5</v>
      </c>
      <c r="D234" t="s">
        <v>17</v>
      </c>
      <c r="E234" t="s">
        <v>714</v>
      </c>
      <c r="F234" t="s">
        <v>1572</v>
      </c>
      <c r="G234" t="s">
        <v>1569</v>
      </c>
      <c r="H234" t="s">
        <v>718</v>
      </c>
      <c r="I234" t="s">
        <v>45</v>
      </c>
      <c r="J234" t="s">
        <v>3211</v>
      </c>
      <c r="K234" s="23" t="str">
        <f>HYPERLINK(Cimaco___IMG[[#This Row],[Full_Path]],Cimaco___IMG[[#This Row],[Material]]&amp;" -&gt; "&amp;Cimaco___IMG[[#This Row],[Descripcion]])</f>
        <v>ZG964320-OFF -&gt; Posterior</v>
      </c>
    </row>
    <row r="235" spans="1:11" x14ac:dyDescent="0.3">
      <c r="A235" t="s">
        <v>1437</v>
      </c>
      <c r="B235" t="s">
        <v>2787</v>
      </c>
      <c r="C235">
        <v>5</v>
      </c>
      <c r="D235" t="s">
        <v>15</v>
      </c>
      <c r="E235" t="s">
        <v>714</v>
      </c>
      <c r="F235" t="s">
        <v>1573</v>
      </c>
      <c r="G235" t="s">
        <v>1569</v>
      </c>
      <c r="H235" t="s">
        <v>717</v>
      </c>
      <c r="I235" t="s">
        <v>41</v>
      </c>
      <c r="J235" t="s">
        <v>3212</v>
      </c>
      <c r="K235" s="23" t="str">
        <f>HYPERLINK(Cimaco___IMG[[#This Row],[Full_Path]],Cimaco___IMG[[#This Row],[Material]]&amp;" -&gt; "&amp;Cimaco___IMG[[#This Row],[Descripcion]])</f>
        <v>ZG964320-OFF -&gt; Frontal</v>
      </c>
    </row>
    <row r="236" spans="1:11" x14ac:dyDescent="0.3">
      <c r="A236" t="s">
        <v>1437</v>
      </c>
      <c r="B236" t="s">
        <v>2787</v>
      </c>
      <c r="C236">
        <v>5</v>
      </c>
      <c r="D236" t="s">
        <v>19</v>
      </c>
      <c r="E236" t="s">
        <v>714</v>
      </c>
      <c r="F236" t="s">
        <v>1570</v>
      </c>
      <c r="G236" t="s">
        <v>1569</v>
      </c>
      <c r="H236" t="s">
        <v>48</v>
      </c>
      <c r="I236" t="s">
        <v>50</v>
      </c>
      <c r="J236" t="s">
        <v>3213</v>
      </c>
      <c r="K236" s="23" t="str">
        <f>HYPERLINK(Cimaco___IMG[[#This Row],[Full_Path]],Cimaco___IMG[[#This Row],[Material]]&amp;" -&gt; "&amp;Cimaco___IMG[[#This Row],[Descripcion]])</f>
        <v>ZG964320-OFF -&gt; Superior/Interior</v>
      </c>
    </row>
    <row r="237" spans="1:11" x14ac:dyDescent="0.3">
      <c r="A237" t="s">
        <v>1437</v>
      </c>
      <c r="B237" t="s">
        <v>2787</v>
      </c>
      <c r="C237">
        <v>5</v>
      </c>
      <c r="D237" t="s">
        <v>13</v>
      </c>
      <c r="E237" t="s">
        <v>714</v>
      </c>
      <c r="F237" t="s">
        <v>1571</v>
      </c>
      <c r="G237" t="s">
        <v>1569</v>
      </c>
      <c r="H237" t="s">
        <v>36</v>
      </c>
      <c r="I237" t="s">
        <v>37</v>
      </c>
      <c r="J237" t="s">
        <v>3214</v>
      </c>
      <c r="K237" s="23" t="str">
        <f>HYPERLINK(Cimaco___IMG[[#This Row],[Full_Path]],Cimaco___IMG[[#This Row],[Material]]&amp;" -&gt; "&amp;Cimaco___IMG[[#This Row],[Descripcion]])</f>
        <v>ZG964320-OFF -&gt; Angulo 3/4</v>
      </c>
    </row>
    <row r="238" spans="1:11" x14ac:dyDescent="0.3">
      <c r="A238" t="s">
        <v>2788</v>
      </c>
      <c r="B238" t="s">
        <v>2789</v>
      </c>
      <c r="C238">
        <v>5</v>
      </c>
      <c r="D238" t="s">
        <v>17</v>
      </c>
      <c r="E238" t="s">
        <v>714</v>
      </c>
      <c r="F238" t="s">
        <v>3215</v>
      </c>
      <c r="G238" t="s">
        <v>1569</v>
      </c>
      <c r="H238" t="s">
        <v>718</v>
      </c>
      <c r="I238" t="s">
        <v>45</v>
      </c>
      <c r="J238" t="s">
        <v>3216</v>
      </c>
      <c r="K238" s="23" t="str">
        <f>HYPERLINK(Cimaco___IMG[[#This Row],[Full_Path]],Cimaco___IMG[[#This Row],[Material]]&amp;" -&gt; "&amp;Cimaco___IMG[[#This Row],[Descripcion]])</f>
        <v>ZG964320-PWB -&gt; Posterior</v>
      </c>
    </row>
    <row r="239" spans="1:11" x14ac:dyDescent="0.3">
      <c r="A239" t="s">
        <v>2788</v>
      </c>
      <c r="B239" t="s">
        <v>2789</v>
      </c>
      <c r="C239">
        <v>5</v>
      </c>
      <c r="D239" t="s">
        <v>15</v>
      </c>
      <c r="E239" t="s">
        <v>714</v>
      </c>
      <c r="F239" t="s">
        <v>3217</v>
      </c>
      <c r="G239" t="s">
        <v>1569</v>
      </c>
      <c r="H239" t="s">
        <v>717</v>
      </c>
      <c r="I239" t="s">
        <v>41</v>
      </c>
      <c r="J239" t="s">
        <v>3218</v>
      </c>
      <c r="K239" s="23" t="str">
        <f>HYPERLINK(Cimaco___IMG[[#This Row],[Full_Path]],Cimaco___IMG[[#This Row],[Material]]&amp;" -&gt; "&amp;Cimaco___IMG[[#This Row],[Descripcion]])</f>
        <v>ZG964320-PWB -&gt; Frontal</v>
      </c>
    </row>
    <row r="240" spans="1:11" x14ac:dyDescent="0.3">
      <c r="A240" t="s">
        <v>2788</v>
      </c>
      <c r="B240" t="s">
        <v>2789</v>
      </c>
      <c r="C240">
        <v>5</v>
      </c>
      <c r="D240" t="s">
        <v>19</v>
      </c>
      <c r="E240" t="s">
        <v>714</v>
      </c>
      <c r="F240" t="s">
        <v>3219</v>
      </c>
      <c r="G240" t="s">
        <v>1569</v>
      </c>
      <c r="H240" t="s">
        <v>48</v>
      </c>
      <c r="I240" t="s">
        <v>50</v>
      </c>
      <c r="J240" t="s">
        <v>3220</v>
      </c>
      <c r="K240" s="23" t="str">
        <f>HYPERLINK(Cimaco___IMG[[#This Row],[Full_Path]],Cimaco___IMG[[#This Row],[Material]]&amp;" -&gt; "&amp;Cimaco___IMG[[#This Row],[Descripcion]])</f>
        <v>ZG964320-PWB -&gt; Superior/Interior</v>
      </c>
    </row>
    <row r="241" spans="1:11" x14ac:dyDescent="0.3">
      <c r="A241" t="s">
        <v>2788</v>
      </c>
      <c r="B241" t="s">
        <v>2789</v>
      </c>
      <c r="C241">
        <v>5</v>
      </c>
      <c r="D241" t="s">
        <v>13</v>
      </c>
      <c r="E241" t="s">
        <v>714</v>
      </c>
      <c r="F241" t="s">
        <v>3221</v>
      </c>
      <c r="G241" t="s">
        <v>1569</v>
      </c>
      <c r="H241" t="s">
        <v>36</v>
      </c>
      <c r="I241" t="s">
        <v>37</v>
      </c>
      <c r="J241" t="s">
        <v>3222</v>
      </c>
      <c r="K241" s="23" t="str">
        <f>HYPERLINK(Cimaco___IMG[[#This Row],[Full_Path]],Cimaco___IMG[[#This Row],[Material]]&amp;" -&gt; "&amp;Cimaco___IMG[[#This Row],[Descripcion]])</f>
        <v>ZG964320-PWB -&gt; Angulo 3/4</v>
      </c>
    </row>
    <row r="242" spans="1:11" x14ac:dyDescent="0.3">
      <c r="A242" t="s">
        <v>2794</v>
      </c>
      <c r="B242" t="s">
        <v>2795</v>
      </c>
      <c r="C242">
        <v>6</v>
      </c>
      <c r="D242" t="s">
        <v>17</v>
      </c>
      <c r="E242" t="s">
        <v>714</v>
      </c>
      <c r="F242" t="s">
        <v>3223</v>
      </c>
      <c r="G242" t="s">
        <v>3224</v>
      </c>
      <c r="H242" t="s">
        <v>718</v>
      </c>
      <c r="I242" t="s">
        <v>45</v>
      </c>
      <c r="J242" t="s">
        <v>3225</v>
      </c>
      <c r="K242" s="23" t="str">
        <f>HYPERLINK(Cimaco___IMG[[#This Row],[Full_Path]],Cimaco___IMG[[#This Row],[Material]]&amp;" -&gt; "&amp;Cimaco___IMG[[#This Row],[Descripcion]])</f>
        <v>BG964022-BEI -&gt; Posterior</v>
      </c>
    </row>
    <row r="243" spans="1:11" x14ac:dyDescent="0.3">
      <c r="A243" t="s">
        <v>2794</v>
      </c>
      <c r="B243" t="s">
        <v>2795</v>
      </c>
      <c r="C243">
        <v>6</v>
      </c>
      <c r="D243" t="s">
        <v>15</v>
      </c>
      <c r="E243" t="s">
        <v>714</v>
      </c>
      <c r="F243" t="s">
        <v>3226</v>
      </c>
      <c r="G243" t="s">
        <v>3224</v>
      </c>
      <c r="H243" t="s">
        <v>717</v>
      </c>
      <c r="I243" t="s">
        <v>41</v>
      </c>
      <c r="J243" t="s">
        <v>3227</v>
      </c>
      <c r="K243" s="23" t="str">
        <f>HYPERLINK(Cimaco___IMG[[#This Row],[Full_Path]],Cimaco___IMG[[#This Row],[Material]]&amp;" -&gt; "&amp;Cimaco___IMG[[#This Row],[Descripcion]])</f>
        <v>BG964022-BEI -&gt; Frontal</v>
      </c>
    </row>
    <row r="244" spans="1:11" x14ac:dyDescent="0.3">
      <c r="A244" t="s">
        <v>2794</v>
      </c>
      <c r="B244" t="s">
        <v>2795</v>
      </c>
      <c r="C244">
        <v>6</v>
      </c>
      <c r="D244" t="s">
        <v>77</v>
      </c>
      <c r="E244" t="s">
        <v>714</v>
      </c>
      <c r="F244" t="s">
        <v>3228</v>
      </c>
      <c r="G244" t="s">
        <v>3224</v>
      </c>
      <c r="H244" t="s">
        <v>2278</v>
      </c>
      <c r="I244" t="s">
        <v>106</v>
      </c>
      <c r="J244" t="s">
        <v>3229</v>
      </c>
      <c r="K244" s="23" t="str">
        <f>HYPERLINK(Cimaco___IMG[[#This Row],[Full_Path]],Cimaco___IMG[[#This Row],[Material]]&amp;" -&gt; "&amp;Cimaco___IMG[[#This Row],[Descripcion]])</f>
        <v>BG964022-BEI -&gt; Frontal Alt 1</v>
      </c>
    </row>
    <row r="245" spans="1:11" x14ac:dyDescent="0.3">
      <c r="A245" t="s">
        <v>2794</v>
      </c>
      <c r="B245" t="s">
        <v>2795</v>
      </c>
      <c r="C245">
        <v>6</v>
      </c>
      <c r="D245" t="s">
        <v>19</v>
      </c>
      <c r="E245" t="s">
        <v>714</v>
      </c>
      <c r="F245" t="s">
        <v>3230</v>
      </c>
      <c r="G245" t="s">
        <v>3224</v>
      </c>
      <c r="H245" t="s">
        <v>48</v>
      </c>
      <c r="I245" t="s">
        <v>50</v>
      </c>
      <c r="J245" t="s">
        <v>3231</v>
      </c>
      <c r="K245" s="23" t="str">
        <f>HYPERLINK(Cimaco___IMG[[#This Row],[Full_Path]],Cimaco___IMG[[#This Row],[Material]]&amp;" -&gt; "&amp;Cimaco___IMG[[#This Row],[Descripcion]])</f>
        <v>BG964022-BEI -&gt; Superior/Interior</v>
      </c>
    </row>
    <row r="246" spans="1:11" x14ac:dyDescent="0.3">
      <c r="A246" t="s">
        <v>2794</v>
      </c>
      <c r="B246" t="s">
        <v>2795</v>
      </c>
      <c r="C246">
        <v>6</v>
      </c>
      <c r="D246" t="s">
        <v>13</v>
      </c>
      <c r="E246" t="s">
        <v>714</v>
      </c>
      <c r="F246" t="s">
        <v>3232</v>
      </c>
      <c r="G246" t="s">
        <v>3224</v>
      </c>
      <c r="H246" t="s">
        <v>36</v>
      </c>
      <c r="I246" t="s">
        <v>37</v>
      </c>
      <c r="J246" t="s">
        <v>3233</v>
      </c>
      <c r="K246" s="23" t="str">
        <f>HYPERLINK(Cimaco___IMG[[#This Row],[Full_Path]],Cimaco___IMG[[#This Row],[Material]]&amp;" -&gt; "&amp;Cimaco___IMG[[#This Row],[Descripcion]])</f>
        <v>BG964022-BEI -&gt; Angulo 3/4</v>
      </c>
    </row>
    <row r="247" spans="1:11" x14ac:dyDescent="0.3">
      <c r="A247" t="s">
        <v>2796</v>
      </c>
      <c r="B247" t="s">
        <v>2797</v>
      </c>
      <c r="C247">
        <v>6</v>
      </c>
      <c r="D247" t="s">
        <v>17</v>
      </c>
      <c r="E247" t="s">
        <v>714</v>
      </c>
      <c r="F247" t="s">
        <v>3234</v>
      </c>
      <c r="G247" t="s">
        <v>3224</v>
      </c>
      <c r="H247" t="s">
        <v>718</v>
      </c>
      <c r="I247" t="s">
        <v>45</v>
      </c>
      <c r="J247" t="s">
        <v>3235</v>
      </c>
      <c r="K247" s="23" t="str">
        <f>HYPERLINK(Cimaco___IMG[[#This Row],[Full_Path]],Cimaco___IMG[[#This Row],[Material]]&amp;" -&gt; "&amp;Cimaco___IMG[[#This Row],[Descripcion]])</f>
        <v>BG964022-BLA -&gt; Posterior</v>
      </c>
    </row>
    <row r="248" spans="1:11" x14ac:dyDescent="0.3">
      <c r="A248" t="s">
        <v>2796</v>
      </c>
      <c r="B248" t="s">
        <v>2797</v>
      </c>
      <c r="C248">
        <v>6</v>
      </c>
      <c r="D248" t="s">
        <v>15</v>
      </c>
      <c r="E248" t="s">
        <v>714</v>
      </c>
      <c r="F248" t="s">
        <v>3236</v>
      </c>
      <c r="G248" t="s">
        <v>3224</v>
      </c>
      <c r="H248" t="s">
        <v>717</v>
      </c>
      <c r="I248" t="s">
        <v>41</v>
      </c>
      <c r="J248" t="s">
        <v>3237</v>
      </c>
      <c r="K248" s="23" t="str">
        <f>HYPERLINK(Cimaco___IMG[[#This Row],[Full_Path]],Cimaco___IMG[[#This Row],[Material]]&amp;" -&gt; "&amp;Cimaco___IMG[[#This Row],[Descripcion]])</f>
        <v>BG964022-BLA -&gt; Frontal</v>
      </c>
    </row>
    <row r="249" spans="1:11" x14ac:dyDescent="0.3">
      <c r="A249" t="s">
        <v>2796</v>
      </c>
      <c r="B249" t="s">
        <v>2797</v>
      </c>
      <c r="C249">
        <v>6</v>
      </c>
      <c r="D249" t="s">
        <v>77</v>
      </c>
      <c r="E249" t="s">
        <v>714</v>
      </c>
      <c r="F249" t="s">
        <v>3238</v>
      </c>
      <c r="G249" t="s">
        <v>3224</v>
      </c>
      <c r="H249" t="s">
        <v>2278</v>
      </c>
      <c r="I249" t="s">
        <v>106</v>
      </c>
      <c r="J249" t="s">
        <v>3239</v>
      </c>
      <c r="K249" s="23" t="str">
        <f>HYPERLINK(Cimaco___IMG[[#This Row],[Full_Path]],Cimaco___IMG[[#This Row],[Material]]&amp;" -&gt; "&amp;Cimaco___IMG[[#This Row],[Descripcion]])</f>
        <v>BG964022-BLA -&gt; Frontal Alt 1</v>
      </c>
    </row>
    <row r="250" spans="1:11" x14ac:dyDescent="0.3">
      <c r="A250" t="s">
        <v>2796</v>
      </c>
      <c r="B250" t="s">
        <v>2797</v>
      </c>
      <c r="C250">
        <v>6</v>
      </c>
      <c r="D250" t="s">
        <v>19</v>
      </c>
      <c r="E250" t="s">
        <v>714</v>
      </c>
      <c r="F250" t="s">
        <v>3240</v>
      </c>
      <c r="G250" t="s">
        <v>3224</v>
      </c>
      <c r="H250" t="s">
        <v>48</v>
      </c>
      <c r="I250" t="s">
        <v>50</v>
      </c>
      <c r="J250" t="s">
        <v>3241</v>
      </c>
      <c r="K250" s="23" t="str">
        <f>HYPERLINK(Cimaco___IMG[[#This Row],[Full_Path]],Cimaco___IMG[[#This Row],[Material]]&amp;" -&gt; "&amp;Cimaco___IMG[[#This Row],[Descripcion]])</f>
        <v>BG964022-BLA -&gt; Superior/Interior</v>
      </c>
    </row>
    <row r="251" spans="1:11" x14ac:dyDescent="0.3">
      <c r="A251" t="s">
        <v>2796</v>
      </c>
      <c r="B251" t="s">
        <v>2797</v>
      </c>
      <c r="C251">
        <v>6</v>
      </c>
      <c r="D251" t="s">
        <v>13</v>
      </c>
      <c r="E251" t="s">
        <v>714</v>
      </c>
      <c r="F251" t="s">
        <v>3242</v>
      </c>
      <c r="G251" t="s">
        <v>3224</v>
      </c>
      <c r="H251" t="s">
        <v>36</v>
      </c>
      <c r="I251" t="s">
        <v>37</v>
      </c>
      <c r="J251" t="s">
        <v>3243</v>
      </c>
      <c r="K251" s="23" t="str">
        <f>HYPERLINK(Cimaco___IMG[[#This Row],[Full_Path]],Cimaco___IMG[[#This Row],[Material]]&amp;" -&gt; "&amp;Cimaco___IMG[[#This Row],[Descripcion]])</f>
        <v>BG964022-BLA -&gt; Angulo 3/4</v>
      </c>
    </row>
    <row r="252" spans="1:11" x14ac:dyDescent="0.3">
      <c r="A252" t="s">
        <v>2798</v>
      </c>
      <c r="B252" t="s">
        <v>2799</v>
      </c>
      <c r="C252">
        <v>6</v>
      </c>
      <c r="D252" t="s">
        <v>17</v>
      </c>
      <c r="E252" t="s">
        <v>714</v>
      </c>
      <c r="F252" t="s">
        <v>3244</v>
      </c>
      <c r="G252" t="s">
        <v>3224</v>
      </c>
      <c r="H252" t="s">
        <v>718</v>
      </c>
      <c r="I252" t="s">
        <v>45</v>
      </c>
      <c r="J252" t="s">
        <v>3245</v>
      </c>
      <c r="K252" s="23" t="str">
        <f>HYPERLINK(Cimaco___IMG[[#This Row],[Full_Path]],Cimaco___IMG[[#This Row],[Material]]&amp;" -&gt; "&amp;Cimaco___IMG[[#This Row],[Descripcion]])</f>
        <v>BG964022-BON -&gt; Posterior</v>
      </c>
    </row>
    <row r="253" spans="1:11" x14ac:dyDescent="0.3">
      <c r="A253" t="s">
        <v>2798</v>
      </c>
      <c r="B253" t="s">
        <v>2799</v>
      </c>
      <c r="C253">
        <v>6</v>
      </c>
      <c r="D253" t="s">
        <v>15</v>
      </c>
      <c r="E253" t="s">
        <v>714</v>
      </c>
      <c r="F253" t="s">
        <v>3246</v>
      </c>
      <c r="G253" t="s">
        <v>3224</v>
      </c>
      <c r="H253" t="s">
        <v>717</v>
      </c>
      <c r="I253" t="s">
        <v>41</v>
      </c>
      <c r="J253" t="s">
        <v>3247</v>
      </c>
      <c r="K253" s="23" t="str">
        <f>HYPERLINK(Cimaco___IMG[[#This Row],[Full_Path]],Cimaco___IMG[[#This Row],[Material]]&amp;" -&gt; "&amp;Cimaco___IMG[[#This Row],[Descripcion]])</f>
        <v>BG964022-BON -&gt; Frontal</v>
      </c>
    </row>
    <row r="254" spans="1:11" x14ac:dyDescent="0.3">
      <c r="A254" t="s">
        <v>2798</v>
      </c>
      <c r="B254" t="s">
        <v>2799</v>
      </c>
      <c r="C254">
        <v>6</v>
      </c>
      <c r="D254" t="s">
        <v>77</v>
      </c>
      <c r="E254" t="s">
        <v>714</v>
      </c>
      <c r="F254" t="s">
        <v>3248</v>
      </c>
      <c r="G254" t="s">
        <v>3224</v>
      </c>
      <c r="H254" t="s">
        <v>2278</v>
      </c>
      <c r="I254" t="s">
        <v>106</v>
      </c>
      <c r="J254" t="s">
        <v>3249</v>
      </c>
      <c r="K254" s="23" t="str">
        <f>HYPERLINK(Cimaco___IMG[[#This Row],[Full_Path]],Cimaco___IMG[[#This Row],[Material]]&amp;" -&gt; "&amp;Cimaco___IMG[[#This Row],[Descripcion]])</f>
        <v>BG964022-BON -&gt; Frontal Alt 1</v>
      </c>
    </row>
    <row r="255" spans="1:11" x14ac:dyDescent="0.3">
      <c r="A255" t="s">
        <v>2798</v>
      </c>
      <c r="B255" t="s">
        <v>2799</v>
      </c>
      <c r="C255">
        <v>6</v>
      </c>
      <c r="D255" t="s">
        <v>19</v>
      </c>
      <c r="E255" t="s">
        <v>714</v>
      </c>
      <c r="F255" t="s">
        <v>3250</v>
      </c>
      <c r="G255" t="s">
        <v>3224</v>
      </c>
      <c r="H255" t="s">
        <v>48</v>
      </c>
      <c r="I255" t="s">
        <v>50</v>
      </c>
      <c r="J255" t="s">
        <v>3251</v>
      </c>
      <c r="K255" s="23" t="str">
        <f>HYPERLINK(Cimaco___IMG[[#This Row],[Full_Path]],Cimaco___IMG[[#This Row],[Material]]&amp;" -&gt; "&amp;Cimaco___IMG[[#This Row],[Descripcion]])</f>
        <v>BG964022-BON -&gt; Superior/Interior</v>
      </c>
    </row>
    <row r="256" spans="1:11" x14ac:dyDescent="0.3">
      <c r="A256" t="s">
        <v>2798</v>
      </c>
      <c r="B256" t="s">
        <v>2799</v>
      </c>
      <c r="C256">
        <v>6</v>
      </c>
      <c r="D256" t="s">
        <v>13</v>
      </c>
      <c r="E256" t="s">
        <v>714</v>
      </c>
      <c r="F256" t="s">
        <v>3252</v>
      </c>
      <c r="G256" t="s">
        <v>3224</v>
      </c>
      <c r="H256" t="s">
        <v>36</v>
      </c>
      <c r="I256" t="s">
        <v>37</v>
      </c>
      <c r="J256" t="s">
        <v>3253</v>
      </c>
      <c r="K256" s="23" t="str">
        <f>HYPERLINK(Cimaco___IMG[[#This Row],[Full_Path]],Cimaco___IMG[[#This Row],[Material]]&amp;" -&gt; "&amp;Cimaco___IMG[[#This Row],[Descripcion]])</f>
        <v>BG964022-BON -&gt; Angulo 3/4</v>
      </c>
    </row>
    <row r="257" spans="1:11" x14ac:dyDescent="0.3">
      <c r="A257" t="s">
        <v>1421</v>
      </c>
      <c r="B257" t="s">
        <v>2803</v>
      </c>
      <c r="C257">
        <v>5</v>
      </c>
      <c r="D257" t="s">
        <v>17</v>
      </c>
      <c r="E257" t="s">
        <v>714</v>
      </c>
      <c r="F257" t="s">
        <v>1460</v>
      </c>
      <c r="G257" t="s">
        <v>1456</v>
      </c>
      <c r="H257" t="s">
        <v>718</v>
      </c>
      <c r="I257" t="s">
        <v>45</v>
      </c>
      <c r="J257" t="s">
        <v>3254</v>
      </c>
      <c r="K257" s="23" t="str">
        <f>HYPERLINK(Cimaco___IMG[[#This Row],[Full_Path]],Cimaco___IMG[[#This Row],[Material]]&amp;" -&gt; "&amp;Cimaco___IMG[[#This Row],[Descripcion]])</f>
        <v>BG877812-BLA -&gt; Posterior</v>
      </c>
    </row>
    <row r="258" spans="1:11" x14ac:dyDescent="0.3">
      <c r="A258" t="s">
        <v>1421</v>
      </c>
      <c r="B258" t="s">
        <v>2803</v>
      </c>
      <c r="C258">
        <v>5</v>
      </c>
      <c r="D258" t="s">
        <v>15</v>
      </c>
      <c r="E258" t="s">
        <v>714</v>
      </c>
      <c r="F258" t="s">
        <v>1459</v>
      </c>
      <c r="G258" t="s">
        <v>1456</v>
      </c>
      <c r="H258" t="s">
        <v>717</v>
      </c>
      <c r="I258" t="s">
        <v>41</v>
      </c>
      <c r="J258" t="s">
        <v>3255</v>
      </c>
      <c r="K258" s="23" t="str">
        <f>HYPERLINK(Cimaco___IMG[[#This Row],[Full_Path]],Cimaco___IMG[[#This Row],[Material]]&amp;" -&gt; "&amp;Cimaco___IMG[[#This Row],[Descripcion]])</f>
        <v>BG877812-BLA -&gt; Frontal</v>
      </c>
    </row>
    <row r="259" spans="1:11" x14ac:dyDescent="0.3">
      <c r="A259" t="s">
        <v>1421</v>
      </c>
      <c r="B259" t="s">
        <v>2803</v>
      </c>
      <c r="C259">
        <v>5</v>
      </c>
      <c r="D259" t="s">
        <v>19</v>
      </c>
      <c r="E259" t="s">
        <v>714</v>
      </c>
      <c r="F259" t="s">
        <v>1457</v>
      </c>
      <c r="G259" t="s">
        <v>1456</v>
      </c>
      <c r="H259" t="s">
        <v>48</v>
      </c>
      <c r="I259" t="s">
        <v>50</v>
      </c>
      <c r="J259" t="s">
        <v>3256</v>
      </c>
      <c r="K259" s="23" t="str">
        <f>HYPERLINK(Cimaco___IMG[[#This Row],[Full_Path]],Cimaco___IMG[[#This Row],[Material]]&amp;" -&gt; "&amp;Cimaco___IMG[[#This Row],[Descripcion]])</f>
        <v>BG877812-BLA -&gt; Superior/Interior</v>
      </c>
    </row>
    <row r="260" spans="1:11" x14ac:dyDescent="0.3">
      <c r="A260" t="s">
        <v>1421</v>
      </c>
      <c r="B260" t="s">
        <v>2803</v>
      </c>
      <c r="C260">
        <v>5</v>
      </c>
      <c r="D260" t="s">
        <v>13</v>
      </c>
      <c r="E260" t="s">
        <v>714</v>
      </c>
      <c r="F260" t="s">
        <v>1458</v>
      </c>
      <c r="G260" t="s">
        <v>1456</v>
      </c>
      <c r="H260" t="s">
        <v>36</v>
      </c>
      <c r="I260" t="s">
        <v>37</v>
      </c>
      <c r="J260" t="s">
        <v>3257</v>
      </c>
      <c r="K260" s="23" t="str">
        <f>HYPERLINK(Cimaco___IMG[[#This Row],[Full_Path]],Cimaco___IMG[[#This Row],[Material]]&amp;" -&gt; "&amp;Cimaco___IMG[[#This Row],[Descripcion]])</f>
        <v>BG877812-BLA -&gt; Angulo 3/4</v>
      </c>
    </row>
    <row r="261" spans="1:11" x14ac:dyDescent="0.3">
      <c r="A261" t="s">
        <v>1422</v>
      </c>
      <c r="B261" t="s">
        <v>2804</v>
      </c>
      <c r="C261">
        <v>4</v>
      </c>
      <c r="D261" t="s">
        <v>17</v>
      </c>
      <c r="E261" t="s">
        <v>714</v>
      </c>
      <c r="F261" t="s">
        <v>1461</v>
      </c>
      <c r="G261" t="s">
        <v>1456</v>
      </c>
      <c r="H261" t="s">
        <v>718</v>
      </c>
      <c r="I261" t="s">
        <v>45</v>
      </c>
      <c r="J261" t="s">
        <v>3258</v>
      </c>
      <c r="K261" s="23" t="str">
        <f>HYPERLINK(Cimaco___IMG[[#This Row],[Full_Path]],Cimaco___IMG[[#This Row],[Material]]&amp;" -&gt; "&amp;Cimaco___IMG[[#This Row],[Descripcion]])</f>
        <v>BG877812-COG -&gt; Posterior</v>
      </c>
    </row>
    <row r="262" spans="1:11" x14ac:dyDescent="0.3">
      <c r="A262" t="s">
        <v>1422</v>
      </c>
      <c r="B262" t="s">
        <v>2804</v>
      </c>
      <c r="C262">
        <v>4</v>
      </c>
      <c r="D262" t="s">
        <v>15</v>
      </c>
      <c r="E262" t="s">
        <v>714</v>
      </c>
      <c r="F262" t="s">
        <v>1462</v>
      </c>
      <c r="G262" t="s">
        <v>1456</v>
      </c>
      <c r="H262" t="s">
        <v>717</v>
      </c>
      <c r="I262" t="s">
        <v>41</v>
      </c>
      <c r="J262" t="s">
        <v>3259</v>
      </c>
      <c r="K262" s="23" t="str">
        <f>HYPERLINK(Cimaco___IMG[[#This Row],[Full_Path]],Cimaco___IMG[[#This Row],[Material]]&amp;" -&gt; "&amp;Cimaco___IMG[[#This Row],[Descripcion]])</f>
        <v>BG877812-COG -&gt; Frontal</v>
      </c>
    </row>
    <row r="263" spans="1:11" x14ac:dyDescent="0.3">
      <c r="A263" t="s">
        <v>1422</v>
      </c>
      <c r="B263" t="s">
        <v>2804</v>
      </c>
      <c r="C263">
        <v>4</v>
      </c>
      <c r="D263" t="s">
        <v>19</v>
      </c>
      <c r="E263" t="s">
        <v>714</v>
      </c>
      <c r="F263" t="s">
        <v>1463</v>
      </c>
      <c r="G263" t="s">
        <v>1456</v>
      </c>
      <c r="H263" t="s">
        <v>48</v>
      </c>
      <c r="I263" t="s">
        <v>50</v>
      </c>
      <c r="J263" t="s">
        <v>3260</v>
      </c>
      <c r="K263" s="23" t="str">
        <f>HYPERLINK(Cimaco___IMG[[#This Row],[Full_Path]],Cimaco___IMG[[#This Row],[Material]]&amp;" -&gt; "&amp;Cimaco___IMG[[#This Row],[Descripcion]])</f>
        <v>BG877812-COG -&gt; Superior/Interior</v>
      </c>
    </row>
    <row r="264" spans="1:11" x14ac:dyDescent="0.3">
      <c r="A264" t="s">
        <v>1422</v>
      </c>
      <c r="B264" t="s">
        <v>2804</v>
      </c>
      <c r="C264">
        <v>4</v>
      </c>
      <c r="D264" t="s">
        <v>13</v>
      </c>
      <c r="E264" t="s">
        <v>714</v>
      </c>
      <c r="F264" t="s">
        <v>1464</v>
      </c>
      <c r="G264" t="s">
        <v>1456</v>
      </c>
      <c r="H264" t="s">
        <v>36</v>
      </c>
      <c r="I264" t="s">
        <v>37</v>
      </c>
      <c r="J264" t="s">
        <v>3261</v>
      </c>
      <c r="K264" s="23" t="str">
        <f>HYPERLINK(Cimaco___IMG[[#This Row],[Full_Path]],Cimaco___IMG[[#This Row],[Material]]&amp;" -&gt; "&amp;Cimaco___IMG[[#This Row],[Descripcion]])</f>
        <v>BG877812-COG -&gt; Angulo 3/4</v>
      </c>
    </row>
    <row r="265" spans="1:11" x14ac:dyDescent="0.3">
      <c r="A265" t="s">
        <v>2805</v>
      </c>
      <c r="B265" t="s">
        <v>2806</v>
      </c>
      <c r="C265">
        <v>4</v>
      </c>
      <c r="D265" t="s">
        <v>17</v>
      </c>
      <c r="E265" t="s">
        <v>714</v>
      </c>
      <c r="F265" t="s">
        <v>3262</v>
      </c>
      <c r="G265" t="s">
        <v>1456</v>
      </c>
      <c r="H265" t="s">
        <v>718</v>
      </c>
      <c r="I265" t="s">
        <v>45</v>
      </c>
      <c r="J265" t="s">
        <v>3263</v>
      </c>
      <c r="K265" s="23" t="str">
        <f>HYPERLINK(Cimaco___IMG[[#This Row],[Full_Path]],Cimaco___IMG[[#This Row],[Material]]&amp;" -&gt; "&amp;Cimaco___IMG[[#This Row],[Descripcion]])</f>
        <v>BG877812-CSL -&gt; Posterior</v>
      </c>
    </row>
    <row r="266" spans="1:11" x14ac:dyDescent="0.3">
      <c r="A266" t="s">
        <v>2805</v>
      </c>
      <c r="B266" t="s">
        <v>2806</v>
      </c>
      <c r="C266">
        <v>4</v>
      </c>
      <c r="D266" t="s">
        <v>15</v>
      </c>
      <c r="E266" t="s">
        <v>714</v>
      </c>
      <c r="F266" t="s">
        <v>3264</v>
      </c>
      <c r="G266" t="s">
        <v>1456</v>
      </c>
      <c r="H266" t="s">
        <v>717</v>
      </c>
      <c r="I266" t="s">
        <v>41</v>
      </c>
      <c r="J266" t="s">
        <v>3265</v>
      </c>
      <c r="K266" s="23" t="str">
        <f>HYPERLINK(Cimaco___IMG[[#This Row],[Full_Path]],Cimaco___IMG[[#This Row],[Material]]&amp;" -&gt; "&amp;Cimaco___IMG[[#This Row],[Descripcion]])</f>
        <v>BG877812-CSL -&gt; Frontal</v>
      </c>
    </row>
    <row r="267" spans="1:11" x14ac:dyDescent="0.3">
      <c r="A267" t="s">
        <v>2805</v>
      </c>
      <c r="B267" t="s">
        <v>2806</v>
      </c>
      <c r="C267">
        <v>4</v>
      </c>
      <c r="D267" t="s">
        <v>19</v>
      </c>
      <c r="E267" t="s">
        <v>714</v>
      </c>
      <c r="F267" t="s">
        <v>3266</v>
      </c>
      <c r="G267" t="s">
        <v>1456</v>
      </c>
      <c r="H267" t="s">
        <v>48</v>
      </c>
      <c r="I267" t="s">
        <v>50</v>
      </c>
      <c r="J267" t="s">
        <v>3267</v>
      </c>
      <c r="K267" s="23" t="str">
        <f>HYPERLINK(Cimaco___IMG[[#This Row],[Full_Path]],Cimaco___IMG[[#This Row],[Material]]&amp;" -&gt; "&amp;Cimaco___IMG[[#This Row],[Descripcion]])</f>
        <v>BG877812-CSL -&gt; Superior/Interior</v>
      </c>
    </row>
    <row r="268" spans="1:11" x14ac:dyDescent="0.3">
      <c r="A268" t="s">
        <v>2805</v>
      </c>
      <c r="B268" t="s">
        <v>2806</v>
      </c>
      <c r="C268">
        <v>4</v>
      </c>
      <c r="D268" t="s">
        <v>13</v>
      </c>
      <c r="E268" t="s">
        <v>714</v>
      </c>
      <c r="F268" t="s">
        <v>3268</v>
      </c>
      <c r="G268" t="s">
        <v>1456</v>
      </c>
      <c r="H268" t="s">
        <v>36</v>
      </c>
      <c r="I268" t="s">
        <v>37</v>
      </c>
      <c r="J268" t="s">
        <v>3269</v>
      </c>
      <c r="K268" s="23" t="str">
        <f>HYPERLINK(Cimaco___IMG[[#This Row],[Full_Path]],Cimaco___IMG[[#This Row],[Material]]&amp;" -&gt; "&amp;Cimaco___IMG[[#This Row],[Descripcion]])</f>
        <v>BG877812-CSL -&gt; Angulo 3/4</v>
      </c>
    </row>
    <row r="269" spans="1:11" x14ac:dyDescent="0.3">
      <c r="A269" t="s">
        <v>1423</v>
      </c>
      <c r="B269" t="s">
        <v>2807</v>
      </c>
      <c r="C269">
        <v>4</v>
      </c>
      <c r="D269" t="s">
        <v>17</v>
      </c>
      <c r="E269" t="s">
        <v>714</v>
      </c>
      <c r="F269" t="s">
        <v>1468</v>
      </c>
      <c r="G269" t="s">
        <v>1456</v>
      </c>
      <c r="H269" t="s">
        <v>718</v>
      </c>
      <c r="I269" t="s">
        <v>45</v>
      </c>
      <c r="J269" t="s">
        <v>3270</v>
      </c>
      <c r="K269" s="23" t="str">
        <f>HYPERLINK(Cimaco___IMG[[#This Row],[Full_Path]],Cimaco___IMG[[#This Row],[Material]]&amp;" -&gt; "&amp;Cimaco___IMG[[#This Row],[Descripcion]])</f>
        <v>BG877812-IVO -&gt; Posterior</v>
      </c>
    </row>
    <row r="270" spans="1:11" x14ac:dyDescent="0.3">
      <c r="A270" t="s">
        <v>1423</v>
      </c>
      <c r="B270" t="s">
        <v>2807</v>
      </c>
      <c r="C270">
        <v>4</v>
      </c>
      <c r="D270" t="s">
        <v>15</v>
      </c>
      <c r="E270" t="s">
        <v>714</v>
      </c>
      <c r="F270" t="s">
        <v>1467</v>
      </c>
      <c r="G270" t="s">
        <v>1456</v>
      </c>
      <c r="H270" t="s">
        <v>717</v>
      </c>
      <c r="I270" t="s">
        <v>41</v>
      </c>
      <c r="J270" t="s">
        <v>3271</v>
      </c>
      <c r="K270" s="23" t="str">
        <f>HYPERLINK(Cimaco___IMG[[#This Row],[Full_Path]],Cimaco___IMG[[#This Row],[Material]]&amp;" -&gt; "&amp;Cimaco___IMG[[#This Row],[Descripcion]])</f>
        <v>BG877812-IVO -&gt; Frontal</v>
      </c>
    </row>
    <row r="271" spans="1:11" x14ac:dyDescent="0.3">
      <c r="A271" t="s">
        <v>1423</v>
      </c>
      <c r="B271" t="s">
        <v>2807</v>
      </c>
      <c r="C271">
        <v>4</v>
      </c>
      <c r="D271" t="s">
        <v>19</v>
      </c>
      <c r="E271" t="s">
        <v>714</v>
      </c>
      <c r="F271" t="s">
        <v>1466</v>
      </c>
      <c r="G271" t="s">
        <v>1456</v>
      </c>
      <c r="H271" t="s">
        <v>48</v>
      </c>
      <c r="I271" t="s">
        <v>50</v>
      </c>
      <c r="J271" t="s">
        <v>3272</v>
      </c>
      <c r="K271" s="23" t="str">
        <f>HYPERLINK(Cimaco___IMG[[#This Row],[Full_Path]],Cimaco___IMG[[#This Row],[Material]]&amp;" -&gt; "&amp;Cimaco___IMG[[#This Row],[Descripcion]])</f>
        <v>BG877812-IVO -&gt; Superior/Interior</v>
      </c>
    </row>
    <row r="272" spans="1:11" x14ac:dyDescent="0.3">
      <c r="A272" t="s">
        <v>1423</v>
      </c>
      <c r="B272" t="s">
        <v>2807</v>
      </c>
      <c r="C272">
        <v>4</v>
      </c>
      <c r="D272" t="s">
        <v>13</v>
      </c>
      <c r="E272" t="s">
        <v>714</v>
      </c>
      <c r="F272" t="s">
        <v>1465</v>
      </c>
      <c r="G272" t="s">
        <v>1456</v>
      </c>
      <c r="H272" t="s">
        <v>36</v>
      </c>
      <c r="I272" t="s">
        <v>37</v>
      </c>
      <c r="J272" t="s">
        <v>3273</v>
      </c>
      <c r="K272" s="23" t="str">
        <f>HYPERLINK(Cimaco___IMG[[#This Row],[Full_Path]],Cimaco___IMG[[#This Row],[Material]]&amp;" -&gt; "&amp;Cimaco___IMG[[#This Row],[Descripcion]])</f>
        <v>BG877812-IVO -&gt; Angulo 3/4</v>
      </c>
    </row>
    <row r="273" spans="1:11" x14ac:dyDescent="0.3">
      <c r="A273" t="s">
        <v>1426</v>
      </c>
      <c r="B273" t="s">
        <v>2810</v>
      </c>
      <c r="C273">
        <v>4</v>
      </c>
      <c r="D273" t="s">
        <v>17</v>
      </c>
      <c r="E273" t="s">
        <v>714</v>
      </c>
      <c r="F273" t="s">
        <v>1551</v>
      </c>
      <c r="G273" t="s">
        <v>1550</v>
      </c>
      <c r="H273" t="s">
        <v>718</v>
      </c>
      <c r="I273" t="s">
        <v>45</v>
      </c>
      <c r="J273" t="s">
        <v>3274</v>
      </c>
      <c r="K273" s="23" t="str">
        <f>HYPERLINK(Cimaco___IMG[[#This Row],[Full_Path]],Cimaco___IMG[[#This Row],[Material]]&amp;" -&gt; "&amp;Cimaco___IMG[[#This Row],[Descripcion]])</f>
        <v>SG877812-CLO -&gt; Posterior</v>
      </c>
    </row>
    <row r="274" spans="1:11" x14ac:dyDescent="0.3">
      <c r="A274" t="s">
        <v>1426</v>
      </c>
      <c r="B274" t="s">
        <v>2810</v>
      </c>
      <c r="C274">
        <v>4</v>
      </c>
      <c r="D274" t="s">
        <v>15</v>
      </c>
      <c r="E274" t="s">
        <v>714</v>
      </c>
      <c r="F274" t="s">
        <v>1552</v>
      </c>
      <c r="G274" t="s">
        <v>1550</v>
      </c>
      <c r="H274" t="s">
        <v>717</v>
      </c>
      <c r="I274" t="s">
        <v>41</v>
      </c>
      <c r="J274" t="s">
        <v>3275</v>
      </c>
      <c r="K274" s="23" t="str">
        <f>HYPERLINK(Cimaco___IMG[[#This Row],[Full_Path]],Cimaco___IMG[[#This Row],[Material]]&amp;" -&gt; "&amp;Cimaco___IMG[[#This Row],[Descripcion]])</f>
        <v>SG877812-CLO -&gt; Frontal</v>
      </c>
    </row>
    <row r="275" spans="1:11" x14ac:dyDescent="0.3">
      <c r="A275" t="s">
        <v>1426</v>
      </c>
      <c r="B275" t="s">
        <v>2810</v>
      </c>
      <c r="C275">
        <v>4</v>
      </c>
      <c r="D275" t="s">
        <v>19</v>
      </c>
      <c r="E275" t="s">
        <v>714</v>
      </c>
      <c r="F275" t="s">
        <v>1553</v>
      </c>
      <c r="G275" t="s">
        <v>1550</v>
      </c>
      <c r="H275" t="s">
        <v>48</v>
      </c>
      <c r="I275" t="s">
        <v>50</v>
      </c>
      <c r="J275" t="s">
        <v>3276</v>
      </c>
      <c r="K275" s="23" t="str">
        <f>HYPERLINK(Cimaco___IMG[[#This Row],[Full_Path]],Cimaco___IMG[[#This Row],[Material]]&amp;" -&gt; "&amp;Cimaco___IMG[[#This Row],[Descripcion]])</f>
        <v>SG877812-CLO -&gt; Superior/Interior</v>
      </c>
    </row>
    <row r="276" spans="1:11" x14ac:dyDescent="0.3">
      <c r="A276" t="s">
        <v>1426</v>
      </c>
      <c r="B276" t="s">
        <v>2810</v>
      </c>
      <c r="C276">
        <v>4</v>
      </c>
      <c r="D276" t="s">
        <v>13</v>
      </c>
      <c r="E276" t="s">
        <v>714</v>
      </c>
      <c r="F276" t="s">
        <v>1554</v>
      </c>
      <c r="G276" t="s">
        <v>1550</v>
      </c>
      <c r="H276" t="s">
        <v>36</v>
      </c>
      <c r="I276" t="s">
        <v>37</v>
      </c>
      <c r="J276" t="s">
        <v>3277</v>
      </c>
      <c r="K276" s="23" t="str">
        <f>HYPERLINK(Cimaco___IMG[[#This Row],[Full_Path]],Cimaco___IMG[[#This Row],[Material]]&amp;" -&gt; "&amp;Cimaco___IMG[[#This Row],[Descripcion]])</f>
        <v>SG877812-CLO -&gt; Angulo 3/4</v>
      </c>
    </row>
    <row r="277" spans="1:11" x14ac:dyDescent="0.3">
      <c r="A277" t="s">
        <v>1427</v>
      </c>
      <c r="B277" t="s">
        <v>2811</v>
      </c>
      <c r="C277">
        <v>4</v>
      </c>
      <c r="D277" t="s">
        <v>17</v>
      </c>
      <c r="E277" t="s">
        <v>714</v>
      </c>
      <c r="F277" t="s">
        <v>1556</v>
      </c>
      <c r="G277" t="s">
        <v>1550</v>
      </c>
      <c r="H277" t="s">
        <v>718</v>
      </c>
      <c r="I277" t="s">
        <v>45</v>
      </c>
      <c r="J277" t="s">
        <v>3278</v>
      </c>
      <c r="K277" s="23" t="str">
        <f>HYPERLINK(Cimaco___IMG[[#This Row],[Full_Path]],Cimaco___IMG[[#This Row],[Material]]&amp;" -&gt; "&amp;Cimaco___IMG[[#This Row],[Descripcion]])</f>
        <v>SG877812-LTL -&gt; Posterior</v>
      </c>
    </row>
    <row r="278" spans="1:11" x14ac:dyDescent="0.3">
      <c r="A278" t="s">
        <v>1427</v>
      </c>
      <c r="B278" t="s">
        <v>2811</v>
      </c>
      <c r="C278">
        <v>4</v>
      </c>
      <c r="D278" t="s">
        <v>15</v>
      </c>
      <c r="E278" t="s">
        <v>714</v>
      </c>
      <c r="F278" t="s">
        <v>1557</v>
      </c>
      <c r="G278" t="s">
        <v>1550</v>
      </c>
      <c r="H278" t="s">
        <v>717</v>
      </c>
      <c r="I278" t="s">
        <v>41</v>
      </c>
      <c r="J278" t="s">
        <v>3279</v>
      </c>
      <c r="K278" s="23" t="str">
        <f>HYPERLINK(Cimaco___IMG[[#This Row],[Full_Path]],Cimaco___IMG[[#This Row],[Material]]&amp;" -&gt; "&amp;Cimaco___IMG[[#This Row],[Descripcion]])</f>
        <v>SG877812-LTL -&gt; Frontal</v>
      </c>
    </row>
    <row r="279" spans="1:11" x14ac:dyDescent="0.3">
      <c r="A279" t="s">
        <v>1427</v>
      </c>
      <c r="B279" t="s">
        <v>2811</v>
      </c>
      <c r="C279">
        <v>4</v>
      </c>
      <c r="D279" t="s">
        <v>19</v>
      </c>
      <c r="E279" t="s">
        <v>714</v>
      </c>
      <c r="F279" t="s">
        <v>1555</v>
      </c>
      <c r="G279" t="s">
        <v>1550</v>
      </c>
      <c r="H279" t="s">
        <v>48</v>
      </c>
      <c r="I279" t="s">
        <v>50</v>
      </c>
      <c r="J279" t="s">
        <v>3280</v>
      </c>
      <c r="K279" s="23" t="str">
        <f>HYPERLINK(Cimaco___IMG[[#This Row],[Full_Path]],Cimaco___IMG[[#This Row],[Material]]&amp;" -&gt; "&amp;Cimaco___IMG[[#This Row],[Descripcion]])</f>
        <v>SG877812-LTL -&gt; Superior/Interior</v>
      </c>
    </row>
    <row r="280" spans="1:11" x14ac:dyDescent="0.3">
      <c r="A280" t="s">
        <v>1427</v>
      </c>
      <c r="B280" t="s">
        <v>2811</v>
      </c>
      <c r="C280">
        <v>4</v>
      </c>
      <c r="D280" t="s">
        <v>13</v>
      </c>
      <c r="E280" t="s">
        <v>714</v>
      </c>
      <c r="F280" t="s">
        <v>1558</v>
      </c>
      <c r="G280" t="s">
        <v>1550</v>
      </c>
      <c r="H280" t="s">
        <v>36</v>
      </c>
      <c r="I280" t="s">
        <v>37</v>
      </c>
      <c r="J280" t="s">
        <v>3281</v>
      </c>
      <c r="K280" s="23" t="str">
        <f>HYPERLINK(Cimaco___IMG[[#This Row],[Full_Path]],Cimaco___IMG[[#This Row],[Material]]&amp;" -&gt; "&amp;Cimaco___IMG[[#This Row],[Descripcion]])</f>
        <v>SG877812-LTL -&gt; Angulo 3/4</v>
      </c>
    </row>
    <row r="281" spans="1:11" x14ac:dyDescent="0.3">
      <c r="A281" t="s">
        <v>1262</v>
      </c>
      <c r="B281" t="s">
        <v>2816</v>
      </c>
      <c r="C281">
        <v>5</v>
      </c>
      <c r="D281" t="s">
        <v>17</v>
      </c>
      <c r="E281" t="s">
        <v>714</v>
      </c>
      <c r="F281" t="s">
        <v>1294</v>
      </c>
      <c r="G281" t="s">
        <v>1291</v>
      </c>
      <c r="H281" t="s">
        <v>718</v>
      </c>
      <c r="I281" t="s">
        <v>45</v>
      </c>
      <c r="J281" t="s">
        <v>3282</v>
      </c>
      <c r="K281" s="23" t="str">
        <f>HYPERLINK(Cimaco___IMG[[#This Row],[Full_Path]],Cimaco___IMG[[#This Row],[Material]]&amp;" -&gt; "&amp;Cimaco___IMG[[#This Row],[Descripcion]])</f>
        <v>BG963706-BLA -&gt; Posterior</v>
      </c>
    </row>
    <row r="282" spans="1:11" x14ac:dyDescent="0.3">
      <c r="A282" t="s">
        <v>1262</v>
      </c>
      <c r="B282" t="s">
        <v>2816</v>
      </c>
      <c r="C282">
        <v>5</v>
      </c>
      <c r="D282" t="s">
        <v>15</v>
      </c>
      <c r="E282" t="s">
        <v>714</v>
      </c>
      <c r="F282" t="s">
        <v>1293</v>
      </c>
      <c r="G282" t="s">
        <v>1291</v>
      </c>
      <c r="H282" t="s">
        <v>717</v>
      </c>
      <c r="I282" t="s">
        <v>41</v>
      </c>
      <c r="J282" t="s">
        <v>3283</v>
      </c>
      <c r="K282" s="23" t="str">
        <f>HYPERLINK(Cimaco___IMG[[#This Row],[Full_Path]],Cimaco___IMG[[#This Row],[Material]]&amp;" -&gt; "&amp;Cimaco___IMG[[#This Row],[Descripcion]])</f>
        <v>BG963706-BLA -&gt; Frontal</v>
      </c>
    </row>
    <row r="283" spans="1:11" x14ac:dyDescent="0.3">
      <c r="A283" t="s">
        <v>1262</v>
      </c>
      <c r="B283" t="s">
        <v>2816</v>
      </c>
      <c r="C283">
        <v>5</v>
      </c>
      <c r="D283" t="s">
        <v>19</v>
      </c>
      <c r="E283" t="s">
        <v>714</v>
      </c>
      <c r="F283" t="s">
        <v>1292</v>
      </c>
      <c r="G283" t="s">
        <v>1291</v>
      </c>
      <c r="H283" t="s">
        <v>48</v>
      </c>
      <c r="I283" t="s">
        <v>50</v>
      </c>
      <c r="J283" t="s">
        <v>3284</v>
      </c>
      <c r="K283" s="23" t="str">
        <f>HYPERLINK(Cimaco___IMG[[#This Row],[Full_Path]],Cimaco___IMG[[#This Row],[Material]]&amp;" -&gt; "&amp;Cimaco___IMG[[#This Row],[Descripcion]])</f>
        <v>BG963706-BLA -&gt; Superior/Interior</v>
      </c>
    </row>
    <row r="284" spans="1:11" x14ac:dyDescent="0.3">
      <c r="A284" t="s">
        <v>1262</v>
      </c>
      <c r="B284" t="s">
        <v>2816</v>
      </c>
      <c r="C284">
        <v>5</v>
      </c>
      <c r="D284" t="s">
        <v>13</v>
      </c>
      <c r="E284" t="s">
        <v>714</v>
      </c>
      <c r="F284" t="s">
        <v>1290</v>
      </c>
      <c r="G284" t="s">
        <v>1291</v>
      </c>
      <c r="H284" t="s">
        <v>36</v>
      </c>
      <c r="I284" t="s">
        <v>37</v>
      </c>
      <c r="J284" t="s">
        <v>3285</v>
      </c>
      <c r="K284" s="23" t="str">
        <f>HYPERLINK(Cimaco___IMG[[#This Row],[Full_Path]],Cimaco___IMG[[#This Row],[Material]]&amp;" -&gt; "&amp;Cimaco___IMG[[#This Row],[Descripcion]])</f>
        <v>BG963706-BLA -&gt; Angulo 3/4</v>
      </c>
    </row>
    <row r="285" spans="1:11" x14ac:dyDescent="0.3">
      <c r="A285" t="s">
        <v>1263</v>
      </c>
      <c r="B285" t="s">
        <v>2817</v>
      </c>
      <c r="C285">
        <v>4</v>
      </c>
      <c r="D285" t="s">
        <v>17</v>
      </c>
      <c r="E285" t="s">
        <v>714</v>
      </c>
      <c r="F285" t="s">
        <v>1296</v>
      </c>
      <c r="G285" t="s">
        <v>1291</v>
      </c>
      <c r="H285" t="s">
        <v>718</v>
      </c>
      <c r="I285" t="s">
        <v>45</v>
      </c>
      <c r="J285" t="s">
        <v>3286</v>
      </c>
      <c r="K285" s="23" t="str">
        <f>HYPERLINK(Cimaco___IMG[[#This Row],[Full_Path]],Cimaco___IMG[[#This Row],[Material]]&amp;" -&gt; "&amp;Cimaco___IMG[[#This Row],[Descripcion]])</f>
        <v>BG963706-CAR -&gt; Posterior</v>
      </c>
    </row>
    <row r="286" spans="1:11" x14ac:dyDescent="0.3">
      <c r="A286" t="s">
        <v>1263</v>
      </c>
      <c r="B286" t="s">
        <v>2817</v>
      </c>
      <c r="C286">
        <v>4</v>
      </c>
      <c r="D286" t="s">
        <v>15</v>
      </c>
      <c r="E286" t="s">
        <v>714</v>
      </c>
      <c r="F286" t="s">
        <v>1295</v>
      </c>
      <c r="G286" t="s">
        <v>1291</v>
      </c>
      <c r="H286" t="s">
        <v>717</v>
      </c>
      <c r="I286" t="s">
        <v>41</v>
      </c>
      <c r="J286" t="s">
        <v>3287</v>
      </c>
      <c r="K286" s="23" t="str">
        <f>HYPERLINK(Cimaco___IMG[[#This Row],[Full_Path]],Cimaco___IMG[[#This Row],[Material]]&amp;" -&gt; "&amp;Cimaco___IMG[[#This Row],[Descripcion]])</f>
        <v>BG963706-CAR -&gt; Frontal</v>
      </c>
    </row>
    <row r="287" spans="1:11" x14ac:dyDescent="0.3">
      <c r="A287" t="s">
        <v>1263</v>
      </c>
      <c r="B287" t="s">
        <v>2817</v>
      </c>
      <c r="C287">
        <v>4</v>
      </c>
      <c r="D287" t="s">
        <v>19</v>
      </c>
      <c r="E287" t="s">
        <v>714</v>
      </c>
      <c r="F287" t="s">
        <v>1298</v>
      </c>
      <c r="G287" t="s">
        <v>1291</v>
      </c>
      <c r="H287" t="s">
        <v>48</v>
      </c>
      <c r="I287" t="s">
        <v>50</v>
      </c>
      <c r="J287" t="s">
        <v>3288</v>
      </c>
      <c r="K287" s="23" t="str">
        <f>HYPERLINK(Cimaco___IMG[[#This Row],[Full_Path]],Cimaco___IMG[[#This Row],[Material]]&amp;" -&gt; "&amp;Cimaco___IMG[[#This Row],[Descripcion]])</f>
        <v>BG963706-CAR -&gt; Superior/Interior</v>
      </c>
    </row>
    <row r="288" spans="1:11" x14ac:dyDescent="0.3">
      <c r="A288" t="s">
        <v>1263</v>
      </c>
      <c r="B288" t="s">
        <v>2817</v>
      </c>
      <c r="C288">
        <v>4</v>
      </c>
      <c r="D288" t="s">
        <v>13</v>
      </c>
      <c r="E288" t="s">
        <v>714</v>
      </c>
      <c r="F288" t="s">
        <v>1297</v>
      </c>
      <c r="G288" t="s">
        <v>1291</v>
      </c>
      <c r="H288" t="s">
        <v>36</v>
      </c>
      <c r="I288" t="s">
        <v>37</v>
      </c>
      <c r="J288" t="s">
        <v>3289</v>
      </c>
      <c r="K288" s="23" t="str">
        <f>HYPERLINK(Cimaco___IMG[[#This Row],[Full_Path]],Cimaco___IMG[[#This Row],[Material]]&amp;" -&gt; "&amp;Cimaco___IMG[[#This Row],[Descripcion]])</f>
        <v>BG963706-CAR -&gt; Angulo 3/4</v>
      </c>
    </row>
    <row r="289" spans="1:11" x14ac:dyDescent="0.3">
      <c r="A289" t="s">
        <v>1428</v>
      </c>
      <c r="B289" t="s">
        <v>2818</v>
      </c>
      <c r="C289">
        <v>6</v>
      </c>
      <c r="D289" t="s">
        <v>17</v>
      </c>
      <c r="E289" t="s">
        <v>714</v>
      </c>
      <c r="F289" t="s">
        <v>1479</v>
      </c>
      <c r="G289" t="s">
        <v>1475</v>
      </c>
      <c r="H289" t="s">
        <v>718</v>
      </c>
      <c r="I289" t="s">
        <v>45</v>
      </c>
      <c r="J289" t="s">
        <v>3290</v>
      </c>
      <c r="K289" s="23" t="str">
        <f>HYPERLINK(Cimaco___IMG[[#This Row],[Full_Path]],Cimaco___IMG[[#This Row],[Material]]&amp;" -&gt; "&amp;Cimaco___IMG[[#This Row],[Descripcion]])</f>
        <v>BG963721-BLA -&gt; Posterior</v>
      </c>
    </row>
    <row r="290" spans="1:11" x14ac:dyDescent="0.3">
      <c r="A290" t="s">
        <v>1428</v>
      </c>
      <c r="B290" t="s">
        <v>2818</v>
      </c>
      <c r="C290">
        <v>6</v>
      </c>
      <c r="D290" t="s">
        <v>15</v>
      </c>
      <c r="E290" t="s">
        <v>714</v>
      </c>
      <c r="F290" t="s">
        <v>1478</v>
      </c>
      <c r="G290" t="s">
        <v>1475</v>
      </c>
      <c r="H290" t="s">
        <v>717</v>
      </c>
      <c r="I290" t="s">
        <v>41</v>
      </c>
      <c r="J290" t="s">
        <v>3291</v>
      </c>
      <c r="K290" s="23" t="str">
        <f>HYPERLINK(Cimaco___IMG[[#This Row],[Full_Path]],Cimaco___IMG[[#This Row],[Material]]&amp;" -&gt; "&amp;Cimaco___IMG[[#This Row],[Descripcion]])</f>
        <v>BG963721-BLA -&gt; Frontal</v>
      </c>
    </row>
    <row r="291" spans="1:11" x14ac:dyDescent="0.3">
      <c r="A291" t="s">
        <v>1428</v>
      </c>
      <c r="B291" t="s">
        <v>2818</v>
      </c>
      <c r="C291">
        <v>6</v>
      </c>
      <c r="D291" t="s">
        <v>19</v>
      </c>
      <c r="E291" t="s">
        <v>714</v>
      </c>
      <c r="F291" t="s">
        <v>1477</v>
      </c>
      <c r="G291" t="s">
        <v>1475</v>
      </c>
      <c r="H291" t="s">
        <v>48</v>
      </c>
      <c r="I291" t="s">
        <v>50</v>
      </c>
      <c r="J291" t="s">
        <v>3292</v>
      </c>
      <c r="K291" s="23" t="str">
        <f>HYPERLINK(Cimaco___IMG[[#This Row],[Full_Path]],Cimaco___IMG[[#This Row],[Material]]&amp;" -&gt; "&amp;Cimaco___IMG[[#This Row],[Descripcion]])</f>
        <v>BG963721-BLA -&gt; Superior/Interior</v>
      </c>
    </row>
    <row r="292" spans="1:11" x14ac:dyDescent="0.3">
      <c r="A292" t="s">
        <v>1428</v>
      </c>
      <c r="B292" t="s">
        <v>2818</v>
      </c>
      <c r="C292">
        <v>6</v>
      </c>
      <c r="D292" t="s">
        <v>13</v>
      </c>
      <c r="E292" t="s">
        <v>714</v>
      </c>
      <c r="F292" t="s">
        <v>1476</v>
      </c>
      <c r="G292" t="s">
        <v>1475</v>
      </c>
      <c r="H292" t="s">
        <v>36</v>
      </c>
      <c r="I292" t="s">
        <v>37</v>
      </c>
      <c r="J292" t="s">
        <v>3293</v>
      </c>
      <c r="K292" s="23" t="str">
        <f>HYPERLINK(Cimaco___IMG[[#This Row],[Full_Path]],Cimaco___IMG[[#This Row],[Material]]&amp;" -&gt; "&amp;Cimaco___IMG[[#This Row],[Descripcion]])</f>
        <v>BG963721-BLA -&gt; Angulo 3/4</v>
      </c>
    </row>
    <row r="293" spans="1:11" x14ac:dyDescent="0.3">
      <c r="A293" t="s">
        <v>1429</v>
      </c>
      <c r="B293" t="s">
        <v>2819</v>
      </c>
      <c r="C293">
        <v>4</v>
      </c>
      <c r="D293" t="s">
        <v>17</v>
      </c>
      <c r="E293" t="s">
        <v>714</v>
      </c>
      <c r="F293" t="s">
        <v>1482</v>
      </c>
      <c r="G293" t="s">
        <v>1475</v>
      </c>
      <c r="H293" t="s">
        <v>718</v>
      </c>
      <c r="I293" t="s">
        <v>45</v>
      </c>
      <c r="J293" t="s">
        <v>3294</v>
      </c>
      <c r="K293" s="23" t="str">
        <f>HYPERLINK(Cimaco___IMG[[#This Row],[Full_Path]],Cimaco___IMG[[#This Row],[Material]]&amp;" -&gt; "&amp;Cimaco___IMG[[#This Row],[Descripcion]])</f>
        <v>BG963721-CAR -&gt; Posterior</v>
      </c>
    </row>
    <row r="294" spans="1:11" x14ac:dyDescent="0.3">
      <c r="A294" t="s">
        <v>1429</v>
      </c>
      <c r="B294" t="s">
        <v>2819</v>
      </c>
      <c r="C294">
        <v>4</v>
      </c>
      <c r="D294" t="s">
        <v>15</v>
      </c>
      <c r="E294" t="s">
        <v>714</v>
      </c>
      <c r="F294" t="s">
        <v>1481</v>
      </c>
      <c r="G294" t="s">
        <v>1475</v>
      </c>
      <c r="H294" t="s">
        <v>717</v>
      </c>
      <c r="I294" t="s">
        <v>41</v>
      </c>
      <c r="J294" t="s">
        <v>3295</v>
      </c>
      <c r="K294" s="23" t="str">
        <f>HYPERLINK(Cimaco___IMG[[#This Row],[Full_Path]],Cimaco___IMG[[#This Row],[Material]]&amp;" -&gt; "&amp;Cimaco___IMG[[#This Row],[Descripcion]])</f>
        <v>BG963721-CAR -&gt; Frontal</v>
      </c>
    </row>
    <row r="295" spans="1:11" x14ac:dyDescent="0.3">
      <c r="A295" t="s">
        <v>1429</v>
      </c>
      <c r="B295" t="s">
        <v>2819</v>
      </c>
      <c r="C295">
        <v>4</v>
      </c>
      <c r="D295" t="s">
        <v>19</v>
      </c>
      <c r="E295" t="s">
        <v>714</v>
      </c>
      <c r="F295" t="s">
        <v>1480</v>
      </c>
      <c r="G295" t="s">
        <v>1475</v>
      </c>
      <c r="H295" t="s">
        <v>48</v>
      </c>
      <c r="I295" t="s">
        <v>50</v>
      </c>
      <c r="J295" t="s">
        <v>3296</v>
      </c>
      <c r="K295" s="23" t="str">
        <f>HYPERLINK(Cimaco___IMG[[#This Row],[Full_Path]],Cimaco___IMG[[#This Row],[Material]]&amp;" -&gt; "&amp;Cimaco___IMG[[#This Row],[Descripcion]])</f>
        <v>BG963721-CAR -&gt; Superior/Interior</v>
      </c>
    </row>
    <row r="296" spans="1:11" x14ac:dyDescent="0.3">
      <c r="A296" t="s">
        <v>1429</v>
      </c>
      <c r="B296" t="s">
        <v>2819</v>
      </c>
      <c r="C296">
        <v>4</v>
      </c>
      <c r="D296" t="s">
        <v>13</v>
      </c>
      <c r="E296" t="s">
        <v>714</v>
      </c>
      <c r="F296" t="s">
        <v>1483</v>
      </c>
      <c r="G296" t="s">
        <v>1475</v>
      </c>
      <c r="H296" t="s">
        <v>36</v>
      </c>
      <c r="I296" t="s">
        <v>37</v>
      </c>
      <c r="J296" t="s">
        <v>3297</v>
      </c>
      <c r="K296" s="23" t="str">
        <f>HYPERLINK(Cimaco___IMG[[#This Row],[Full_Path]],Cimaco___IMG[[#This Row],[Material]]&amp;" -&gt; "&amp;Cimaco___IMG[[#This Row],[Descripcion]])</f>
        <v>BG963721-CAR -&gt; Angulo 3/4</v>
      </c>
    </row>
    <row r="297" spans="1:11" x14ac:dyDescent="0.3">
      <c r="A297" t="s">
        <v>1430</v>
      </c>
      <c r="B297" t="s">
        <v>2820</v>
      </c>
      <c r="C297">
        <v>5</v>
      </c>
      <c r="D297" t="s">
        <v>17</v>
      </c>
      <c r="E297" t="s">
        <v>714</v>
      </c>
      <c r="F297" t="s">
        <v>1486</v>
      </c>
      <c r="G297" t="s">
        <v>1484</v>
      </c>
      <c r="H297" t="s">
        <v>718</v>
      </c>
      <c r="I297" t="s">
        <v>45</v>
      </c>
      <c r="J297" t="s">
        <v>3298</v>
      </c>
      <c r="K297" s="23" t="str">
        <f>HYPERLINK(Cimaco___IMG[[#This Row],[Full_Path]],Cimaco___IMG[[#This Row],[Material]]&amp;" -&gt; "&amp;Cimaco___IMG[[#This Row],[Descripcion]])</f>
        <v>BG963722-BLA -&gt; Posterior</v>
      </c>
    </row>
    <row r="298" spans="1:11" x14ac:dyDescent="0.3">
      <c r="A298" t="s">
        <v>1430</v>
      </c>
      <c r="B298" t="s">
        <v>2820</v>
      </c>
      <c r="C298">
        <v>5</v>
      </c>
      <c r="D298" t="s">
        <v>15</v>
      </c>
      <c r="E298" t="s">
        <v>714</v>
      </c>
      <c r="F298" t="s">
        <v>1487</v>
      </c>
      <c r="G298" t="s">
        <v>1484</v>
      </c>
      <c r="H298" t="s">
        <v>717</v>
      </c>
      <c r="I298" t="s">
        <v>41</v>
      </c>
      <c r="J298" t="s">
        <v>3299</v>
      </c>
      <c r="K298" s="23" t="str">
        <f>HYPERLINK(Cimaco___IMG[[#This Row],[Full_Path]],Cimaco___IMG[[#This Row],[Material]]&amp;" -&gt; "&amp;Cimaco___IMG[[#This Row],[Descripcion]])</f>
        <v>BG963722-BLA -&gt; Frontal</v>
      </c>
    </row>
    <row r="299" spans="1:11" x14ac:dyDescent="0.3">
      <c r="A299" t="s">
        <v>1430</v>
      </c>
      <c r="B299" t="s">
        <v>2820</v>
      </c>
      <c r="C299">
        <v>5</v>
      </c>
      <c r="D299" t="s">
        <v>19</v>
      </c>
      <c r="E299" t="s">
        <v>714</v>
      </c>
      <c r="F299" t="s">
        <v>1488</v>
      </c>
      <c r="G299" t="s">
        <v>1484</v>
      </c>
      <c r="H299" t="s">
        <v>48</v>
      </c>
      <c r="I299" t="s">
        <v>50</v>
      </c>
      <c r="J299" t="s">
        <v>3300</v>
      </c>
      <c r="K299" s="23" t="str">
        <f>HYPERLINK(Cimaco___IMG[[#This Row],[Full_Path]],Cimaco___IMG[[#This Row],[Material]]&amp;" -&gt; "&amp;Cimaco___IMG[[#This Row],[Descripcion]])</f>
        <v>BG963722-BLA -&gt; Superior/Interior</v>
      </c>
    </row>
    <row r="300" spans="1:11" x14ac:dyDescent="0.3">
      <c r="A300" t="s">
        <v>1430</v>
      </c>
      <c r="B300" t="s">
        <v>2820</v>
      </c>
      <c r="C300">
        <v>5</v>
      </c>
      <c r="D300" t="s">
        <v>13</v>
      </c>
      <c r="E300" t="s">
        <v>714</v>
      </c>
      <c r="F300" t="s">
        <v>1485</v>
      </c>
      <c r="G300" t="s">
        <v>1484</v>
      </c>
      <c r="H300" t="s">
        <v>36</v>
      </c>
      <c r="I300" t="s">
        <v>37</v>
      </c>
      <c r="J300" t="s">
        <v>3301</v>
      </c>
      <c r="K300" s="23" t="str">
        <f>HYPERLINK(Cimaco___IMG[[#This Row],[Full_Path]],Cimaco___IMG[[#This Row],[Material]]&amp;" -&gt; "&amp;Cimaco___IMG[[#This Row],[Descripcion]])</f>
        <v>BG963722-BLA -&gt; Angulo 3/4</v>
      </c>
    </row>
    <row r="301" spans="1:11" x14ac:dyDescent="0.3">
      <c r="A301" t="s">
        <v>1431</v>
      </c>
      <c r="B301" t="s">
        <v>2821</v>
      </c>
      <c r="C301">
        <v>4</v>
      </c>
      <c r="D301" t="s">
        <v>17</v>
      </c>
      <c r="E301" t="s">
        <v>714</v>
      </c>
      <c r="F301" t="s">
        <v>1489</v>
      </c>
      <c r="G301" t="s">
        <v>1484</v>
      </c>
      <c r="H301" t="s">
        <v>718</v>
      </c>
      <c r="I301" t="s">
        <v>45</v>
      </c>
      <c r="J301" t="s">
        <v>3302</v>
      </c>
      <c r="K301" s="23" t="str">
        <f>HYPERLINK(Cimaco___IMG[[#This Row],[Full_Path]],Cimaco___IMG[[#This Row],[Material]]&amp;" -&gt; "&amp;Cimaco___IMG[[#This Row],[Descripcion]])</f>
        <v>BG963722-CAR -&gt; Posterior</v>
      </c>
    </row>
    <row r="302" spans="1:11" x14ac:dyDescent="0.3">
      <c r="A302" t="s">
        <v>1431</v>
      </c>
      <c r="B302" t="s">
        <v>2821</v>
      </c>
      <c r="C302">
        <v>4</v>
      </c>
      <c r="D302" t="s">
        <v>15</v>
      </c>
      <c r="E302" t="s">
        <v>714</v>
      </c>
      <c r="F302" t="s">
        <v>1490</v>
      </c>
      <c r="G302" t="s">
        <v>1484</v>
      </c>
      <c r="H302" t="s">
        <v>717</v>
      </c>
      <c r="I302" t="s">
        <v>41</v>
      </c>
      <c r="J302" t="s">
        <v>3303</v>
      </c>
      <c r="K302" s="23" t="str">
        <f>HYPERLINK(Cimaco___IMG[[#This Row],[Full_Path]],Cimaco___IMG[[#This Row],[Material]]&amp;" -&gt; "&amp;Cimaco___IMG[[#This Row],[Descripcion]])</f>
        <v>BG963722-CAR -&gt; Frontal</v>
      </c>
    </row>
    <row r="303" spans="1:11" x14ac:dyDescent="0.3">
      <c r="A303" t="s">
        <v>1431</v>
      </c>
      <c r="B303" t="s">
        <v>2821</v>
      </c>
      <c r="C303">
        <v>4</v>
      </c>
      <c r="D303" t="s">
        <v>19</v>
      </c>
      <c r="E303" t="s">
        <v>714</v>
      </c>
      <c r="F303" t="s">
        <v>1491</v>
      </c>
      <c r="G303" t="s">
        <v>1484</v>
      </c>
      <c r="H303" t="s">
        <v>48</v>
      </c>
      <c r="I303" t="s">
        <v>50</v>
      </c>
      <c r="J303" t="s">
        <v>3304</v>
      </c>
      <c r="K303" s="23" t="str">
        <f>HYPERLINK(Cimaco___IMG[[#This Row],[Full_Path]],Cimaco___IMG[[#This Row],[Material]]&amp;" -&gt; "&amp;Cimaco___IMG[[#This Row],[Descripcion]])</f>
        <v>BG963722-CAR -&gt; Superior/Interior</v>
      </c>
    </row>
    <row r="304" spans="1:11" x14ac:dyDescent="0.3">
      <c r="A304" t="s">
        <v>1431</v>
      </c>
      <c r="B304" t="s">
        <v>2821</v>
      </c>
      <c r="C304">
        <v>4</v>
      </c>
      <c r="D304" t="s">
        <v>13</v>
      </c>
      <c r="E304" t="s">
        <v>714</v>
      </c>
      <c r="F304" t="s">
        <v>1492</v>
      </c>
      <c r="G304" t="s">
        <v>1484</v>
      </c>
      <c r="H304" t="s">
        <v>36</v>
      </c>
      <c r="I304" t="s">
        <v>37</v>
      </c>
      <c r="J304" t="s">
        <v>3305</v>
      </c>
      <c r="K304" s="23" t="str">
        <f>HYPERLINK(Cimaco___IMG[[#This Row],[Full_Path]],Cimaco___IMG[[#This Row],[Material]]&amp;" -&gt; "&amp;Cimaco___IMG[[#This Row],[Descripcion]])</f>
        <v>BG963722-CAR -&gt; Angulo 3/4</v>
      </c>
    </row>
    <row r="305" spans="1:11" x14ac:dyDescent="0.3">
      <c r="A305" t="s">
        <v>2826</v>
      </c>
      <c r="B305" t="s">
        <v>2827</v>
      </c>
      <c r="C305">
        <v>4</v>
      </c>
      <c r="D305" t="s">
        <v>17</v>
      </c>
      <c r="E305" t="s">
        <v>714</v>
      </c>
      <c r="F305" t="s">
        <v>3306</v>
      </c>
      <c r="G305" t="s">
        <v>2912</v>
      </c>
      <c r="H305" t="s">
        <v>718</v>
      </c>
      <c r="I305" t="s">
        <v>45</v>
      </c>
      <c r="J305" t="s">
        <v>3307</v>
      </c>
      <c r="K305" s="23" t="str">
        <f>HYPERLINK(Cimaco___IMG[[#This Row],[Full_Path]],Cimaco___IMG[[#This Row],[Material]]&amp;" -&gt; "&amp;Cimaco___IMG[[#This Row],[Descripcion]])</f>
        <v>CV866522-OFF -&gt; Posterior</v>
      </c>
    </row>
    <row r="306" spans="1:11" x14ac:dyDescent="0.3">
      <c r="A306" t="s">
        <v>2826</v>
      </c>
      <c r="B306" t="s">
        <v>2827</v>
      </c>
      <c r="C306">
        <v>4</v>
      </c>
      <c r="D306" t="s">
        <v>15</v>
      </c>
      <c r="E306" t="s">
        <v>714</v>
      </c>
      <c r="F306" t="s">
        <v>3308</v>
      </c>
      <c r="G306" t="s">
        <v>2912</v>
      </c>
      <c r="H306" t="s">
        <v>717</v>
      </c>
      <c r="I306" t="s">
        <v>41</v>
      </c>
      <c r="J306" t="s">
        <v>3309</v>
      </c>
      <c r="K306" s="23" t="str">
        <f>HYPERLINK(Cimaco___IMG[[#This Row],[Full_Path]],Cimaco___IMG[[#This Row],[Material]]&amp;" -&gt; "&amp;Cimaco___IMG[[#This Row],[Descripcion]])</f>
        <v>CV866522-OFF -&gt; Frontal</v>
      </c>
    </row>
    <row r="307" spans="1:11" x14ac:dyDescent="0.3">
      <c r="A307" t="s">
        <v>2826</v>
      </c>
      <c r="B307" t="s">
        <v>2827</v>
      </c>
      <c r="C307">
        <v>4</v>
      </c>
      <c r="D307" t="s">
        <v>19</v>
      </c>
      <c r="E307" t="s">
        <v>714</v>
      </c>
      <c r="F307" t="s">
        <v>3310</v>
      </c>
      <c r="G307" t="s">
        <v>2912</v>
      </c>
      <c r="H307" t="s">
        <v>48</v>
      </c>
      <c r="I307" t="s">
        <v>50</v>
      </c>
      <c r="J307" t="s">
        <v>3311</v>
      </c>
      <c r="K307" s="23" t="str">
        <f>HYPERLINK(Cimaco___IMG[[#This Row],[Full_Path]],Cimaco___IMG[[#This Row],[Material]]&amp;" -&gt; "&amp;Cimaco___IMG[[#This Row],[Descripcion]])</f>
        <v>CV866522-OFF -&gt; Superior/Interior</v>
      </c>
    </row>
    <row r="308" spans="1:11" x14ac:dyDescent="0.3">
      <c r="A308" t="s">
        <v>2826</v>
      </c>
      <c r="B308" t="s">
        <v>2827</v>
      </c>
      <c r="C308">
        <v>4</v>
      </c>
      <c r="D308" t="s">
        <v>13</v>
      </c>
      <c r="E308" t="s">
        <v>714</v>
      </c>
      <c r="F308" t="s">
        <v>3312</v>
      </c>
      <c r="G308" t="s">
        <v>2912</v>
      </c>
      <c r="H308" t="s">
        <v>36</v>
      </c>
      <c r="I308" t="s">
        <v>37</v>
      </c>
      <c r="J308" t="s">
        <v>3313</v>
      </c>
      <c r="K308" s="23" t="str">
        <f>HYPERLINK(Cimaco___IMG[[#This Row],[Full_Path]],Cimaco___IMG[[#This Row],[Material]]&amp;" -&gt; "&amp;Cimaco___IMG[[#This Row],[Descripcion]])</f>
        <v>CV866522-OFF -&gt; Angulo 3/4</v>
      </c>
    </row>
    <row r="309" spans="1:11" x14ac:dyDescent="0.3">
      <c r="A309" t="s">
        <v>2828</v>
      </c>
      <c r="B309" t="s">
        <v>2829</v>
      </c>
      <c r="C309">
        <v>4</v>
      </c>
      <c r="D309" t="s">
        <v>17</v>
      </c>
      <c r="E309" t="s">
        <v>714</v>
      </c>
      <c r="F309" t="s">
        <v>3314</v>
      </c>
      <c r="G309" t="s">
        <v>3315</v>
      </c>
      <c r="H309" t="s">
        <v>718</v>
      </c>
      <c r="I309" t="s">
        <v>45</v>
      </c>
      <c r="J309" t="s">
        <v>3316</v>
      </c>
      <c r="K309" s="23" t="str">
        <f>HYPERLINK(Cimaco___IMG[[#This Row],[Full_Path]],Cimaco___IMG[[#This Row],[Material]]&amp;" -&gt; "&amp;Cimaco___IMG[[#This Row],[Descripcion]])</f>
        <v>FG866522-FLT -&gt; Posterior</v>
      </c>
    </row>
    <row r="310" spans="1:11" x14ac:dyDescent="0.3">
      <c r="A310" t="s">
        <v>2828</v>
      </c>
      <c r="B310" t="s">
        <v>2829</v>
      </c>
      <c r="C310">
        <v>4</v>
      </c>
      <c r="D310" t="s">
        <v>15</v>
      </c>
      <c r="E310" t="s">
        <v>714</v>
      </c>
      <c r="F310" t="s">
        <v>3317</v>
      </c>
      <c r="G310" t="s">
        <v>3315</v>
      </c>
      <c r="H310" t="s">
        <v>717</v>
      </c>
      <c r="I310" t="s">
        <v>41</v>
      </c>
      <c r="J310" t="s">
        <v>3318</v>
      </c>
      <c r="K310" s="23" t="str">
        <f>HYPERLINK(Cimaco___IMG[[#This Row],[Full_Path]],Cimaco___IMG[[#This Row],[Material]]&amp;" -&gt; "&amp;Cimaco___IMG[[#This Row],[Descripcion]])</f>
        <v>FG866522-FLT -&gt; Frontal</v>
      </c>
    </row>
    <row r="311" spans="1:11" x14ac:dyDescent="0.3">
      <c r="A311" t="s">
        <v>2828</v>
      </c>
      <c r="B311" t="s">
        <v>2829</v>
      </c>
      <c r="C311">
        <v>4</v>
      </c>
      <c r="D311" t="s">
        <v>13</v>
      </c>
      <c r="E311" t="s">
        <v>714</v>
      </c>
      <c r="F311" t="s">
        <v>3319</v>
      </c>
      <c r="G311" t="s">
        <v>3315</v>
      </c>
      <c r="H311" t="s">
        <v>36</v>
      </c>
      <c r="I311" t="s">
        <v>37</v>
      </c>
      <c r="J311" t="s">
        <v>3320</v>
      </c>
      <c r="K311" s="23" t="str">
        <f>HYPERLINK(Cimaco___IMG[[#This Row],[Full_Path]],Cimaco___IMG[[#This Row],[Material]]&amp;" -&gt; "&amp;Cimaco___IMG[[#This Row],[Descripcion]])</f>
        <v>FG866522-FLT -&gt; Angulo 3/4</v>
      </c>
    </row>
    <row r="312" spans="1:11" x14ac:dyDescent="0.3">
      <c r="A312" t="s">
        <v>1434</v>
      </c>
      <c r="B312" t="s">
        <v>2876</v>
      </c>
      <c r="C312">
        <v>5</v>
      </c>
      <c r="D312" t="s">
        <v>17</v>
      </c>
      <c r="E312" t="s">
        <v>714</v>
      </c>
      <c r="F312" t="s">
        <v>1500</v>
      </c>
      <c r="G312" t="s">
        <v>1497</v>
      </c>
      <c r="H312" t="s">
        <v>718</v>
      </c>
      <c r="I312" t="s">
        <v>45</v>
      </c>
      <c r="J312" t="s">
        <v>3321</v>
      </c>
      <c r="K312" s="23" t="str">
        <f>HYPERLINK(Cimaco___IMG[[#This Row],[Full_Path]],Cimaco___IMG[[#This Row],[Material]]&amp;" -&gt; "&amp;Cimaco___IMG[[#This Row],[Descripcion]])</f>
        <v>CG952720-BLA -&gt; Posterior</v>
      </c>
    </row>
    <row r="313" spans="1:11" x14ac:dyDescent="0.3">
      <c r="A313" t="s">
        <v>1434</v>
      </c>
      <c r="B313" t="s">
        <v>2876</v>
      </c>
      <c r="C313">
        <v>5</v>
      </c>
      <c r="D313" t="s">
        <v>15</v>
      </c>
      <c r="E313" t="s">
        <v>714</v>
      </c>
      <c r="F313" t="s">
        <v>1499</v>
      </c>
      <c r="G313" t="s">
        <v>1497</v>
      </c>
      <c r="H313" t="s">
        <v>717</v>
      </c>
      <c r="I313" t="s">
        <v>41</v>
      </c>
      <c r="J313" t="s">
        <v>3322</v>
      </c>
      <c r="K313" s="23" t="str">
        <f>HYPERLINK(Cimaco___IMG[[#This Row],[Full_Path]],Cimaco___IMG[[#This Row],[Material]]&amp;" -&gt; "&amp;Cimaco___IMG[[#This Row],[Descripcion]])</f>
        <v>CG952720-BLA -&gt; Frontal</v>
      </c>
    </row>
    <row r="314" spans="1:11" x14ac:dyDescent="0.3">
      <c r="A314" t="s">
        <v>1434</v>
      </c>
      <c r="B314" t="s">
        <v>2876</v>
      </c>
      <c r="C314">
        <v>5</v>
      </c>
      <c r="D314" t="s">
        <v>19</v>
      </c>
      <c r="E314" t="s">
        <v>714</v>
      </c>
      <c r="F314" t="s">
        <v>1498</v>
      </c>
      <c r="G314" t="s">
        <v>1497</v>
      </c>
      <c r="H314" t="s">
        <v>48</v>
      </c>
      <c r="I314" t="s">
        <v>50</v>
      </c>
      <c r="J314" t="s">
        <v>3323</v>
      </c>
      <c r="K314" s="23" t="str">
        <f>HYPERLINK(Cimaco___IMG[[#This Row],[Full_Path]],Cimaco___IMG[[#This Row],[Material]]&amp;" -&gt; "&amp;Cimaco___IMG[[#This Row],[Descripcion]])</f>
        <v>CG952720-BLA -&gt; Superior/Interior</v>
      </c>
    </row>
    <row r="315" spans="1:11" x14ac:dyDescent="0.3">
      <c r="A315" t="s">
        <v>1434</v>
      </c>
      <c r="B315" t="s">
        <v>2876</v>
      </c>
      <c r="C315">
        <v>5</v>
      </c>
      <c r="D315" t="s">
        <v>13</v>
      </c>
      <c r="E315" t="s">
        <v>714</v>
      </c>
      <c r="F315" t="s">
        <v>1501</v>
      </c>
      <c r="G315" t="s">
        <v>1497</v>
      </c>
      <c r="H315" t="s">
        <v>36</v>
      </c>
      <c r="I315" t="s">
        <v>37</v>
      </c>
      <c r="J315" t="s">
        <v>3324</v>
      </c>
      <c r="K315" s="23" t="str">
        <f>HYPERLINK(Cimaco___IMG[[#This Row],[Full_Path]],Cimaco___IMG[[#This Row],[Material]]&amp;" -&gt; "&amp;Cimaco___IMG[[#This Row],[Descripcion]])</f>
        <v>CG952720-BLA -&gt; Angulo 3/4</v>
      </c>
    </row>
    <row r="316" spans="1:11" x14ac:dyDescent="0.3">
      <c r="A316" t="s">
        <v>1435</v>
      </c>
      <c r="B316" t="s">
        <v>2877</v>
      </c>
      <c r="C316">
        <v>5</v>
      </c>
      <c r="D316" t="s">
        <v>17</v>
      </c>
      <c r="E316" t="s">
        <v>714</v>
      </c>
      <c r="F316" t="s">
        <v>1502</v>
      </c>
      <c r="G316" t="s">
        <v>1497</v>
      </c>
      <c r="H316" t="s">
        <v>718</v>
      </c>
      <c r="I316" t="s">
        <v>45</v>
      </c>
      <c r="J316" t="s">
        <v>3325</v>
      </c>
      <c r="K316" s="23" t="str">
        <f>HYPERLINK(Cimaco___IMG[[#This Row],[Full_Path]],Cimaco___IMG[[#This Row],[Material]]&amp;" -&gt; "&amp;Cimaco___IMG[[#This Row],[Descripcion]])</f>
        <v>CG952720-BON -&gt; Posterior</v>
      </c>
    </row>
    <row r="317" spans="1:11" x14ac:dyDescent="0.3">
      <c r="A317" t="s">
        <v>1435</v>
      </c>
      <c r="B317" t="s">
        <v>2877</v>
      </c>
      <c r="C317">
        <v>5</v>
      </c>
      <c r="D317" t="s">
        <v>15</v>
      </c>
      <c r="E317" t="s">
        <v>714</v>
      </c>
      <c r="F317" t="s">
        <v>1503</v>
      </c>
      <c r="G317" t="s">
        <v>1497</v>
      </c>
      <c r="H317" t="s">
        <v>717</v>
      </c>
      <c r="I317" t="s">
        <v>41</v>
      </c>
      <c r="J317" t="s">
        <v>3326</v>
      </c>
      <c r="K317" s="23" t="str">
        <f>HYPERLINK(Cimaco___IMG[[#This Row],[Full_Path]],Cimaco___IMG[[#This Row],[Material]]&amp;" -&gt; "&amp;Cimaco___IMG[[#This Row],[Descripcion]])</f>
        <v>CG952720-BON -&gt; Frontal</v>
      </c>
    </row>
    <row r="318" spans="1:11" x14ac:dyDescent="0.3">
      <c r="A318" t="s">
        <v>1435</v>
      </c>
      <c r="B318" t="s">
        <v>2877</v>
      </c>
      <c r="C318">
        <v>5</v>
      </c>
      <c r="D318" t="s">
        <v>19</v>
      </c>
      <c r="E318" t="s">
        <v>714</v>
      </c>
      <c r="F318" t="s">
        <v>1504</v>
      </c>
      <c r="G318" t="s">
        <v>1497</v>
      </c>
      <c r="H318" t="s">
        <v>48</v>
      </c>
      <c r="I318" t="s">
        <v>50</v>
      </c>
      <c r="J318" t="s">
        <v>3327</v>
      </c>
      <c r="K318" s="23" t="str">
        <f>HYPERLINK(Cimaco___IMG[[#This Row],[Full_Path]],Cimaco___IMG[[#This Row],[Material]]&amp;" -&gt; "&amp;Cimaco___IMG[[#This Row],[Descripcion]])</f>
        <v>CG952720-BON -&gt; Superior/Interior</v>
      </c>
    </row>
    <row r="319" spans="1:11" x14ac:dyDescent="0.3">
      <c r="A319" t="s">
        <v>1435</v>
      </c>
      <c r="B319" t="s">
        <v>2877</v>
      </c>
      <c r="C319">
        <v>5</v>
      </c>
      <c r="D319" t="s">
        <v>13</v>
      </c>
      <c r="E319" t="s">
        <v>714</v>
      </c>
      <c r="F319" t="s">
        <v>1505</v>
      </c>
      <c r="G319" t="s">
        <v>1497</v>
      </c>
      <c r="H319" t="s">
        <v>36</v>
      </c>
      <c r="I319" t="s">
        <v>37</v>
      </c>
      <c r="J319" t="s">
        <v>3328</v>
      </c>
      <c r="K319" s="23" t="str">
        <f>HYPERLINK(Cimaco___IMG[[#This Row],[Full_Path]],Cimaco___IMG[[#This Row],[Material]]&amp;" -&gt; "&amp;Cimaco___IMG[[#This Row],[Descripcion]])</f>
        <v>CG952720-BON -&gt; Angulo 3/4</v>
      </c>
    </row>
    <row r="320" spans="1:11" x14ac:dyDescent="0.3">
      <c r="A320" t="s">
        <v>1436</v>
      </c>
      <c r="B320" t="s">
        <v>2878</v>
      </c>
      <c r="C320">
        <v>4</v>
      </c>
      <c r="D320" t="s">
        <v>17</v>
      </c>
      <c r="E320" t="s">
        <v>714</v>
      </c>
      <c r="F320" t="s">
        <v>1508</v>
      </c>
      <c r="G320" t="s">
        <v>1497</v>
      </c>
      <c r="H320" t="s">
        <v>718</v>
      </c>
      <c r="I320" t="s">
        <v>45</v>
      </c>
      <c r="J320" t="s">
        <v>3329</v>
      </c>
      <c r="K320" s="23" t="str">
        <f>HYPERLINK(Cimaco___IMG[[#This Row],[Full_Path]],Cimaco___IMG[[#This Row],[Material]]&amp;" -&gt; "&amp;Cimaco___IMG[[#This Row],[Descripcion]])</f>
        <v>CG952720-COG -&gt; Posterior</v>
      </c>
    </row>
    <row r="321" spans="1:11" x14ac:dyDescent="0.3">
      <c r="A321" t="s">
        <v>1436</v>
      </c>
      <c r="B321" t="s">
        <v>2878</v>
      </c>
      <c r="C321">
        <v>4</v>
      </c>
      <c r="D321" t="s">
        <v>15</v>
      </c>
      <c r="E321" t="s">
        <v>714</v>
      </c>
      <c r="F321" t="s">
        <v>1509</v>
      </c>
      <c r="G321" t="s">
        <v>1497</v>
      </c>
      <c r="H321" t="s">
        <v>717</v>
      </c>
      <c r="I321" t="s">
        <v>41</v>
      </c>
      <c r="J321" t="s">
        <v>3330</v>
      </c>
      <c r="K321" s="23" t="str">
        <f>HYPERLINK(Cimaco___IMG[[#This Row],[Full_Path]],Cimaco___IMG[[#This Row],[Material]]&amp;" -&gt; "&amp;Cimaco___IMG[[#This Row],[Descripcion]])</f>
        <v>CG952720-COG -&gt; Frontal</v>
      </c>
    </row>
    <row r="322" spans="1:11" x14ac:dyDescent="0.3">
      <c r="A322" t="s">
        <v>1436</v>
      </c>
      <c r="B322" t="s">
        <v>2878</v>
      </c>
      <c r="C322">
        <v>4</v>
      </c>
      <c r="D322" t="s">
        <v>19</v>
      </c>
      <c r="E322" t="s">
        <v>714</v>
      </c>
      <c r="F322" t="s">
        <v>1506</v>
      </c>
      <c r="G322" t="s">
        <v>1497</v>
      </c>
      <c r="H322" t="s">
        <v>48</v>
      </c>
      <c r="I322" t="s">
        <v>50</v>
      </c>
      <c r="J322" t="s">
        <v>3331</v>
      </c>
      <c r="K322" s="23" t="str">
        <f>HYPERLINK(Cimaco___IMG[[#This Row],[Full_Path]],Cimaco___IMG[[#This Row],[Material]]&amp;" -&gt; "&amp;Cimaco___IMG[[#This Row],[Descripcion]])</f>
        <v>CG952720-COG -&gt; Superior/Interior</v>
      </c>
    </row>
    <row r="323" spans="1:11" x14ac:dyDescent="0.3">
      <c r="A323" t="s">
        <v>1436</v>
      </c>
      <c r="B323" t="s">
        <v>2878</v>
      </c>
      <c r="C323">
        <v>4</v>
      </c>
      <c r="D323" t="s">
        <v>13</v>
      </c>
      <c r="E323" t="s">
        <v>714</v>
      </c>
      <c r="F323" t="s">
        <v>1507</v>
      </c>
      <c r="G323" t="s">
        <v>1497</v>
      </c>
      <c r="H323" t="s">
        <v>36</v>
      </c>
      <c r="I323" t="s">
        <v>37</v>
      </c>
      <c r="J323" t="s">
        <v>3332</v>
      </c>
      <c r="K323" s="23" t="str">
        <f>HYPERLINK(Cimaco___IMG[[#This Row],[Full_Path]],Cimaco___IMG[[#This Row],[Material]]&amp;" -&gt; "&amp;Cimaco___IMG[[#This Row],[Descripcion]])</f>
        <v>CG952720-COG -&gt; Angulo 3/4</v>
      </c>
    </row>
    <row r="324" spans="1:11" x14ac:dyDescent="0.3">
      <c r="A324" t="s">
        <v>1258</v>
      </c>
      <c r="B324" t="s">
        <v>2781</v>
      </c>
      <c r="C324">
        <v>5</v>
      </c>
      <c r="D324" t="s">
        <v>17</v>
      </c>
      <c r="E324" t="s">
        <v>714</v>
      </c>
      <c r="F324" t="s">
        <v>1341</v>
      </c>
      <c r="G324" t="s">
        <v>1338</v>
      </c>
      <c r="H324" t="s">
        <v>718</v>
      </c>
      <c r="I324" t="s">
        <v>45</v>
      </c>
      <c r="J324" t="s">
        <v>3333</v>
      </c>
      <c r="K324" s="23" t="str">
        <f>HYPERLINK(Cimaco___IMG[[#This Row],[Full_Path]],Cimaco___IMG[[#This Row],[Material]]&amp;" -&gt; "&amp;Cimaco___IMG[[#This Row],[Descripcion]])</f>
        <v>QG963205-BLA -&gt; Posterior</v>
      </c>
    </row>
    <row r="325" spans="1:11" x14ac:dyDescent="0.3">
      <c r="A325" t="s">
        <v>1258</v>
      </c>
      <c r="B325" t="s">
        <v>2781</v>
      </c>
      <c r="C325">
        <v>5</v>
      </c>
      <c r="D325" t="s">
        <v>15</v>
      </c>
      <c r="E325" t="s">
        <v>714</v>
      </c>
      <c r="F325" t="s">
        <v>1340</v>
      </c>
      <c r="G325" t="s">
        <v>1338</v>
      </c>
      <c r="H325" t="s">
        <v>717</v>
      </c>
      <c r="I325" t="s">
        <v>41</v>
      </c>
      <c r="J325" t="s">
        <v>3334</v>
      </c>
      <c r="K325" s="23" t="str">
        <f>HYPERLINK(Cimaco___IMG[[#This Row],[Full_Path]],Cimaco___IMG[[#This Row],[Material]]&amp;" -&gt; "&amp;Cimaco___IMG[[#This Row],[Descripcion]])</f>
        <v>QG963205-BLA -&gt; Frontal</v>
      </c>
    </row>
    <row r="326" spans="1:11" x14ac:dyDescent="0.3">
      <c r="A326" t="s">
        <v>1258</v>
      </c>
      <c r="B326" t="s">
        <v>2781</v>
      </c>
      <c r="C326">
        <v>5</v>
      </c>
      <c r="D326" t="s">
        <v>19</v>
      </c>
      <c r="E326" t="s">
        <v>714</v>
      </c>
      <c r="F326" t="s">
        <v>1339</v>
      </c>
      <c r="G326" t="s">
        <v>1338</v>
      </c>
      <c r="H326" t="s">
        <v>48</v>
      </c>
      <c r="I326" t="s">
        <v>50</v>
      </c>
      <c r="J326" t="s">
        <v>3335</v>
      </c>
      <c r="K326" s="23" t="str">
        <f>HYPERLINK(Cimaco___IMG[[#This Row],[Full_Path]],Cimaco___IMG[[#This Row],[Material]]&amp;" -&gt; "&amp;Cimaco___IMG[[#This Row],[Descripcion]])</f>
        <v>QG963205-BLA -&gt; Superior/Interior</v>
      </c>
    </row>
    <row r="327" spans="1:11" x14ac:dyDescent="0.3">
      <c r="A327" t="s">
        <v>1258</v>
      </c>
      <c r="B327" t="s">
        <v>2781</v>
      </c>
      <c r="C327">
        <v>5</v>
      </c>
      <c r="D327" t="s">
        <v>13</v>
      </c>
      <c r="E327" t="s">
        <v>714</v>
      </c>
      <c r="F327" t="s">
        <v>1337</v>
      </c>
      <c r="G327" t="s">
        <v>1338</v>
      </c>
      <c r="H327" t="s">
        <v>36</v>
      </c>
      <c r="I327" t="s">
        <v>37</v>
      </c>
      <c r="J327" t="s">
        <v>3336</v>
      </c>
      <c r="K327" s="23" t="str">
        <f>HYPERLINK(Cimaco___IMG[[#This Row],[Full_Path]],Cimaco___IMG[[#This Row],[Material]]&amp;" -&gt; "&amp;Cimaco___IMG[[#This Row],[Descripcion]])</f>
        <v>QG963205-BLA -&gt; Angulo 3/4</v>
      </c>
    </row>
    <row r="328" spans="1:11" x14ac:dyDescent="0.3">
      <c r="A328" t="s">
        <v>1256</v>
      </c>
      <c r="B328" t="s">
        <v>2782</v>
      </c>
      <c r="C328">
        <v>4</v>
      </c>
      <c r="D328" t="s">
        <v>17</v>
      </c>
      <c r="E328" t="s">
        <v>714</v>
      </c>
      <c r="F328" t="s">
        <v>1345</v>
      </c>
      <c r="G328" t="s">
        <v>1338</v>
      </c>
      <c r="H328" t="s">
        <v>718</v>
      </c>
      <c r="I328" t="s">
        <v>45</v>
      </c>
      <c r="J328" t="s">
        <v>3337</v>
      </c>
      <c r="K328" s="23" t="str">
        <f>HYPERLINK(Cimaco___IMG[[#This Row],[Full_Path]],Cimaco___IMG[[#This Row],[Material]]&amp;" -&gt; "&amp;Cimaco___IMG[[#This Row],[Descripcion]])</f>
        <v>QG963205-LBG -&gt; Posterior</v>
      </c>
    </row>
    <row r="329" spans="1:11" x14ac:dyDescent="0.3">
      <c r="A329" t="s">
        <v>1256</v>
      </c>
      <c r="B329" t="s">
        <v>2782</v>
      </c>
      <c r="C329">
        <v>4</v>
      </c>
      <c r="D329" t="s">
        <v>15</v>
      </c>
      <c r="E329" t="s">
        <v>714</v>
      </c>
      <c r="F329" t="s">
        <v>1344</v>
      </c>
      <c r="G329" t="s">
        <v>1338</v>
      </c>
      <c r="H329" t="s">
        <v>717</v>
      </c>
      <c r="I329" t="s">
        <v>41</v>
      </c>
      <c r="J329" t="s">
        <v>3338</v>
      </c>
      <c r="K329" s="23" t="str">
        <f>HYPERLINK(Cimaco___IMG[[#This Row],[Full_Path]],Cimaco___IMG[[#This Row],[Material]]&amp;" -&gt; "&amp;Cimaco___IMG[[#This Row],[Descripcion]])</f>
        <v>QG963205-LBG -&gt; Frontal</v>
      </c>
    </row>
    <row r="330" spans="1:11" x14ac:dyDescent="0.3">
      <c r="A330" t="s">
        <v>1256</v>
      </c>
      <c r="B330" t="s">
        <v>2782</v>
      </c>
      <c r="C330">
        <v>4</v>
      </c>
      <c r="D330" t="s">
        <v>19</v>
      </c>
      <c r="E330" t="s">
        <v>714</v>
      </c>
      <c r="F330" t="s">
        <v>1343</v>
      </c>
      <c r="G330" t="s">
        <v>1338</v>
      </c>
      <c r="H330" t="s">
        <v>48</v>
      </c>
      <c r="I330" t="s">
        <v>50</v>
      </c>
      <c r="J330" t="s">
        <v>3339</v>
      </c>
      <c r="K330" s="23" t="str">
        <f>HYPERLINK(Cimaco___IMG[[#This Row],[Full_Path]],Cimaco___IMG[[#This Row],[Material]]&amp;" -&gt; "&amp;Cimaco___IMG[[#This Row],[Descripcion]])</f>
        <v>QG963205-LBG -&gt; Superior/Interior</v>
      </c>
    </row>
    <row r="331" spans="1:11" x14ac:dyDescent="0.3">
      <c r="A331" t="s">
        <v>1256</v>
      </c>
      <c r="B331" t="s">
        <v>2782</v>
      </c>
      <c r="C331">
        <v>4</v>
      </c>
      <c r="D331" t="s">
        <v>13</v>
      </c>
      <c r="E331" t="s">
        <v>714</v>
      </c>
      <c r="F331" t="s">
        <v>1342</v>
      </c>
      <c r="G331" t="s">
        <v>1338</v>
      </c>
      <c r="H331" t="s">
        <v>36</v>
      </c>
      <c r="I331" t="s">
        <v>37</v>
      </c>
      <c r="J331" t="s">
        <v>3340</v>
      </c>
      <c r="K331" s="23" t="str">
        <f>HYPERLINK(Cimaco___IMG[[#This Row],[Full_Path]],Cimaco___IMG[[#This Row],[Material]]&amp;" -&gt; "&amp;Cimaco___IMG[[#This Row],[Descripcion]])</f>
        <v>QG963205-LBG -&gt; Angulo 3/4</v>
      </c>
    </row>
    <row r="332" spans="1:11" x14ac:dyDescent="0.3">
      <c r="A332" t="s">
        <v>1254</v>
      </c>
      <c r="B332" t="s">
        <v>2879</v>
      </c>
      <c r="C332">
        <v>3</v>
      </c>
      <c r="D332" t="s">
        <v>17</v>
      </c>
      <c r="E332" t="s">
        <v>714</v>
      </c>
      <c r="F332" t="s">
        <v>1347</v>
      </c>
      <c r="G332" t="s">
        <v>1348</v>
      </c>
      <c r="H332" t="s">
        <v>718</v>
      </c>
      <c r="I332" t="s">
        <v>45</v>
      </c>
      <c r="J332" t="s">
        <v>3341</v>
      </c>
      <c r="K332" s="23" t="str">
        <f>HYPERLINK(Cimaco___IMG[[#This Row],[Full_Path]],Cimaco___IMG[[#This Row],[Material]]&amp;" -&gt; "&amp;Cimaco___IMG[[#This Row],[Descripcion]])</f>
        <v>SG9629146-DKO -&gt; Posterior</v>
      </c>
    </row>
    <row r="333" spans="1:11" x14ac:dyDescent="0.3">
      <c r="A333" t="s">
        <v>1254</v>
      </c>
      <c r="B333" t="s">
        <v>2879</v>
      </c>
      <c r="C333">
        <v>3</v>
      </c>
      <c r="D333" t="s">
        <v>15</v>
      </c>
      <c r="E333" t="s">
        <v>714</v>
      </c>
      <c r="F333" t="s">
        <v>1350</v>
      </c>
      <c r="G333" t="s">
        <v>1348</v>
      </c>
      <c r="H333" t="s">
        <v>717</v>
      </c>
      <c r="I333" t="s">
        <v>41</v>
      </c>
      <c r="J333" t="s">
        <v>3342</v>
      </c>
      <c r="K333" s="23" t="str">
        <f>HYPERLINK(Cimaco___IMG[[#This Row],[Full_Path]],Cimaco___IMG[[#This Row],[Material]]&amp;" -&gt; "&amp;Cimaco___IMG[[#This Row],[Descripcion]])</f>
        <v>SG9629146-DKO -&gt; Frontal</v>
      </c>
    </row>
    <row r="334" spans="1:11" x14ac:dyDescent="0.3">
      <c r="A334" t="s">
        <v>1254</v>
      </c>
      <c r="B334" t="s">
        <v>2879</v>
      </c>
      <c r="C334">
        <v>3</v>
      </c>
      <c r="D334" t="s">
        <v>19</v>
      </c>
      <c r="E334" t="s">
        <v>714</v>
      </c>
      <c r="F334" t="s">
        <v>1349</v>
      </c>
      <c r="G334" t="s">
        <v>1348</v>
      </c>
      <c r="H334" t="s">
        <v>48</v>
      </c>
      <c r="I334" t="s">
        <v>50</v>
      </c>
      <c r="J334" t="s">
        <v>3343</v>
      </c>
      <c r="K334" s="23" t="str">
        <f>HYPERLINK(Cimaco___IMG[[#This Row],[Full_Path]],Cimaco___IMG[[#This Row],[Material]]&amp;" -&gt; "&amp;Cimaco___IMG[[#This Row],[Descripcion]])</f>
        <v>SG9629146-DKO -&gt; Superior/Interior</v>
      </c>
    </row>
    <row r="335" spans="1:11" x14ac:dyDescent="0.3">
      <c r="A335" t="s">
        <v>1255</v>
      </c>
      <c r="B335" t="s">
        <v>2880</v>
      </c>
      <c r="C335">
        <v>3</v>
      </c>
      <c r="D335" t="s">
        <v>17</v>
      </c>
      <c r="E335" t="s">
        <v>714</v>
      </c>
      <c r="F335" t="s">
        <v>1353</v>
      </c>
      <c r="G335" t="s">
        <v>1348</v>
      </c>
      <c r="H335" t="s">
        <v>718</v>
      </c>
      <c r="I335" t="s">
        <v>45</v>
      </c>
      <c r="J335" t="s">
        <v>3344</v>
      </c>
      <c r="K335" s="23" t="str">
        <f>HYPERLINK(Cimaco___IMG[[#This Row],[Full_Path]],Cimaco___IMG[[#This Row],[Material]]&amp;" -&gt; "&amp;Cimaco___IMG[[#This Row],[Descripcion]])</f>
        <v>SG9629146-OCL -&gt; Posterior</v>
      </c>
    </row>
    <row r="336" spans="1:11" x14ac:dyDescent="0.3">
      <c r="A336" t="s">
        <v>1255</v>
      </c>
      <c r="B336" t="s">
        <v>2880</v>
      </c>
      <c r="C336">
        <v>3</v>
      </c>
      <c r="D336" t="s">
        <v>15</v>
      </c>
      <c r="E336" t="s">
        <v>714</v>
      </c>
      <c r="F336" t="s">
        <v>1351</v>
      </c>
      <c r="G336" t="s">
        <v>1348</v>
      </c>
      <c r="H336" t="s">
        <v>717</v>
      </c>
      <c r="I336" t="s">
        <v>41</v>
      </c>
      <c r="J336" t="s">
        <v>3345</v>
      </c>
      <c r="K336" s="23" t="str">
        <f>HYPERLINK(Cimaco___IMG[[#This Row],[Full_Path]],Cimaco___IMG[[#This Row],[Material]]&amp;" -&gt; "&amp;Cimaco___IMG[[#This Row],[Descripcion]])</f>
        <v>SG9629146-OCL -&gt; Frontal</v>
      </c>
    </row>
    <row r="337" spans="1:11" x14ac:dyDescent="0.3">
      <c r="A337" t="s">
        <v>1255</v>
      </c>
      <c r="B337" t="s">
        <v>2880</v>
      </c>
      <c r="C337">
        <v>3</v>
      </c>
      <c r="D337" t="s">
        <v>19</v>
      </c>
      <c r="E337" t="s">
        <v>714</v>
      </c>
      <c r="F337" t="s">
        <v>1352</v>
      </c>
      <c r="G337" t="s">
        <v>1348</v>
      </c>
      <c r="H337" t="s">
        <v>48</v>
      </c>
      <c r="I337" t="s">
        <v>50</v>
      </c>
      <c r="J337" t="s">
        <v>3346</v>
      </c>
      <c r="K337" s="23" t="str">
        <f>HYPERLINK(Cimaco___IMG[[#This Row],[Full_Path]],Cimaco___IMG[[#This Row],[Material]]&amp;" -&gt; "&amp;Cimaco___IMG[[#This Row],[Descripcion]])</f>
        <v>SG9629146-OCL -&gt; Superior/Interior</v>
      </c>
    </row>
    <row r="338" spans="1:11" x14ac:dyDescent="0.3">
      <c r="A338" t="s">
        <v>2881</v>
      </c>
      <c r="B338" t="s">
        <v>2882</v>
      </c>
      <c r="C338">
        <v>3</v>
      </c>
      <c r="D338" t="s">
        <v>17</v>
      </c>
      <c r="E338" t="s">
        <v>714</v>
      </c>
      <c r="F338" t="s">
        <v>3347</v>
      </c>
      <c r="G338" t="s">
        <v>3348</v>
      </c>
      <c r="H338" t="s">
        <v>718</v>
      </c>
      <c r="I338" t="s">
        <v>45</v>
      </c>
      <c r="J338" t="s">
        <v>3349</v>
      </c>
      <c r="K338" s="23" t="str">
        <f>HYPERLINK(Cimaco___IMG[[#This Row],[Full_Path]],Cimaco___IMG[[#This Row],[Material]]&amp;" -&gt; "&amp;Cimaco___IMG[[#This Row],[Descripcion]])</f>
        <v>SG9629152-OCL -&gt; Posterior</v>
      </c>
    </row>
    <row r="339" spans="1:11" x14ac:dyDescent="0.3">
      <c r="A339" t="s">
        <v>2881</v>
      </c>
      <c r="B339" t="s">
        <v>2882</v>
      </c>
      <c r="C339">
        <v>3</v>
      </c>
      <c r="D339" t="s">
        <v>15</v>
      </c>
      <c r="E339" t="s">
        <v>714</v>
      </c>
      <c r="F339" t="s">
        <v>3350</v>
      </c>
      <c r="G339" t="s">
        <v>3348</v>
      </c>
      <c r="H339" t="s">
        <v>717</v>
      </c>
      <c r="I339" t="s">
        <v>41</v>
      </c>
      <c r="J339" t="s">
        <v>3351</v>
      </c>
      <c r="K339" s="23" t="str">
        <f>HYPERLINK(Cimaco___IMG[[#This Row],[Full_Path]],Cimaco___IMG[[#This Row],[Material]]&amp;" -&gt; "&amp;Cimaco___IMG[[#This Row],[Descripcion]])</f>
        <v>SG9629152-OCL -&gt; Frontal</v>
      </c>
    </row>
    <row r="340" spans="1:11" x14ac:dyDescent="0.3">
      <c r="A340" t="s">
        <v>2881</v>
      </c>
      <c r="B340" t="s">
        <v>2882</v>
      </c>
      <c r="C340">
        <v>3</v>
      </c>
      <c r="D340" t="s">
        <v>19</v>
      </c>
      <c r="E340" t="s">
        <v>714</v>
      </c>
      <c r="F340" t="s">
        <v>3352</v>
      </c>
      <c r="G340" t="s">
        <v>3348</v>
      </c>
      <c r="H340" t="s">
        <v>48</v>
      </c>
      <c r="I340" t="s">
        <v>50</v>
      </c>
      <c r="J340" t="s">
        <v>3353</v>
      </c>
      <c r="K340" s="23" t="str">
        <f>HYPERLINK(Cimaco___IMG[[#This Row],[Full_Path]],Cimaco___IMG[[#This Row],[Material]]&amp;" -&gt; "&amp;Cimaco___IMG[[#This Row],[Descripcion]])</f>
        <v>SG9629152-OCL -&gt; Superior/Interior</v>
      </c>
    </row>
    <row r="341" spans="1:11" x14ac:dyDescent="0.3">
      <c r="A341" t="s">
        <v>2839</v>
      </c>
      <c r="B341" t="s">
        <v>2840</v>
      </c>
      <c r="C341">
        <v>3</v>
      </c>
      <c r="D341" t="s">
        <v>17</v>
      </c>
      <c r="E341" t="s">
        <v>714</v>
      </c>
      <c r="F341" t="s">
        <v>3354</v>
      </c>
      <c r="G341" t="s">
        <v>3355</v>
      </c>
      <c r="H341" t="s">
        <v>718</v>
      </c>
      <c r="I341" t="s">
        <v>45</v>
      </c>
      <c r="J341" t="s">
        <v>3356</v>
      </c>
      <c r="K341" s="23" t="str">
        <f>HYPERLINK(Cimaco___IMG[[#This Row],[Full_Path]],Cimaco___IMG[[#This Row],[Material]]&amp;" -&gt; "&amp;Cimaco___IMG[[#This Row],[Descripcion]])</f>
        <v>GG9626137-BLA -&gt; Posterior</v>
      </c>
    </row>
    <row r="342" spans="1:11" x14ac:dyDescent="0.3">
      <c r="A342" t="s">
        <v>2839</v>
      </c>
      <c r="B342" t="s">
        <v>2840</v>
      </c>
      <c r="C342">
        <v>3</v>
      </c>
      <c r="D342" t="s">
        <v>15</v>
      </c>
      <c r="E342" t="s">
        <v>714</v>
      </c>
      <c r="F342" t="s">
        <v>3357</v>
      </c>
      <c r="G342" t="s">
        <v>3355</v>
      </c>
      <c r="H342" t="s">
        <v>717</v>
      </c>
      <c r="I342" t="s">
        <v>41</v>
      </c>
      <c r="J342" t="s">
        <v>3358</v>
      </c>
      <c r="K342" s="23" t="str">
        <f>HYPERLINK(Cimaco___IMG[[#This Row],[Full_Path]],Cimaco___IMG[[#This Row],[Material]]&amp;" -&gt; "&amp;Cimaco___IMG[[#This Row],[Descripcion]])</f>
        <v>GG9626137-BLA -&gt; Frontal</v>
      </c>
    </row>
    <row r="343" spans="1:11" x14ac:dyDescent="0.3">
      <c r="A343" t="s">
        <v>2839</v>
      </c>
      <c r="B343" t="s">
        <v>2840</v>
      </c>
      <c r="C343">
        <v>3</v>
      </c>
      <c r="D343" t="s">
        <v>19</v>
      </c>
      <c r="E343" t="s">
        <v>714</v>
      </c>
      <c r="F343" t="s">
        <v>3359</v>
      </c>
      <c r="G343" t="s">
        <v>3355</v>
      </c>
      <c r="H343" t="s">
        <v>48</v>
      </c>
      <c r="I343" t="s">
        <v>50</v>
      </c>
      <c r="J343" t="s">
        <v>3360</v>
      </c>
      <c r="K343" s="23" t="str">
        <f>HYPERLINK(Cimaco___IMG[[#This Row],[Full_Path]],Cimaco___IMG[[#This Row],[Material]]&amp;" -&gt; "&amp;Cimaco___IMG[[#This Row],[Descripcion]])</f>
        <v>GG9626137-BLA -&gt; Superior/Interior</v>
      </c>
    </row>
    <row r="344" spans="1:11" x14ac:dyDescent="0.3">
      <c r="A344" t="s">
        <v>2841</v>
      </c>
      <c r="B344" t="s">
        <v>2842</v>
      </c>
      <c r="C344">
        <v>3</v>
      </c>
      <c r="D344" t="s">
        <v>17</v>
      </c>
      <c r="E344" t="s">
        <v>714</v>
      </c>
      <c r="F344" t="s">
        <v>3361</v>
      </c>
      <c r="G344" t="s">
        <v>3355</v>
      </c>
      <c r="H344" t="s">
        <v>718</v>
      </c>
      <c r="I344" t="s">
        <v>45</v>
      </c>
      <c r="J344" t="s">
        <v>3362</v>
      </c>
      <c r="K344" s="23" t="str">
        <f>HYPERLINK(Cimaco___IMG[[#This Row],[Full_Path]],Cimaco___IMG[[#This Row],[Material]]&amp;" -&gt; "&amp;Cimaco___IMG[[#This Row],[Descripcion]])</f>
        <v>GG9626137-STU -&gt; Posterior</v>
      </c>
    </row>
    <row r="345" spans="1:11" x14ac:dyDescent="0.3">
      <c r="A345" t="s">
        <v>2841</v>
      </c>
      <c r="B345" t="s">
        <v>2842</v>
      </c>
      <c r="C345">
        <v>3</v>
      </c>
      <c r="D345" t="s">
        <v>15</v>
      </c>
      <c r="E345" t="s">
        <v>714</v>
      </c>
      <c r="F345" t="s">
        <v>3363</v>
      </c>
      <c r="G345" t="s">
        <v>3355</v>
      </c>
      <c r="H345" t="s">
        <v>717</v>
      </c>
      <c r="I345" t="s">
        <v>41</v>
      </c>
      <c r="J345" t="s">
        <v>3364</v>
      </c>
      <c r="K345" s="23" t="str">
        <f>HYPERLINK(Cimaco___IMG[[#This Row],[Full_Path]],Cimaco___IMG[[#This Row],[Material]]&amp;" -&gt; "&amp;Cimaco___IMG[[#This Row],[Descripcion]])</f>
        <v>GG9626137-STU -&gt; Frontal</v>
      </c>
    </row>
    <row r="346" spans="1:11" x14ac:dyDescent="0.3">
      <c r="A346" t="s">
        <v>2841</v>
      </c>
      <c r="B346" t="s">
        <v>2842</v>
      </c>
      <c r="C346">
        <v>3</v>
      </c>
      <c r="D346" t="s">
        <v>19</v>
      </c>
      <c r="E346" t="s">
        <v>714</v>
      </c>
      <c r="F346" t="s">
        <v>3365</v>
      </c>
      <c r="G346" t="s">
        <v>3355</v>
      </c>
      <c r="H346" t="s">
        <v>48</v>
      </c>
      <c r="I346" t="s">
        <v>50</v>
      </c>
      <c r="J346" t="s">
        <v>3366</v>
      </c>
      <c r="K346" s="23" t="str">
        <f>HYPERLINK(Cimaco___IMG[[#This Row],[Full_Path]],Cimaco___IMG[[#This Row],[Material]]&amp;" -&gt; "&amp;Cimaco___IMG[[#This Row],[Descripcion]])</f>
        <v>GG9626137-STU -&gt; Superior/Interior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C7"/>
  <sheetViews>
    <sheetView workbookViewId="0">
      <pane ySplit="1" topLeftCell="A2" activePane="bottomLeft" state="frozen"/>
      <selection pane="bottomLeft" activeCell="A8" sqref="A8:B9"/>
    </sheetView>
  </sheetViews>
  <sheetFormatPr baseColWidth="10" defaultRowHeight="14.4" x14ac:dyDescent="0.3"/>
  <cols>
    <col min="1" max="1" width="19.33203125" bestFit="1" customWidth="1"/>
  </cols>
  <sheetData>
    <row r="1" spans="1:3" ht="33" customHeight="1" thickBot="1" x14ac:dyDescent="0.35">
      <c r="A1" s="8" t="s">
        <v>0</v>
      </c>
      <c r="B1" s="8" t="s">
        <v>710</v>
      </c>
      <c r="C1" s="17" t="str">
        <f>"Total imágene: "&amp;SUM(Lista[Imágenes])</f>
        <v>Total imágene: 20</v>
      </c>
    </row>
    <row r="2" spans="1:3" x14ac:dyDescent="0.3">
      <c r="A2" t="s">
        <v>2839</v>
      </c>
      <c r="B2" s="2">
        <f>COUNTIF(Lista___IMG[Material],Lista[[#This Row],[Material]])</f>
        <v>3</v>
      </c>
    </row>
    <row r="3" spans="1:3" x14ac:dyDescent="0.3">
      <c r="A3" t="s">
        <v>2841</v>
      </c>
      <c r="B3" s="2">
        <f>COUNTIF(Lista___IMG[Material],Lista[[#This Row],[Material]])</f>
        <v>3</v>
      </c>
    </row>
    <row r="4" spans="1:3" x14ac:dyDescent="0.3">
      <c r="A4" t="s">
        <v>5069</v>
      </c>
      <c r="B4" s="2">
        <f>COUNTIF(Lista___IMG[Material],Lista[[#This Row],[Material]])</f>
        <v>3</v>
      </c>
    </row>
    <row r="5" spans="1:3" x14ac:dyDescent="0.3">
      <c r="A5" t="s">
        <v>5070</v>
      </c>
      <c r="B5" s="2">
        <f>COUNTIF(Lista___IMG[Material],Lista[[#This Row],[Material]])</f>
        <v>3</v>
      </c>
    </row>
    <row r="6" spans="1:3" x14ac:dyDescent="0.3">
      <c r="A6" t="s">
        <v>5071</v>
      </c>
      <c r="B6" s="2">
        <f>COUNTIF(Lista___IMG[Material],Lista[[#This Row],[Material]])</f>
        <v>4</v>
      </c>
    </row>
    <row r="7" spans="1:3" x14ac:dyDescent="0.3">
      <c r="A7" t="s">
        <v>5072</v>
      </c>
      <c r="B7" s="2">
        <f>COUNTIF(Lista___IMG[Material],Lista[[#This Row],[Material]])</f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D87"/>
  <sheetViews>
    <sheetView workbookViewId="0">
      <selection activeCell="C9" sqref="C9"/>
    </sheetView>
  </sheetViews>
  <sheetFormatPr baseColWidth="10" defaultRowHeight="14.4" x14ac:dyDescent="0.3"/>
  <cols>
    <col min="1" max="1" width="15" bestFit="1" customWidth="1"/>
    <col min="2" max="2" width="19.21875" bestFit="1" customWidth="1"/>
  </cols>
  <sheetData>
    <row r="1" spans="1:4" ht="47.4" thickBot="1" x14ac:dyDescent="0.35">
      <c r="A1" s="26" t="s">
        <v>0</v>
      </c>
      <c r="B1" s="26" t="s">
        <v>100</v>
      </c>
      <c r="C1" s="26" t="s">
        <v>710</v>
      </c>
      <c r="D1" s="27" t="str">
        <f>"Total imágenes: "&amp;SUM(Cimaco[Imágenes])</f>
        <v>Total imágenes: 345</v>
      </c>
    </row>
    <row r="2" spans="1:4" x14ac:dyDescent="0.3">
      <c r="A2" t="s">
        <v>1268</v>
      </c>
      <c r="B2" s="2" t="s">
        <v>2771</v>
      </c>
      <c r="C2" s="2">
        <f>COUNTIF(Cimaco___IMG[Material],Cimaco[[#This Row],[Material]])</f>
        <v>3</v>
      </c>
    </row>
    <row r="3" spans="1:4" x14ac:dyDescent="0.3">
      <c r="A3" t="s">
        <v>1269</v>
      </c>
      <c r="B3" s="2" t="s">
        <v>2772</v>
      </c>
      <c r="C3" s="2">
        <f>COUNTIF(Cimaco___IMG[Material],Cimaco[[#This Row],[Material]])</f>
        <v>3</v>
      </c>
    </row>
    <row r="4" spans="1:4" x14ac:dyDescent="0.3">
      <c r="A4" t="s">
        <v>2773</v>
      </c>
      <c r="B4" s="2" t="s">
        <v>2774</v>
      </c>
      <c r="C4" s="2">
        <f>COUNTIF(Cimaco___IMG[Material],Cimaco[[#This Row],[Material]])</f>
        <v>4</v>
      </c>
    </row>
    <row r="5" spans="1:4" x14ac:dyDescent="0.3">
      <c r="A5" t="s">
        <v>1265</v>
      </c>
      <c r="B5" s="2" t="s">
        <v>2775</v>
      </c>
      <c r="C5" s="2">
        <f>COUNTIF(Cimaco___IMG[Material],Cimaco[[#This Row],[Material]])</f>
        <v>4</v>
      </c>
    </row>
    <row r="6" spans="1:4" x14ac:dyDescent="0.3">
      <c r="A6" t="s">
        <v>1266</v>
      </c>
      <c r="B6" s="2" t="s">
        <v>2776</v>
      </c>
      <c r="C6" s="2">
        <f>COUNTIF(Cimaco___IMG[Material],Cimaco[[#This Row],[Material]])</f>
        <v>4</v>
      </c>
    </row>
    <row r="7" spans="1:4" x14ac:dyDescent="0.3">
      <c r="A7" t="s">
        <v>1271</v>
      </c>
      <c r="B7" s="2" t="s">
        <v>2777</v>
      </c>
      <c r="C7" s="2">
        <f>COUNTIF(Cimaco___IMG[Material],Cimaco[[#This Row],[Material]])</f>
        <v>4</v>
      </c>
    </row>
    <row r="8" spans="1:4" x14ac:dyDescent="0.3">
      <c r="A8" t="s">
        <v>1272</v>
      </c>
      <c r="B8" s="2" t="s">
        <v>2778</v>
      </c>
      <c r="C8" s="2">
        <f>COUNTIF(Cimaco___IMG[Material],Cimaco[[#This Row],[Material]])</f>
        <v>4</v>
      </c>
    </row>
    <row r="9" spans="1:4" x14ac:dyDescent="0.3">
      <c r="A9" t="s">
        <v>2779</v>
      </c>
      <c r="B9" s="2" t="s">
        <v>2780</v>
      </c>
      <c r="C9" s="2">
        <f>COUNTIF(Cimaco___IMG[Material],Cimaco[[#This Row],[Material]])</f>
        <v>4</v>
      </c>
    </row>
    <row r="10" spans="1:4" x14ac:dyDescent="0.3">
      <c r="A10" t="s">
        <v>1258</v>
      </c>
      <c r="B10" s="2" t="s">
        <v>2781</v>
      </c>
      <c r="C10" s="2">
        <f>COUNTIF(Cimaco___IMG[Material],Cimaco[[#This Row],[Material]])</f>
        <v>4</v>
      </c>
    </row>
    <row r="11" spans="1:4" x14ac:dyDescent="0.3">
      <c r="A11" t="s">
        <v>1256</v>
      </c>
      <c r="B11" s="2" t="s">
        <v>2782</v>
      </c>
      <c r="C11" s="2">
        <f>COUNTIF(Cimaco___IMG[Material],Cimaco[[#This Row],[Material]])</f>
        <v>4</v>
      </c>
    </row>
    <row r="12" spans="1:4" x14ac:dyDescent="0.3">
      <c r="A12" t="s">
        <v>2783</v>
      </c>
      <c r="B12" s="2" t="s">
        <v>2784</v>
      </c>
      <c r="C12" s="2">
        <f>COUNTIF(Cimaco___IMG[Material],Cimaco[[#This Row],[Material]])</f>
        <v>4</v>
      </c>
    </row>
    <row r="13" spans="1:4" x14ac:dyDescent="0.3">
      <c r="A13" t="s">
        <v>2785</v>
      </c>
      <c r="B13" s="2" t="s">
        <v>2786</v>
      </c>
      <c r="C13" s="2">
        <f>COUNTIF(Cimaco___IMG[Material],Cimaco[[#This Row],[Material]])</f>
        <v>4</v>
      </c>
    </row>
    <row r="14" spans="1:4" x14ac:dyDescent="0.3">
      <c r="A14" t="s">
        <v>1437</v>
      </c>
      <c r="B14" s="2" t="s">
        <v>2787</v>
      </c>
      <c r="C14" s="2">
        <f>COUNTIF(Cimaco___IMG[Material],Cimaco[[#This Row],[Material]])</f>
        <v>4</v>
      </c>
    </row>
    <row r="15" spans="1:4" x14ac:dyDescent="0.3">
      <c r="A15" t="s">
        <v>2788</v>
      </c>
      <c r="B15" s="2" t="s">
        <v>2789</v>
      </c>
      <c r="C15" s="2">
        <f>COUNTIF(Cimaco___IMG[Material],Cimaco[[#This Row],[Material]])</f>
        <v>4</v>
      </c>
    </row>
    <row r="16" spans="1:4" x14ac:dyDescent="0.3">
      <c r="A16" t="s">
        <v>721</v>
      </c>
      <c r="B16" s="2" t="s">
        <v>2790</v>
      </c>
      <c r="C16" s="2">
        <f>COUNTIF(Cimaco___IMG[Material],Cimaco[[#This Row],[Material]])</f>
        <v>5</v>
      </c>
    </row>
    <row r="17" spans="1:3" x14ac:dyDescent="0.3">
      <c r="A17" t="s">
        <v>93</v>
      </c>
      <c r="B17" s="2" t="s">
        <v>2791</v>
      </c>
      <c r="C17" s="2">
        <f>COUNTIF(Cimaco___IMG[Material],Cimaco[[#This Row],[Material]])</f>
        <v>4</v>
      </c>
    </row>
    <row r="18" spans="1:3" x14ac:dyDescent="0.3">
      <c r="A18" t="s">
        <v>94</v>
      </c>
      <c r="B18" s="2" t="s">
        <v>101</v>
      </c>
      <c r="C18" s="2">
        <f>COUNTIF(Cimaco___IMG[Material],Cimaco[[#This Row],[Material]])</f>
        <v>4</v>
      </c>
    </row>
    <row r="19" spans="1:3" x14ac:dyDescent="0.3">
      <c r="A19" t="s">
        <v>2792</v>
      </c>
      <c r="B19" s="2" t="s">
        <v>2793</v>
      </c>
      <c r="C19" s="2">
        <f>COUNTIF(Cimaco___IMG[Material],Cimaco[[#This Row],[Material]])</f>
        <v>5</v>
      </c>
    </row>
    <row r="20" spans="1:3" x14ac:dyDescent="0.3">
      <c r="A20" t="s">
        <v>2794</v>
      </c>
      <c r="B20" s="2" t="s">
        <v>2795</v>
      </c>
      <c r="C20" s="2">
        <f>COUNTIF(Cimaco___IMG[Material],Cimaco[[#This Row],[Material]])</f>
        <v>5</v>
      </c>
    </row>
    <row r="21" spans="1:3" x14ac:dyDescent="0.3">
      <c r="A21" t="s">
        <v>2796</v>
      </c>
      <c r="B21" s="2" t="s">
        <v>2797</v>
      </c>
      <c r="C21" s="2">
        <f>COUNTIF(Cimaco___IMG[Material],Cimaco[[#This Row],[Material]])</f>
        <v>5</v>
      </c>
    </row>
    <row r="22" spans="1:3" x14ac:dyDescent="0.3">
      <c r="A22" t="s">
        <v>2798</v>
      </c>
      <c r="B22" s="2" t="s">
        <v>2799</v>
      </c>
      <c r="C22" s="2">
        <f>COUNTIF(Cimaco___IMG[Material],Cimaco[[#This Row],[Material]])</f>
        <v>5</v>
      </c>
    </row>
    <row r="23" spans="1:3" x14ac:dyDescent="0.3">
      <c r="A23" t="s">
        <v>1418</v>
      </c>
      <c r="B23" s="2" t="s">
        <v>2800</v>
      </c>
      <c r="C23" s="2">
        <f>COUNTIF(Cimaco___IMG[Material],Cimaco[[#This Row],[Material]])</f>
        <v>4</v>
      </c>
    </row>
    <row r="24" spans="1:3" x14ac:dyDescent="0.3">
      <c r="A24" t="s">
        <v>1419</v>
      </c>
      <c r="B24" s="2" t="s">
        <v>2801</v>
      </c>
      <c r="C24" s="2">
        <f>COUNTIF(Cimaco___IMG[Material],Cimaco[[#This Row],[Material]])</f>
        <v>4</v>
      </c>
    </row>
    <row r="25" spans="1:3" x14ac:dyDescent="0.3">
      <c r="A25" t="s">
        <v>1420</v>
      </c>
      <c r="B25" s="2" t="s">
        <v>2802</v>
      </c>
      <c r="C25" s="2">
        <f>COUNTIF(Cimaco___IMG[Material],Cimaco[[#This Row],[Material]])</f>
        <v>4</v>
      </c>
    </row>
    <row r="26" spans="1:3" x14ac:dyDescent="0.3">
      <c r="A26" t="s">
        <v>1421</v>
      </c>
      <c r="B26" s="2" t="s">
        <v>2803</v>
      </c>
      <c r="C26" s="2">
        <f>COUNTIF(Cimaco___IMG[Material],Cimaco[[#This Row],[Material]])</f>
        <v>4</v>
      </c>
    </row>
    <row r="27" spans="1:3" x14ac:dyDescent="0.3">
      <c r="A27" t="s">
        <v>1422</v>
      </c>
      <c r="B27" s="2" t="s">
        <v>2804</v>
      </c>
      <c r="C27" s="2">
        <f>COUNTIF(Cimaco___IMG[Material],Cimaco[[#This Row],[Material]])</f>
        <v>4</v>
      </c>
    </row>
    <row r="28" spans="1:3" x14ac:dyDescent="0.3">
      <c r="A28" t="s">
        <v>2805</v>
      </c>
      <c r="B28" s="2" t="s">
        <v>2806</v>
      </c>
      <c r="C28" s="2">
        <f>COUNTIF(Cimaco___IMG[Material],Cimaco[[#This Row],[Material]])</f>
        <v>4</v>
      </c>
    </row>
    <row r="29" spans="1:3" x14ac:dyDescent="0.3">
      <c r="A29" t="s">
        <v>1423</v>
      </c>
      <c r="B29" s="2" t="s">
        <v>2807</v>
      </c>
      <c r="C29" s="2">
        <f>COUNTIF(Cimaco___IMG[Material],Cimaco[[#This Row],[Material]])</f>
        <v>4</v>
      </c>
    </row>
    <row r="30" spans="1:3" x14ac:dyDescent="0.3">
      <c r="A30" t="s">
        <v>1424</v>
      </c>
      <c r="B30" s="2" t="s">
        <v>2808</v>
      </c>
      <c r="C30" s="2">
        <f>COUNTIF(Cimaco___IMG[Material],Cimaco[[#This Row],[Material]])</f>
        <v>4</v>
      </c>
    </row>
    <row r="31" spans="1:3" x14ac:dyDescent="0.3">
      <c r="A31" t="s">
        <v>1425</v>
      </c>
      <c r="B31" s="2" t="s">
        <v>2809</v>
      </c>
      <c r="C31" s="2">
        <f>COUNTIF(Cimaco___IMG[Material],Cimaco[[#This Row],[Material]])</f>
        <v>4</v>
      </c>
    </row>
    <row r="32" spans="1:3" x14ac:dyDescent="0.3">
      <c r="A32" t="s">
        <v>1426</v>
      </c>
      <c r="B32" s="2" t="s">
        <v>2810</v>
      </c>
      <c r="C32" s="2">
        <f>COUNTIF(Cimaco___IMG[Material],Cimaco[[#This Row],[Material]])</f>
        <v>4</v>
      </c>
    </row>
    <row r="33" spans="1:3" x14ac:dyDescent="0.3">
      <c r="A33" t="s">
        <v>1427</v>
      </c>
      <c r="B33" s="2" t="s">
        <v>2811</v>
      </c>
      <c r="C33" s="2">
        <f>COUNTIF(Cimaco___IMG[Material],Cimaco[[#This Row],[Material]])</f>
        <v>4</v>
      </c>
    </row>
    <row r="34" spans="1:3" x14ac:dyDescent="0.3">
      <c r="A34" t="s">
        <v>1409</v>
      </c>
      <c r="B34" s="2" t="s">
        <v>2812</v>
      </c>
      <c r="C34" s="2">
        <f>COUNTIF(Cimaco___IMG[Material],Cimaco[[#This Row],[Material]])</f>
        <v>4</v>
      </c>
    </row>
    <row r="35" spans="1:3" x14ac:dyDescent="0.3">
      <c r="A35" t="s">
        <v>2813</v>
      </c>
      <c r="B35" s="2" t="s">
        <v>2814</v>
      </c>
      <c r="C35" s="2">
        <f>COUNTIF(Cimaco___IMG[Material],Cimaco[[#This Row],[Material]])</f>
        <v>4</v>
      </c>
    </row>
    <row r="36" spans="1:3" x14ac:dyDescent="0.3">
      <c r="A36" t="s">
        <v>1410</v>
      </c>
      <c r="B36" s="2" t="s">
        <v>2815</v>
      </c>
      <c r="C36" s="2">
        <f>COUNTIF(Cimaco___IMG[Material],Cimaco[[#This Row],[Material]])</f>
        <v>4</v>
      </c>
    </row>
    <row r="37" spans="1:3" x14ac:dyDescent="0.3">
      <c r="A37" t="s">
        <v>1262</v>
      </c>
      <c r="B37" s="2" t="s">
        <v>2816</v>
      </c>
      <c r="C37" s="2">
        <f>COUNTIF(Cimaco___IMG[Material],Cimaco[[#This Row],[Material]])</f>
        <v>4</v>
      </c>
    </row>
    <row r="38" spans="1:3" x14ac:dyDescent="0.3">
      <c r="A38" t="s">
        <v>1263</v>
      </c>
      <c r="B38" s="2" t="s">
        <v>2817</v>
      </c>
      <c r="C38" s="2">
        <f>COUNTIF(Cimaco___IMG[Material],Cimaco[[#This Row],[Material]])</f>
        <v>4</v>
      </c>
    </row>
    <row r="39" spans="1:3" x14ac:dyDescent="0.3">
      <c r="A39" t="s">
        <v>1428</v>
      </c>
      <c r="B39" s="2" t="s">
        <v>2818</v>
      </c>
      <c r="C39" s="2">
        <f>COUNTIF(Cimaco___IMG[Material],Cimaco[[#This Row],[Material]])</f>
        <v>4</v>
      </c>
    </row>
    <row r="40" spans="1:3" x14ac:dyDescent="0.3">
      <c r="A40" t="s">
        <v>1429</v>
      </c>
      <c r="B40" s="2" t="s">
        <v>2819</v>
      </c>
      <c r="C40" s="2">
        <f>COUNTIF(Cimaco___IMG[Material],Cimaco[[#This Row],[Material]])</f>
        <v>4</v>
      </c>
    </row>
    <row r="41" spans="1:3" x14ac:dyDescent="0.3">
      <c r="A41" t="s">
        <v>1430</v>
      </c>
      <c r="B41" s="2" t="s">
        <v>2820</v>
      </c>
      <c r="C41" s="2">
        <f>COUNTIF(Cimaco___IMG[Material],Cimaco[[#This Row],[Material]])</f>
        <v>4</v>
      </c>
    </row>
    <row r="42" spans="1:3" x14ac:dyDescent="0.3">
      <c r="A42" t="s">
        <v>1431</v>
      </c>
      <c r="B42" s="2" t="s">
        <v>2821</v>
      </c>
      <c r="C42" s="2">
        <f>COUNTIF(Cimaco___IMG[Material],Cimaco[[#This Row],[Material]])</f>
        <v>4</v>
      </c>
    </row>
    <row r="43" spans="1:3" x14ac:dyDescent="0.3">
      <c r="A43" t="s">
        <v>2822</v>
      </c>
      <c r="B43" s="2" t="s">
        <v>2823</v>
      </c>
      <c r="C43" s="2">
        <f>COUNTIF(Cimaco___IMG[Material],Cimaco[[#This Row],[Material]])</f>
        <v>4</v>
      </c>
    </row>
    <row r="44" spans="1:3" x14ac:dyDescent="0.3">
      <c r="A44" t="s">
        <v>2824</v>
      </c>
      <c r="B44" s="2" t="s">
        <v>2825</v>
      </c>
      <c r="C44" s="2">
        <f>COUNTIF(Cimaco___IMG[Material],Cimaco[[#This Row],[Material]])</f>
        <v>4</v>
      </c>
    </row>
    <row r="45" spans="1:3" x14ac:dyDescent="0.3">
      <c r="A45" t="s">
        <v>2826</v>
      </c>
      <c r="B45" s="2" t="s">
        <v>2827</v>
      </c>
      <c r="C45" s="2">
        <f>COUNTIF(Cimaco___IMG[Material],Cimaco[[#This Row],[Material]])</f>
        <v>4</v>
      </c>
    </row>
    <row r="46" spans="1:3" x14ac:dyDescent="0.3">
      <c r="A46" t="s">
        <v>2828</v>
      </c>
      <c r="B46" s="2" t="s">
        <v>2829</v>
      </c>
      <c r="C46" s="2">
        <f>COUNTIF(Cimaco___IMG[Material],Cimaco[[#This Row],[Material]])</f>
        <v>3</v>
      </c>
    </row>
    <row r="47" spans="1:3" x14ac:dyDescent="0.3">
      <c r="A47" t="s">
        <v>2830</v>
      </c>
      <c r="B47" s="2" t="s">
        <v>2831</v>
      </c>
      <c r="C47" s="2">
        <f>COUNTIF(Cimaco___IMG[Material],Cimaco[[#This Row],[Material]])</f>
        <v>4</v>
      </c>
    </row>
    <row r="48" spans="1:3" x14ac:dyDescent="0.3">
      <c r="A48" t="s">
        <v>1259</v>
      </c>
      <c r="B48" s="2" t="s">
        <v>2832</v>
      </c>
      <c r="C48" s="2">
        <f>COUNTIF(Cimaco___IMG[Material],Cimaco[[#This Row],[Material]])</f>
        <v>4</v>
      </c>
    </row>
    <row r="49" spans="1:3" x14ac:dyDescent="0.3">
      <c r="A49" t="s">
        <v>1260</v>
      </c>
      <c r="B49" s="2" t="s">
        <v>2833</v>
      </c>
      <c r="C49" s="2">
        <f>COUNTIF(Cimaco___IMG[Material],Cimaco[[#This Row],[Material]])</f>
        <v>4</v>
      </c>
    </row>
    <row r="50" spans="1:3" x14ac:dyDescent="0.3">
      <c r="A50" t="s">
        <v>2834</v>
      </c>
      <c r="B50" s="2" t="s">
        <v>2835</v>
      </c>
      <c r="C50" s="2">
        <f>COUNTIF(Cimaco___IMG[Material],Cimaco[[#This Row],[Material]])</f>
        <v>4</v>
      </c>
    </row>
    <row r="51" spans="1:3" x14ac:dyDescent="0.3">
      <c r="A51" t="s">
        <v>2836</v>
      </c>
      <c r="B51" s="2" t="s">
        <v>2837</v>
      </c>
      <c r="C51" s="2">
        <f>COUNTIF(Cimaco___IMG[Material],Cimaco[[#This Row],[Material]])</f>
        <v>4</v>
      </c>
    </row>
    <row r="52" spans="1:3" x14ac:dyDescent="0.3">
      <c r="A52" t="s">
        <v>1261</v>
      </c>
      <c r="B52" s="2" t="s">
        <v>2838</v>
      </c>
      <c r="C52" s="2">
        <f>COUNTIF(Cimaco___IMG[Material],Cimaco[[#This Row],[Material]])</f>
        <v>4</v>
      </c>
    </row>
    <row r="53" spans="1:3" x14ac:dyDescent="0.3">
      <c r="A53" t="s">
        <v>2839</v>
      </c>
      <c r="B53" s="2" t="s">
        <v>2840</v>
      </c>
      <c r="C53" s="2">
        <f>COUNTIF(Cimaco___IMG[Material],Cimaco[[#This Row],[Material]])</f>
        <v>3</v>
      </c>
    </row>
    <row r="54" spans="1:3" x14ac:dyDescent="0.3">
      <c r="A54" t="s">
        <v>2841</v>
      </c>
      <c r="B54" s="2" t="s">
        <v>2842</v>
      </c>
      <c r="C54" s="2">
        <f>COUNTIF(Cimaco___IMG[Material],Cimaco[[#This Row],[Material]])</f>
        <v>3</v>
      </c>
    </row>
    <row r="55" spans="1:3" x14ac:dyDescent="0.3">
      <c r="A55" t="s">
        <v>1273</v>
      </c>
      <c r="B55" s="2" t="s">
        <v>2843</v>
      </c>
      <c r="C55" s="2">
        <f>COUNTIF(Cimaco___IMG[Material],Cimaco[[#This Row],[Material]])</f>
        <v>4</v>
      </c>
    </row>
    <row r="56" spans="1:3" x14ac:dyDescent="0.3">
      <c r="A56" t="s">
        <v>2844</v>
      </c>
      <c r="B56" s="2" t="s">
        <v>2845</v>
      </c>
      <c r="C56" s="2">
        <f>COUNTIF(Cimaco___IMG[Material],Cimaco[[#This Row],[Material]])</f>
        <v>4</v>
      </c>
    </row>
    <row r="57" spans="1:3" x14ac:dyDescent="0.3">
      <c r="A57" t="s">
        <v>1411</v>
      </c>
      <c r="B57" s="2" t="s">
        <v>2846</v>
      </c>
      <c r="C57" s="2">
        <f>COUNTIF(Cimaco___IMG[Material],Cimaco[[#This Row],[Material]])</f>
        <v>5</v>
      </c>
    </row>
    <row r="58" spans="1:3" x14ac:dyDescent="0.3">
      <c r="A58" t="s">
        <v>1412</v>
      </c>
      <c r="B58" s="2" t="s">
        <v>2847</v>
      </c>
      <c r="C58" s="2">
        <f>COUNTIF(Cimaco___IMG[Material],Cimaco[[#This Row],[Material]])</f>
        <v>5</v>
      </c>
    </row>
    <row r="59" spans="1:3" x14ac:dyDescent="0.3">
      <c r="A59" t="s">
        <v>1267</v>
      </c>
      <c r="B59" s="2" t="s">
        <v>2848</v>
      </c>
      <c r="C59" s="2">
        <f>COUNTIF(Cimaco___IMG[Material],Cimaco[[#This Row],[Material]])</f>
        <v>4</v>
      </c>
    </row>
    <row r="60" spans="1:3" x14ac:dyDescent="0.3">
      <c r="A60" t="s">
        <v>1270</v>
      </c>
      <c r="B60" s="2" t="s">
        <v>2849</v>
      </c>
      <c r="C60" s="2">
        <f>COUNTIF(Cimaco___IMG[Material],Cimaco[[#This Row],[Material]])</f>
        <v>4</v>
      </c>
    </row>
    <row r="61" spans="1:3" x14ac:dyDescent="0.3">
      <c r="A61" t="s">
        <v>2850</v>
      </c>
      <c r="B61" s="2" t="s">
        <v>2851</v>
      </c>
      <c r="C61" s="2">
        <f>COUNTIF(Cimaco___IMG[Material],Cimaco[[#This Row],[Material]])</f>
        <v>4</v>
      </c>
    </row>
    <row r="62" spans="1:3" x14ac:dyDescent="0.3">
      <c r="A62" t="s">
        <v>1413</v>
      </c>
      <c r="B62" s="2" t="s">
        <v>2852</v>
      </c>
      <c r="C62" s="2">
        <f>COUNTIF(Cimaco___IMG[Material],Cimaco[[#This Row],[Material]])</f>
        <v>4</v>
      </c>
    </row>
    <row r="63" spans="1:3" x14ac:dyDescent="0.3">
      <c r="A63" t="s">
        <v>1257</v>
      </c>
      <c r="B63" s="2" t="s">
        <v>2853</v>
      </c>
      <c r="C63" s="2">
        <f>COUNTIF(Cimaco___IMG[Material],Cimaco[[#This Row],[Material]])</f>
        <v>5</v>
      </c>
    </row>
    <row r="64" spans="1:3" x14ac:dyDescent="0.3">
      <c r="A64" t="s">
        <v>1414</v>
      </c>
      <c r="B64" s="2" t="s">
        <v>2854</v>
      </c>
      <c r="C64" s="2">
        <f>COUNTIF(Cimaco___IMG[Material],Cimaco[[#This Row],[Material]])</f>
        <v>4</v>
      </c>
    </row>
    <row r="65" spans="1:3" x14ac:dyDescent="0.3">
      <c r="A65" t="s">
        <v>1264</v>
      </c>
      <c r="B65" s="2" t="s">
        <v>2855</v>
      </c>
      <c r="C65" s="2">
        <f>COUNTIF(Cimaco___IMG[Material],Cimaco[[#This Row],[Material]])</f>
        <v>4</v>
      </c>
    </row>
    <row r="66" spans="1:3" x14ac:dyDescent="0.3">
      <c r="A66" t="s">
        <v>1415</v>
      </c>
      <c r="B66" s="2" t="s">
        <v>2856</v>
      </c>
      <c r="C66" s="2">
        <f>COUNTIF(Cimaco___IMG[Material],Cimaco[[#This Row],[Material]])</f>
        <v>4</v>
      </c>
    </row>
    <row r="67" spans="1:3" x14ac:dyDescent="0.3">
      <c r="A67" t="s">
        <v>1416</v>
      </c>
      <c r="B67" s="2" t="s">
        <v>2857</v>
      </c>
      <c r="C67" s="2">
        <f>COUNTIF(Cimaco___IMG[Material],Cimaco[[#This Row],[Material]])</f>
        <v>4</v>
      </c>
    </row>
    <row r="68" spans="1:3" x14ac:dyDescent="0.3">
      <c r="A68" t="s">
        <v>2858</v>
      </c>
      <c r="B68" s="2" t="s">
        <v>2859</v>
      </c>
      <c r="C68" s="2">
        <f>COUNTIF(Cimaco___IMG[Material],Cimaco[[#This Row],[Material]])</f>
        <v>4</v>
      </c>
    </row>
    <row r="69" spans="1:3" x14ac:dyDescent="0.3">
      <c r="A69" t="s">
        <v>2860</v>
      </c>
      <c r="B69" s="2" t="s">
        <v>2861</v>
      </c>
      <c r="C69" s="2">
        <f>COUNTIF(Cimaco___IMG[Material],Cimaco[[#This Row],[Material]])</f>
        <v>4</v>
      </c>
    </row>
    <row r="70" spans="1:3" x14ac:dyDescent="0.3">
      <c r="A70" t="s">
        <v>300</v>
      </c>
      <c r="B70" s="2" t="s">
        <v>2862</v>
      </c>
      <c r="C70" s="2">
        <f>COUNTIF(Cimaco___IMG[Material],Cimaco[[#This Row],[Material]])</f>
        <v>4</v>
      </c>
    </row>
    <row r="71" spans="1:3" x14ac:dyDescent="0.3">
      <c r="A71" t="s">
        <v>2863</v>
      </c>
      <c r="B71" s="2" t="s">
        <v>2864</v>
      </c>
      <c r="C71" s="2">
        <f>COUNTIF(Cimaco___IMG[Material],Cimaco[[#This Row],[Material]])</f>
        <v>4</v>
      </c>
    </row>
    <row r="72" spans="1:3" x14ac:dyDescent="0.3">
      <c r="A72" t="s">
        <v>2865</v>
      </c>
      <c r="B72" s="2" t="s">
        <v>2866</v>
      </c>
      <c r="C72" s="2">
        <f>COUNTIF(Cimaco___IMG[Material],Cimaco[[#This Row],[Material]])</f>
        <v>4</v>
      </c>
    </row>
    <row r="73" spans="1:3" x14ac:dyDescent="0.3">
      <c r="A73" t="s">
        <v>2867</v>
      </c>
      <c r="B73" s="2" t="s">
        <v>2868</v>
      </c>
      <c r="C73" s="2">
        <f>COUNTIF(Cimaco___IMG[Material],Cimaco[[#This Row],[Material]])</f>
        <v>4</v>
      </c>
    </row>
    <row r="74" spans="1:3" x14ac:dyDescent="0.3">
      <c r="A74" t="s">
        <v>2869</v>
      </c>
      <c r="B74" s="2" t="s">
        <v>2870</v>
      </c>
      <c r="C74" s="2">
        <f>COUNTIF(Cimaco___IMG[Material],Cimaco[[#This Row],[Material]])</f>
        <v>4</v>
      </c>
    </row>
    <row r="75" spans="1:3" x14ac:dyDescent="0.3">
      <c r="A75" t="s">
        <v>302</v>
      </c>
      <c r="B75" s="2" t="s">
        <v>2871</v>
      </c>
      <c r="C75" s="2">
        <f>COUNTIF(Cimaco___IMG[Material],Cimaco[[#This Row],[Material]])</f>
        <v>4</v>
      </c>
    </row>
    <row r="76" spans="1:3" x14ac:dyDescent="0.3">
      <c r="A76" t="s">
        <v>304</v>
      </c>
      <c r="B76" s="2" t="s">
        <v>2872</v>
      </c>
      <c r="C76" s="2">
        <f>COUNTIF(Cimaco___IMG[Material],Cimaco[[#This Row],[Material]])</f>
        <v>4</v>
      </c>
    </row>
    <row r="77" spans="1:3" x14ac:dyDescent="0.3">
      <c r="A77" t="s">
        <v>1432</v>
      </c>
      <c r="B77" s="2" t="s">
        <v>2873</v>
      </c>
      <c r="C77" s="2">
        <f>COUNTIF(Cimaco___IMG[Material],Cimaco[[#This Row],[Material]])</f>
        <v>5</v>
      </c>
    </row>
    <row r="78" spans="1:3" x14ac:dyDescent="0.3">
      <c r="A78" t="s">
        <v>88</v>
      </c>
      <c r="B78" s="2" t="s">
        <v>2874</v>
      </c>
      <c r="C78" s="2">
        <f>COUNTIF(Cimaco___IMG[Material],Cimaco[[#This Row],[Material]])</f>
        <v>4</v>
      </c>
    </row>
    <row r="79" spans="1:3" x14ac:dyDescent="0.3">
      <c r="A79" t="s">
        <v>1433</v>
      </c>
      <c r="B79" s="2" t="s">
        <v>2875</v>
      </c>
      <c r="C79" s="2">
        <f>COUNTIF(Cimaco___IMG[Material],Cimaco[[#This Row],[Material]])</f>
        <v>4</v>
      </c>
    </row>
    <row r="80" spans="1:3" x14ac:dyDescent="0.3">
      <c r="A80" t="s">
        <v>1434</v>
      </c>
      <c r="B80" s="2" t="s">
        <v>2876</v>
      </c>
      <c r="C80" s="2">
        <f>COUNTIF(Cimaco___IMG[Material],Cimaco[[#This Row],[Material]])</f>
        <v>4</v>
      </c>
    </row>
    <row r="81" spans="1:3" x14ac:dyDescent="0.3">
      <c r="A81" t="s">
        <v>1435</v>
      </c>
      <c r="B81" s="2" t="s">
        <v>2877</v>
      </c>
      <c r="C81" s="2">
        <f>COUNTIF(Cimaco___IMG[Material],Cimaco[[#This Row],[Material]])</f>
        <v>4</v>
      </c>
    </row>
    <row r="82" spans="1:3" x14ac:dyDescent="0.3">
      <c r="A82" t="s">
        <v>1436</v>
      </c>
      <c r="B82" s="2" t="s">
        <v>2878</v>
      </c>
      <c r="C82" s="2">
        <f>COUNTIF(Cimaco___IMG[Material],Cimaco[[#This Row],[Material]])</f>
        <v>4</v>
      </c>
    </row>
    <row r="83" spans="1:3" x14ac:dyDescent="0.3">
      <c r="A83" t="s">
        <v>1254</v>
      </c>
      <c r="B83" s="2" t="s">
        <v>2879</v>
      </c>
      <c r="C83" s="2">
        <f>COUNTIF(Cimaco___IMG[Material],Cimaco[[#This Row],[Material]])</f>
        <v>3</v>
      </c>
    </row>
    <row r="84" spans="1:3" x14ac:dyDescent="0.3">
      <c r="A84" t="s">
        <v>1255</v>
      </c>
      <c r="B84" s="2" t="s">
        <v>2880</v>
      </c>
      <c r="C84" s="2">
        <f>COUNTIF(Cimaco___IMG[Material],Cimaco[[#This Row],[Material]])</f>
        <v>3</v>
      </c>
    </row>
    <row r="85" spans="1:3" x14ac:dyDescent="0.3">
      <c r="A85" t="s">
        <v>2881</v>
      </c>
      <c r="B85" s="2" t="s">
        <v>2882</v>
      </c>
      <c r="C85" s="2">
        <f>COUNTIF(Cimaco___IMG[Material],Cimaco[[#This Row],[Material]])</f>
        <v>3</v>
      </c>
    </row>
    <row r="86" spans="1:3" x14ac:dyDescent="0.3">
      <c r="A86" t="s">
        <v>2883</v>
      </c>
      <c r="B86" s="2" t="s">
        <v>2884</v>
      </c>
      <c r="C86" s="2">
        <f>COUNTIF(Cimaco___IMG[Material],Cimaco[[#This Row],[Material]])</f>
        <v>4</v>
      </c>
    </row>
    <row r="87" spans="1:3" x14ac:dyDescent="0.3">
      <c r="A87" t="s">
        <v>2885</v>
      </c>
      <c r="B87" s="2" t="s">
        <v>2886</v>
      </c>
      <c r="C87" s="2">
        <f>COUNTIF(Cimaco___IMG[Material],Cimaco[[#This Row],[Material]])</f>
        <v>4</v>
      </c>
    </row>
  </sheetData>
  <conditionalFormatting sqref="C2:C87">
    <cfRule type="cellIs" dxfId="7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K10"/>
  <sheetViews>
    <sheetView zoomScaleNormal="100" workbookViewId="0">
      <selection activeCell="E3" sqref="E3"/>
    </sheetView>
  </sheetViews>
  <sheetFormatPr baseColWidth="10" defaultRowHeight="14.4" outlineLevelCol="1" x14ac:dyDescent="0.3"/>
  <cols>
    <col min="1" max="1" width="13.109375" bestFit="1" customWidth="1"/>
    <col min="2" max="2" width="7" bestFit="1" customWidth="1"/>
    <col min="3" max="3" width="11" hidden="1" customWidth="1" outlineLevel="1"/>
    <col min="4" max="4" width="7" hidden="1" customWidth="1" outlineLevel="1"/>
    <col min="5" max="5" width="21.5546875" bestFit="1" customWidth="1" collapsed="1"/>
    <col min="6" max="6" width="92.33203125" hidden="1" customWidth="1" outlineLevel="1"/>
    <col min="7" max="7" width="12.33203125" hidden="1" customWidth="1" outlineLevel="1"/>
    <col min="8" max="8" width="14.5546875" bestFit="1" customWidth="1" collapsed="1"/>
    <col min="9" max="9" width="11" hidden="1" customWidth="1" outlineLevel="1"/>
    <col min="10" max="10" width="12.44140625" bestFit="1" customWidth="1" collapsed="1"/>
    <col min="11" max="11" width="29.5546875" bestFit="1" customWidth="1"/>
    <col min="12" max="12" width="12.44140625" bestFit="1" customWidth="1"/>
  </cols>
  <sheetData>
    <row r="1" spans="1:11" x14ac:dyDescent="0.3">
      <c r="A1" t="s">
        <v>0</v>
      </c>
      <c r="B1" t="s">
        <v>73</v>
      </c>
      <c r="C1" t="s">
        <v>710</v>
      </c>
      <c r="D1" t="s">
        <v>6</v>
      </c>
      <c r="E1" t="s">
        <v>1372</v>
      </c>
      <c r="F1" t="s">
        <v>711</v>
      </c>
      <c r="G1" t="s">
        <v>745</v>
      </c>
      <c r="H1" t="s">
        <v>25</v>
      </c>
      <c r="I1" t="s">
        <v>27</v>
      </c>
      <c r="J1" t="s">
        <v>67</v>
      </c>
      <c r="K1" s="16" t="s">
        <v>1595</v>
      </c>
    </row>
    <row r="2" spans="1:11" x14ac:dyDescent="0.3">
      <c r="A2" t="s">
        <v>4338</v>
      </c>
      <c r="B2" t="s">
        <v>4339</v>
      </c>
      <c r="C2">
        <v>5</v>
      </c>
      <c r="D2" t="s">
        <v>7</v>
      </c>
      <c r="E2" t="s">
        <v>748</v>
      </c>
      <c r="F2" t="s">
        <v>4340</v>
      </c>
      <c r="G2" t="s">
        <v>4341</v>
      </c>
      <c r="H2" t="s">
        <v>718</v>
      </c>
      <c r="I2" t="s">
        <v>699</v>
      </c>
      <c r="J2" t="s">
        <v>4342</v>
      </c>
      <c r="K2" s="39" t="str">
        <f>HYPERLINK(Coppel___IMG[[#This Row],[Full_Path]],Coppel___IMG[[#This Row],[Material]]&amp;" -&gt; "&amp;Coppel___IMG[[#This Row],[Descripcion]])</f>
        <v>VG959606-FRV -&gt; Posterior</v>
      </c>
    </row>
    <row r="3" spans="1:11" x14ac:dyDescent="0.3">
      <c r="A3" t="s">
        <v>4338</v>
      </c>
      <c r="B3" t="s">
        <v>4339</v>
      </c>
      <c r="C3">
        <v>5</v>
      </c>
      <c r="D3" t="s">
        <v>9</v>
      </c>
      <c r="E3" t="s">
        <v>748</v>
      </c>
      <c r="F3" t="s">
        <v>4343</v>
      </c>
      <c r="G3" t="s">
        <v>4341</v>
      </c>
      <c r="H3" t="s">
        <v>717</v>
      </c>
      <c r="I3" t="s">
        <v>698</v>
      </c>
      <c r="J3" t="s">
        <v>4344</v>
      </c>
      <c r="K3" s="40" t="str">
        <f>HYPERLINK(Coppel___IMG[[#This Row],[Full_Path]],Coppel___IMG[[#This Row],[Material]]&amp;" -&gt; "&amp;Coppel___IMG[[#This Row],[Descripcion]])</f>
        <v>VG959606-FRV -&gt; Frontal</v>
      </c>
    </row>
    <row r="4" spans="1:11" x14ac:dyDescent="0.3">
      <c r="A4" t="s">
        <v>4338</v>
      </c>
      <c r="B4" t="s">
        <v>4339</v>
      </c>
      <c r="C4">
        <v>5</v>
      </c>
      <c r="D4" t="s">
        <v>8</v>
      </c>
      <c r="E4" t="s">
        <v>748</v>
      </c>
      <c r="F4" t="s">
        <v>4345</v>
      </c>
      <c r="G4" t="s">
        <v>4341</v>
      </c>
      <c r="H4" t="s">
        <v>3369</v>
      </c>
      <c r="I4" t="s">
        <v>697</v>
      </c>
      <c r="J4" t="s">
        <v>4346</v>
      </c>
      <c r="K4" s="40" t="str">
        <f>HYPERLINK(Coppel___IMG[[#This Row],[Full_Path]],Coppel___IMG[[#This Row],[Material]]&amp;" -&gt; "&amp;Coppel___IMG[[#This Row],[Descripcion]])</f>
        <v>VG959606-FRV -&gt; Angulo 3-4</v>
      </c>
    </row>
    <row r="5" spans="1:11" x14ac:dyDescent="0.3">
      <c r="A5" t="s">
        <v>4338</v>
      </c>
      <c r="B5" t="s">
        <v>4339</v>
      </c>
      <c r="C5">
        <v>5</v>
      </c>
      <c r="D5" t="s">
        <v>8</v>
      </c>
      <c r="E5" t="s">
        <v>748</v>
      </c>
      <c r="F5" t="s">
        <v>4345</v>
      </c>
      <c r="G5" t="s">
        <v>4341</v>
      </c>
      <c r="H5" t="s">
        <v>1385</v>
      </c>
      <c r="I5" t="s">
        <v>701</v>
      </c>
      <c r="J5" t="s">
        <v>4347</v>
      </c>
      <c r="K5" s="40" t="str">
        <f>HYPERLINK(Coppel___IMG[[#This Row],[Full_Path]],Coppel___IMG[[#This Row],[Material]]&amp;" -&gt; "&amp;Coppel___IMG[[#This Row],[Descripcion]])</f>
        <v>VG959606-FRV -&gt; ISOmetrica</v>
      </c>
    </row>
    <row r="6" spans="1:11" x14ac:dyDescent="0.3">
      <c r="A6" t="s">
        <v>4338</v>
      </c>
      <c r="B6" t="s">
        <v>4339</v>
      </c>
      <c r="C6">
        <v>5</v>
      </c>
      <c r="D6" t="s">
        <v>10</v>
      </c>
      <c r="E6" t="s">
        <v>748</v>
      </c>
      <c r="F6" t="s">
        <v>4348</v>
      </c>
      <c r="G6" t="s">
        <v>4341</v>
      </c>
      <c r="H6" t="s">
        <v>3370</v>
      </c>
      <c r="I6" t="s">
        <v>700</v>
      </c>
      <c r="J6" t="s">
        <v>4349</v>
      </c>
      <c r="K6" s="40" t="str">
        <f>HYPERLINK(Coppel___IMG[[#This Row],[Full_Path]],Coppel___IMG[[#This Row],[Material]]&amp;" -&gt; "&amp;Coppel___IMG[[#This Row],[Descripcion]])</f>
        <v>VG959606-FRV -&gt; Superior-Interior</v>
      </c>
    </row>
    <row r="7" spans="1:11" x14ac:dyDescent="0.3">
      <c r="A7" t="s">
        <v>4351</v>
      </c>
      <c r="B7" t="s">
        <v>4352</v>
      </c>
      <c r="C7">
        <v>4</v>
      </c>
      <c r="D7" t="s">
        <v>15</v>
      </c>
      <c r="E7" t="s">
        <v>1373</v>
      </c>
      <c r="F7" t="s">
        <v>4357</v>
      </c>
      <c r="G7" t="s">
        <v>4350</v>
      </c>
      <c r="H7" t="s">
        <v>1385</v>
      </c>
      <c r="I7" t="s">
        <v>701</v>
      </c>
      <c r="J7" t="s">
        <v>4358</v>
      </c>
      <c r="K7" s="40" t="str">
        <f>HYPERLINK(Coppel___IMG[[#This Row],[Full_Path]],Coppel___IMG[[#This Row],[Material]]&amp;" -&gt; "&amp;Coppel___IMG[[#This Row],[Descripcion]])</f>
        <v>VG954906-MIL -&gt; ISOmetrica</v>
      </c>
    </row>
    <row r="8" spans="1:11" x14ac:dyDescent="0.3">
      <c r="A8" t="s">
        <v>4351</v>
      </c>
      <c r="B8" t="s">
        <v>4352</v>
      </c>
      <c r="C8">
        <v>4</v>
      </c>
      <c r="D8" t="s">
        <v>15</v>
      </c>
      <c r="E8" t="s">
        <v>1373</v>
      </c>
      <c r="F8" t="s">
        <v>4357</v>
      </c>
      <c r="G8" t="s">
        <v>4350</v>
      </c>
      <c r="H8" t="s">
        <v>717</v>
      </c>
      <c r="I8" t="s">
        <v>698</v>
      </c>
      <c r="J8" t="s">
        <v>4359</v>
      </c>
      <c r="K8" s="40" t="str">
        <f>HYPERLINK(Coppel___IMG[[#This Row],[Full_Path]],Coppel___IMG[[#This Row],[Material]]&amp;" -&gt; "&amp;Coppel___IMG[[#This Row],[Descripcion]])</f>
        <v>VG954906-MIL -&gt; Frontal</v>
      </c>
    </row>
    <row r="9" spans="1:11" x14ac:dyDescent="0.3">
      <c r="A9" t="s">
        <v>4351</v>
      </c>
      <c r="B9" t="s">
        <v>4352</v>
      </c>
      <c r="C9">
        <v>4</v>
      </c>
      <c r="D9" t="s">
        <v>1250</v>
      </c>
      <c r="E9" t="s">
        <v>1373</v>
      </c>
      <c r="F9" t="s">
        <v>4353</v>
      </c>
      <c r="G9" t="s">
        <v>4350</v>
      </c>
      <c r="H9" t="s">
        <v>2275</v>
      </c>
      <c r="I9" t="s">
        <v>699</v>
      </c>
      <c r="J9" t="s">
        <v>4354</v>
      </c>
      <c r="K9" s="40" t="str">
        <f>HYPERLINK(Coppel___IMG[[#This Row],[Full_Path]],Coppel___IMG[[#This Row],[Material]]&amp;" -&gt; "&amp;Coppel___IMG[[#This Row],[Descripcion]])</f>
        <v>VG954906-MIL -&gt; Adicional 2</v>
      </c>
    </row>
    <row r="10" spans="1:11" x14ac:dyDescent="0.3">
      <c r="A10" t="s">
        <v>4351</v>
      </c>
      <c r="B10" t="s">
        <v>4352</v>
      </c>
      <c r="C10">
        <v>4</v>
      </c>
      <c r="D10" t="s">
        <v>1251</v>
      </c>
      <c r="E10" t="s">
        <v>1373</v>
      </c>
      <c r="F10" t="s">
        <v>4355</v>
      </c>
      <c r="G10" t="s">
        <v>4350</v>
      </c>
      <c r="H10" t="s">
        <v>2276</v>
      </c>
      <c r="I10" t="s">
        <v>700</v>
      </c>
      <c r="J10" t="s">
        <v>4356</v>
      </c>
      <c r="K10" s="40" t="str">
        <f>HYPERLINK(Coppel___IMG[[#This Row],[Full_Path]],Coppel___IMG[[#This Row],[Material]]&amp;" -&gt; "&amp;Coppel___IMG[[#This Row],[Descripcion]])</f>
        <v>VG954906-MIL -&gt; Adicional 3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D54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baseColWidth="10" defaultRowHeight="14.4" x14ac:dyDescent="0.3"/>
  <cols>
    <col min="1" max="1" width="14.33203125" bestFit="1" customWidth="1"/>
    <col min="2" max="2" width="13" bestFit="1" customWidth="1"/>
  </cols>
  <sheetData>
    <row r="1" spans="1:4" ht="47.4" thickBot="1" x14ac:dyDescent="0.35">
      <c r="A1" s="26" t="s">
        <v>0</v>
      </c>
      <c r="B1" s="26" t="s">
        <v>73</v>
      </c>
      <c r="C1" s="26" t="s">
        <v>710</v>
      </c>
      <c r="D1" s="27" t="str">
        <f>"Total imágenes: "&amp;SUM(Coppel[Imágenes])</f>
        <v>Total imágenes: 9</v>
      </c>
    </row>
    <row r="2" spans="1:4" ht="15" customHeight="1" x14ac:dyDescent="0.3">
      <c r="A2" t="s">
        <v>4338</v>
      </c>
      <c r="B2" s="2" t="s">
        <v>4339</v>
      </c>
      <c r="C2" s="2">
        <f>COUNTIF(Coppel___IMG[Material],Coppel[[#This Row],[Material]])</f>
        <v>5</v>
      </c>
    </row>
    <row r="3" spans="1:4" ht="15" customHeight="1" x14ac:dyDescent="0.3">
      <c r="A3" t="s">
        <v>4351</v>
      </c>
      <c r="B3" s="2" t="s">
        <v>4352</v>
      </c>
      <c r="C3" s="2">
        <f>COUNTIF(Coppel___IMG[Material],Coppel[[#This Row],[Material]])</f>
        <v>4</v>
      </c>
    </row>
    <row r="4" spans="1:4" ht="15" customHeight="1" x14ac:dyDescent="0.3"/>
    <row r="5" spans="1:4" ht="15" customHeight="1" x14ac:dyDescent="0.3"/>
    <row r="6" spans="1:4" ht="15" customHeight="1" x14ac:dyDescent="0.3"/>
    <row r="7" spans="1:4" ht="15" customHeight="1" x14ac:dyDescent="0.3"/>
    <row r="8" spans="1:4" ht="15" customHeight="1" x14ac:dyDescent="0.3"/>
    <row r="9" spans="1:4" ht="15" customHeight="1" x14ac:dyDescent="0.3"/>
    <row r="10" spans="1:4" ht="15" customHeight="1" x14ac:dyDescent="0.3"/>
    <row r="11" spans="1:4" ht="15" customHeight="1" x14ac:dyDescent="0.3"/>
    <row r="12" spans="1:4" ht="15" customHeight="1" x14ac:dyDescent="0.3"/>
    <row r="13" spans="1:4" ht="15" customHeight="1" x14ac:dyDescent="0.3"/>
    <row r="14" spans="1:4" ht="15" customHeight="1" x14ac:dyDescent="0.3"/>
    <row r="15" spans="1:4" ht="15" customHeight="1" x14ac:dyDescent="0.3"/>
    <row r="16" spans="1:4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</sheetData>
  <conditionalFormatting sqref="B2:B3">
    <cfRule type="expression" dxfId="6" priority="1">
      <formula>LEN(B2)&gt;6</formula>
    </cfRule>
  </conditionalFormatting>
  <conditionalFormatting sqref="C2:C3">
    <cfRule type="cellIs" dxfId="5" priority="2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27B3-9D43-45D8-97E6-25ACB3297764}">
  <sheetPr>
    <tabColor theme="4" tint="-0.249977111117893"/>
  </sheetPr>
  <dimension ref="A1:I467"/>
  <sheetViews>
    <sheetView topLeftCell="A55" workbookViewId="0">
      <selection activeCell="I63" sqref="I63"/>
    </sheetView>
  </sheetViews>
  <sheetFormatPr baseColWidth="10" defaultRowHeight="14.4" outlineLevelCol="1" x14ac:dyDescent="0.3"/>
  <cols>
    <col min="1" max="1" width="14.88671875" bestFit="1" customWidth="1"/>
    <col min="2" max="2" width="11.33203125" hidden="1" customWidth="1"/>
    <col min="3" max="3" width="12.6640625" hidden="1" customWidth="1" outlineLevel="1"/>
    <col min="4" max="4" width="7" hidden="1" customWidth="1" outlineLevel="1"/>
    <col min="5" max="5" width="80.88671875" hidden="1" customWidth="1" outlineLevel="1"/>
    <col min="6" max="6" width="28" bestFit="1" customWidth="1" collapsed="1"/>
    <col min="7" max="7" width="14.6640625" hidden="1" customWidth="1" outlineLevel="1"/>
    <col min="8" max="8" width="23.5546875" hidden="1" customWidth="1" outlineLevel="1"/>
    <col min="9" max="9" width="25.44140625" bestFit="1" customWidth="1" collapsed="1"/>
    <col min="10" max="10" width="23.5546875" bestFit="1" customWidth="1"/>
  </cols>
  <sheetData>
    <row r="1" spans="1:9" x14ac:dyDescent="0.3">
      <c r="A1" t="s">
        <v>0</v>
      </c>
      <c r="B1" t="s">
        <v>710</v>
      </c>
      <c r="C1" t="s">
        <v>745</v>
      </c>
      <c r="D1" t="s">
        <v>6</v>
      </c>
      <c r="E1" t="s">
        <v>711</v>
      </c>
      <c r="F1" t="s">
        <v>1372</v>
      </c>
      <c r="G1" t="s">
        <v>25</v>
      </c>
      <c r="H1" t="s">
        <v>2273</v>
      </c>
      <c r="I1" t="s">
        <v>67</v>
      </c>
    </row>
    <row r="2" spans="1:9" x14ac:dyDescent="0.3">
      <c r="A2" t="s">
        <v>1697</v>
      </c>
      <c r="B2">
        <v>4</v>
      </c>
      <c r="C2" t="s">
        <v>2073</v>
      </c>
      <c r="D2" t="s">
        <v>13</v>
      </c>
      <c r="E2" t="s">
        <v>2077</v>
      </c>
      <c r="F2" t="s">
        <v>714</v>
      </c>
      <c r="G2" t="s">
        <v>36</v>
      </c>
      <c r="H2" t="s">
        <v>2527</v>
      </c>
      <c r="I2" t="s">
        <v>2528</v>
      </c>
    </row>
    <row r="3" spans="1:9" x14ac:dyDescent="0.3">
      <c r="A3" t="s">
        <v>1697</v>
      </c>
      <c r="B3">
        <v>4</v>
      </c>
      <c r="C3" t="s">
        <v>2073</v>
      </c>
      <c r="D3" t="s">
        <v>17</v>
      </c>
      <c r="E3" t="s">
        <v>2074</v>
      </c>
      <c r="F3" t="s">
        <v>714</v>
      </c>
      <c r="G3" t="s">
        <v>718</v>
      </c>
      <c r="H3" t="s">
        <v>2280</v>
      </c>
      <c r="I3" t="s">
        <v>2443</v>
      </c>
    </row>
    <row r="4" spans="1:9" x14ac:dyDescent="0.3">
      <c r="A4" t="s">
        <v>1697</v>
      </c>
      <c r="B4">
        <v>4</v>
      </c>
      <c r="C4" t="s">
        <v>2073</v>
      </c>
      <c r="D4" t="s">
        <v>15</v>
      </c>
      <c r="E4" t="s">
        <v>2075</v>
      </c>
      <c r="F4" t="s">
        <v>714</v>
      </c>
      <c r="G4" t="s">
        <v>717</v>
      </c>
      <c r="H4" t="s">
        <v>2281</v>
      </c>
      <c r="I4" t="s">
        <v>2444</v>
      </c>
    </row>
    <row r="5" spans="1:9" x14ac:dyDescent="0.3">
      <c r="A5" t="s">
        <v>1697</v>
      </c>
      <c r="B5">
        <v>4</v>
      </c>
      <c r="C5" t="s">
        <v>2073</v>
      </c>
      <c r="D5" t="s">
        <v>19</v>
      </c>
      <c r="E5" t="s">
        <v>2076</v>
      </c>
      <c r="F5" t="s">
        <v>714</v>
      </c>
      <c r="G5" t="s">
        <v>48</v>
      </c>
      <c r="H5" t="s">
        <v>2631</v>
      </c>
      <c r="I5" t="s">
        <v>2632</v>
      </c>
    </row>
    <row r="6" spans="1:9" x14ac:dyDescent="0.3">
      <c r="A6" t="s">
        <v>1648</v>
      </c>
      <c r="B6">
        <v>4</v>
      </c>
      <c r="C6" t="s">
        <v>2078</v>
      </c>
      <c r="D6" t="s">
        <v>17</v>
      </c>
      <c r="E6" t="s">
        <v>2079</v>
      </c>
      <c r="F6" t="s">
        <v>714</v>
      </c>
      <c r="G6" t="s">
        <v>718</v>
      </c>
      <c r="H6" t="s">
        <v>2280</v>
      </c>
      <c r="I6" t="s">
        <v>2445</v>
      </c>
    </row>
    <row r="7" spans="1:9" x14ac:dyDescent="0.3">
      <c r="A7" t="s">
        <v>1648</v>
      </c>
      <c r="B7">
        <v>4</v>
      </c>
      <c r="C7" t="s">
        <v>2078</v>
      </c>
      <c r="D7" t="s">
        <v>13</v>
      </c>
      <c r="E7" t="s">
        <v>2082</v>
      </c>
      <c r="F7" t="s">
        <v>714</v>
      </c>
      <c r="G7" t="s">
        <v>36</v>
      </c>
      <c r="H7" t="s">
        <v>2527</v>
      </c>
      <c r="I7" t="s">
        <v>2529</v>
      </c>
    </row>
    <row r="8" spans="1:9" x14ac:dyDescent="0.3">
      <c r="A8" t="s">
        <v>1648</v>
      </c>
      <c r="B8">
        <v>4</v>
      </c>
      <c r="C8" t="s">
        <v>2078</v>
      </c>
      <c r="D8" t="s">
        <v>19</v>
      </c>
      <c r="E8" t="s">
        <v>2081</v>
      </c>
      <c r="F8" t="s">
        <v>714</v>
      </c>
      <c r="G8" t="s">
        <v>48</v>
      </c>
      <c r="H8" t="s">
        <v>2631</v>
      </c>
      <c r="I8" t="s">
        <v>2633</v>
      </c>
    </row>
    <row r="9" spans="1:9" x14ac:dyDescent="0.3">
      <c r="A9" t="s">
        <v>1648</v>
      </c>
      <c r="B9">
        <v>4</v>
      </c>
      <c r="C9" t="s">
        <v>2078</v>
      </c>
      <c r="D9" t="s">
        <v>15</v>
      </c>
      <c r="E9" t="s">
        <v>2080</v>
      </c>
      <c r="F9" t="s">
        <v>714</v>
      </c>
      <c r="G9" t="s">
        <v>717</v>
      </c>
      <c r="H9" t="s">
        <v>2281</v>
      </c>
      <c r="I9" t="s">
        <v>2446</v>
      </c>
    </row>
    <row r="10" spans="1:9" x14ac:dyDescent="0.3">
      <c r="A10" t="s">
        <v>1605</v>
      </c>
      <c r="B10">
        <v>4</v>
      </c>
      <c r="C10" t="s">
        <v>2130</v>
      </c>
      <c r="D10" t="s">
        <v>17</v>
      </c>
      <c r="E10" t="s">
        <v>2131</v>
      </c>
      <c r="F10" t="s">
        <v>714</v>
      </c>
      <c r="G10" t="s">
        <v>718</v>
      </c>
      <c r="H10" t="s">
        <v>2280</v>
      </c>
      <c r="I10" t="s">
        <v>2467</v>
      </c>
    </row>
    <row r="11" spans="1:9" x14ac:dyDescent="0.3">
      <c r="A11" t="s">
        <v>1605</v>
      </c>
      <c r="B11">
        <v>4</v>
      </c>
      <c r="C11" t="s">
        <v>2130</v>
      </c>
      <c r="D11" t="s">
        <v>15</v>
      </c>
      <c r="E11" t="s">
        <v>2132</v>
      </c>
      <c r="F11" t="s">
        <v>714</v>
      </c>
      <c r="G11" t="s">
        <v>717</v>
      </c>
      <c r="H11" t="s">
        <v>2281</v>
      </c>
      <c r="I11" t="s">
        <v>2468</v>
      </c>
    </row>
    <row r="12" spans="1:9" x14ac:dyDescent="0.3">
      <c r="A12" t="s">
        <v>1605</v>
      </c>
      <c r="B12">
        <v>4</v>
      </c>
      <c r="C12" t="s">
        <v>2130</v>
      </c>
      <c r="D12" t="s">
        <v>19</v>
      </c>
      <c r="E12" t="s">
        <v>2133</v>
      </c>
      <c r="F12" t="s">
        <v>714</v>
      </c>
      <c r="G12" t="s">
        <v>48</v>
      </c>
      <c r="H12" t="s">
        <v>2631</v>
      </c>
      <c r="I12" t="s">
        <v>2634</v>
      </c>
    </row>
    <row r="13" spans="1:9" x14ac:dyDescent="0.3">
      <c r="A13" t="s">
        <v>1605</v>
      </c>
      <c r="B13">
        <v>4</v>
      </c>
      <c r="C13" t="s">
        <v>2130</v>
      </c>
      <c r="D13" t="s">
        <v>13</v>
      </c>
      <c r="E13" t="s">
        <v>2134</v>
      </c>
      <c r="F13" t="s">
        <v>714</v>
      </c>
      <c r="G13" t="s">
        <v>36</v>
      </c>
      <c r="H13" t="s">
        <v>2527</v>
      </c>
      <c r="I13" t="s">
        <v>2530</v>
      </c>
    </row>
    <row r="14" spans="1:9" x14ac:dyDescent="0.3">
      <c r="A14" t="s">
        <v>1622</v>
      </c>
      <c r="B14">
        <v>4</v>
      </c>
      <c r="C14" t="s">
        <v>2135</v>
      </c>
      <c r="D14" t="s">
        <v>15</v>
      </c>
      <c r="E14" t="s">
        <v>2137</v>
      </c>
      <c r="F14" t="s">
        <v>714</v>
      </c>
      <c r="G14" t="s">
        <v>717</v>
      </c>
      <c r="H14" t="s">
        <v>2281</v>
      </c>
      <c r="I14" t="s">
        <v>2470</v>
      </c>
    </row>
    <row r="15" spans="1:9" x14ac:dyDescent="0.3">
      <c r="A15" t="s">
        <v>1622</v>
      </c>
      <c r="B15">
        <v>4</v>
      </c>
      <c r="C15" t="s">
        <v>2135</v>
      </c>
      <c r="D15" t="s">
        <v>13</v>
      </c>
      <c r="E15" t="s">
        <v>2139</v>
      </c>
      <c r="F15" t="s">
        <v>714</v>
      </c>
      <c r="G15" t="s">
        <v>36</v>
      </c>
      <c r="H15" t="s">
        <v>2527</v>
      </c>
      <c r="I15" t="s">
        <v>2531</v>
      </c>
    </row>
    <row r="16" spans="1:9" x14ac:dyDescent="0.3">
      <c r="A16" t="s">
        <v>1622</v>
      </c>
      <c r="B16">
        <v>4</v>
      </c>
      <c r="C16" t="s">
        <v>2135</v>
      </c>
      <c r="D16" t="s">
        <v>19</v>
      </c>
      <c r="E16" t="s">
        <v>2138</v>
      </c>
      <c r="F16" t="s">
        <v>714</v>
      </c>
      <c r="G16" t="s">
        <v>48</v>
      </c>
      <c r="H16" t="s">
        <v>2631</v>
      </c>
      <c r="I16" t="s">
        <v>2635</v>
      </c>
    </row>
    <row r="17" spans="1:9" x14ac:dyDescent="0.3">
      <c r="A17" t="s">
        <v>1622</v>
      </c>
      <c r="B17">
        <v>4</v>
      </c>
      <c r="C17" t="s">
        <v>2135</v>
      </c>
      <c r="D17" t="s">
        <v>17</v>
      </c>
      <c r="E17" t="s">
        <v>2136</v>
      </c>
      <c r="F17" t="s">
        <v>714</v>
      </c>
      <c r="G17" t="s">
        <v>718</v>
      </c>
      <c r="H17" t="s">
        <v>2280</v>
      </c>
      <c r="I17" t="s">
        <v>2469</v>
      </c>
    </row>
    <row r="18" spans="1:9" x14ac:dyDescent="0.3">
      <c r="A18" t="s">
        <v>1668</v>
      </c>
      <c r="B18">
        <v>3</v>
      </c>
      <c r="C18" t="s">
        <v>1858</v>
      </c>
      <c r="D18" t="s">
        <v>19</v>
      </c>
      <c r="E18" t="s">
        <v>1861</v>
      </c>
      <c r="F18" t="s">
        <v>714</v>
      </c>
      <c r="G18" t="s">
        <v>48</v>
      </c>
      <c r="H18" t="s">
        <v>2631</v>
      </c>
      <c r="I18" t="s">
        <v>2636</v>
      </c>
    </row>
    <row r="19" spans="1:9" x14ac:dyDescent="0.3">
      <c r="A19" t="s">
        <v>1668</v>
      </c>
      <c r="B19">
        <v>3</v>
      </c>
      <c r="C19" t="s">
        <v>1858</v>
      </c>
      <c r="D19" t="s">
        <v>17</v>
      </c>
      <c r="E19" t="s">
        <v>1859</v>
      </c>
      <c r="F19" t="s">
        <v>714</v>
      </c>
      <c r="G19" t="s">
        <v>718</v>
      </c>
      <c r="H19" t="s">
        <v>2280</v>
      </c>
      <c r="I19" t="s">
        <v>2349</v>
      </c>
    </row>
    <row r="20" spans="1:9" x14ac:dyDescent="0.3">
      <c r="A20" t="s">
        <v>1668</v>
      </c>
      <c r="B20">
        <v>3</v>
      </c>
      <c r="C20" t="s">
        <v>1858</v>
      </c>
      <c r="D20" t="s">
        <v>15</v>
      </c>
      <c r="E20" t="s">
        <v>1860</v>
      </c>
      <c r="F20" t="s">
        <v>714</v>
      </c>
      <c r="G20" t="s">
        <v>717</v>
      </c>
      <c r="H20" t="s">
        <v>2281</v>
      </c>
      <c r="I20" t="s">
        <v>2350</v>
      </c>
    </row>
    <row r="21" spans="1:9" x14ac:dyDescent="0.3">
      <c r="A21" t="s">
        <v>1660</v>
      </c>
      <c r="B21">
        <v>4</v>
      </c>
      <c r="C21" t="s">
        <v>2160</v>
      </c>
      <c r="D21" t="s">
        <v>13</v>
      </c>
      <c r="E21" t="s">
        <v>2164</v>
      </c>
      <c r="F21" t="s">
        <v>714</v>
      </c>
      <c r="G21" t="s">
        <v>36</v>
      </c>
      <c r="H21" t="s">
        <v>2527</v>
      </c>
      <c r="I21" t="s">
        <v>2532</v>
      </c>
    </row>
    <row r="22" spans="1:9" x14ac:dyDescent="0.3">
      <c r="A22" t="s">
        <v>1660</v>
      </c>
      <c r="B22">
        <v>4</v>
      </c>
      <c r="C22" t="s">
        <v>2160</v>
      </c>
      <c r="D22" t="s">
        <v>17</v>
      </c>
      <c r="E22" t="s">
        <v>2161</v>
      </c>
      <c r="F22" t="s">
        <v>714</v>
      </c>
      <c r="G22" t="s">
        <v>718</v>
      </c>
      <c r="H22" t="s">
        <v>2280</v>
      </c>
      <c r="I22" t="s">
        <v>2479</v>
      </c>
    </row>
    <row r="23" spans="1:9" x14ac:dyDescent="0.3">
      <c r="A23" t="s">
        <v>1660</v>
      </c>
      <c r="B23">
        <v>4</v>
      </c>
      <c r="C23" t="s">
        <v>2160</v>
      </c>
      <c r="D23" t="s">
        <v>15</v>
      </c>
      <c r="E23" t="s">
        <v>2162</v>
      </c>
      <c r="F23" t="s">
        <v>714</v>
      </c>
      <c r="G23" t="s">
        <v>717</v>
      </c>
      <c r="H23" t="s">
        <v>2281</v>
      </c>
      <c r="I23" t="s">
        <v>2480</v>
      </c>
    </row>
    <row r="24" spans="1:9" x14ac:dyDescent="0.3">
      <c r="A24" t="s">
        <v>1660</v>
      </c>
      <c r="B24">
        <v>4</v>
      </c>
      <c r="C24" t="s">
        <v>2160</v>
      </c>
      <c r="D24" t="s">
        <v>19</v>
      </c>
      <c r="E24" t="s">
        <v>2163</v>
      </c>
      <c r="F24" t="s">
        <v>714</v>
      </c>
      <c r="G24" t="s">
        <v>48</v>
      </c>
      <c r="H24" t="s">
        <v>2631</v>
      </c>
      <c r="I24" t="s">
        <v>2637</v>
      </c>
    </row>
    <row r="25" spans="1:9" x14ac:dyDescent="0.3">
      <c r="A25" t="s">
        <v>1653</v>
      </c>
      <c r="B25">
        <v>4</v>
      </c>
      <c r="C25" t="s">
        <v>2165</v>
      </c>
      <c r="D25" t="s">
        <v>17</v>
      </c>
      <c r="E25" t="s">
        <v>2166</v>
      </c>
      <c r="F25" t="s">
        <v>714</v>
      </c>
      <c r="G25" t="s">
        <v>718</v>
      </c>
      <c r="H25" t="s">
        <v>2280</v>
      </c>
      <c r="I25" t="s">
        <v>2481</v>
      </c>
    </row>
    <row r="26" spans="1:9" x14ac:dyDescent="0.3">
      <c r="A26" t="s">
        <v>1653</v>
      </c>
      <c r="B26">
        <v>4</v>
      </c>
      <c r="C26" t="s">
        <v>2165</v>
      </c>
      <c r="D26" t="s">
        <v>15</v>
      </c>
      <c r="E26" t="s">
        <v>2167</v>
      </c>
      <c r="F26" t="s">
        <v>714</v>
      </c>
      <c r="G26" t="s">
        <v>717</v>
      </c>
      <c r="H26" t="s">
        <v>2281</v>
      </c>
      <c r="I26" t="s">
        <v>2482</v>
      </c>
    </row>
    <row r="27" spans="1:9" x14ac:dyDescent="0.3">
      <c r="A27" t="s">
        <v>1653</v>
      </c>
      <c r="B27">
        <v>4</v>
      </c>
      <c r="C27" t="s">
        <v>2165</v>
      </c>
      <c r="D27" t="s">
        <v>19</v>
      </c>
      <c r="E27" t="s">
        <v>2168</v>
      </c>
      <c r="F27" t="s">
        <v>714</v>
      </c>
      <c r="G27" t="s">
        <v>48</v>
      </c>
      <c r="H27" t="s">
        <v>2631</v>
      </c>
      <c r="I27" t="s">
        <v>2638</v>
      </c>
    </row>
    <row r="28" spans="1:9" x14ac:dyDescent="0.3">
      <c r="A28" t="s">
        <v>1653</v>
      </c>
      <c r="B28">
        <v>4</v>
      </c>
      <c r="C28" t="s">
        <v>2165</v>
      </c>
      <c r="D28" t="s">
        <v>13</v>
      </c>
      <c r="E28" t="s">
        <v>2169</v>
      </c>
      <c r="F28" t="s">
        <v>714</v>
      </c>
      <c r="G28" t="s">
        <v>36</v>
      </c>
      <c r="H28" t="s">
        <v>2527</v>
      </c>
      <c r="I28" t="s">
        <v>2533</v>
      </c>
    </row>
    <row r="29" spans="1:9" x14ac:dyDescent="0.3">
      <c r="A29" t="s">
        <v>1651</v>
      </c>
      <c r="B29">
        <v>4</v>
      </c>
      <c r="C29" t="s">
        <v>2165</v>
      </c>
      <c r="D29" t="s">
        <v>19</v>
      </c>
      <c r="E29" t="s">
        <v>2172</v>
      </c>
      <c r="F29" t="s">
        <v>714</v>
      </c>
      <c r="G29" t="s">
        <v>48</v>
      </c>
      <c r="H29" t="s">
        <v>2631</v>
      </c>
      <c r="I29" t="s">
        <v>2639</v>
      </c>
    </row>
    <row r="30" spans="1:9" x14ac:dyDescent="0.3">
      <c r="A30" t="s">
        <v>1651</v>
      </c>
      <c r="B30">
        <v>4</v>
      </c>
      <c r="C30" t="s">
        <v>2165</v>
      </c>
      <c r="D30" t="s">
        <v>15</v>
      </c>
      <c r="E30" t="s">
        <v>2171</v>
      </c>
      <c r="F30" t="s">
        <v>714</v>
      </c>
      <c r="G30" t="s">
        <v>717</v>
      </c>
      <c r="H30" t="s">
        <v>2281</v>
      </c>
      <c r="I30" t="s">
        <v>2484</v>
      </c>
    </row>
    <row r="31" spans="1:9" x14ac:dyDescent="0.3">
      <c r="A31" t="s">
        <v>1651</v>
      </c>
      <c r="B31">
        <v>4</v>
      </c>
      <c r="C31" t="s">
        <v>2165</v>
      </c>
      <c r="D31" t="s">
        <v>17</v>
      </c>
      <c r="E31" t="s">
        <v>2170</v>
      </c>
      <c r="F31" t="s">
        <v>714</v>
      </c>
      <c r="G31" t="s">
        <v>718</v>
      </c>
      <c r="H31" t="s">
        <v>2280</v>
      </c>
      <c r="I31" t="s">
        <v>2483</v>
      </c>
    </row>
    <row r="32" spans="1:9" x14ac:dyDescent="0.3">
      <c r="A32" t="s">
        <v>1651</v>
      </c>
      <c r="B32">
        <v>4</v>
      </c>
      <c r="C32" t="s">
        <v>2165</v>
      </c>
      <c r="D32" t="s">
        <v>13</v>
      </c>
      <c r="E32" t="s">
        <v>2173</v>
      </c>
      <c r="F32" t="s">
        <v>714</v>
      </c>
      <c r="G32" t="s">
        <v>36</v>
      </c>
      <c r="H32" t="s">
        <v>2527</v>
      </c>
      <c r="I32" t="s">
        <v>2534</v>
      </c>
    </row>
    <row r="33" spans="1:9" x14ac:dyDescent="0.3">
      <c r="A33" t="s">
        <v>1639</v>
      </c>
      <c r="B33">
        <v>4</v>
      </c>
      <c r="C33" t="s">
        <v>2125</v>
      </c>
      <c r="D33" t="s">
        <v>13</v>
      </c>
      <c r="E33" t="s">
        <v>2129</v>
      </c>
      <c r="F33" t="s">
        <v>714</v>
      </c>
      <c r="G33" t="s">
        <v>36</v>
      </c>
      <c r="H33" t="s">
        <v>2527</v>
      </c>
      <c r="I33" t="s">
        <v>2535</v>
      </c>
    </row>
    <row r="34" spans="1:9" x14ac:dyDescent="0.3">
      <c r="A34" t="s">
        <v>1639</v>
      </c>
      <c r="B34">
        <v>4</v>
      </c>
      <c r="C34" t="s">
        <v>2125</v>
      </c>
      <c r="D34" t="s">
        <v>17</v>
      </c>
      <c r="E34" t="s">
        <v>2126</v>
      </c>
      <c r="F34" t="s">
        <v>714</v>
      </c>
      <c r="G34" t="s">
        <v>718</v>
      </c>
      <c r="H34" t="s">
        <v>2280</v>
      </c>
      <c r="I34" t="s">
        <v>2465</v>
      </c>
    </row>
    <row r="35" spans="1:9" x14ac:dyDescent="0.3">
      <c r="A35" t="s">
        <v>1639</v>
      </c>
      <c r="B35">
        <v>4</v>
      </c>
      <c r="C35" t="s">
        <v>2125</v>
      </c>
      <c r="D35" t="s">
        <v>19</v>
      </c>
      <c r="E35" t="s">
        <v>2128</v>
      </c>
      <c r="F35" t="s">
        <v>714</v>
      </c>
      <c r="G35" t="s">
        <v>48</v>
      </c>
      <c r="H35" t="s">
        <v>2631</v>
      </c>
      <c r="I35" t="s">
        <v>2640</v>
      </c>
    </row>
    <row r="36" spans="1:9" x14ac:dyDescent="0.3">
      <c r="A36" t="s">
        <v>1639</v>
      </c>
      <c r="B36">
        <v>4</v>
      </c>
      <c r="C36" t="s">
        <v>2125</v>
      </c>
      <c r="D36" t="s">
        <v>15</v>
      </c>
      <c r="E36" t="s">
        <v>2127</v>
      </c>
      <c r="F36" t="s">
        <v>714</v>
      </c>
      <c r="G36" t="s">
        <v>717</v>
      </c>
      <c r="H36" t="s">
        <v>2281</v>
      </c>
      <c r="I36" t="s">
        <v>2466</v>
      </c>
    </row>
    <row r="37" spans="1:9" x14ac:dyDescent="0.3">
      <c r="A37" t="s">
        <v>1598</v>
      </c>
      <c r="B37">
        <v>4</v>
      </c>
      <c r="C37" t="s">
        <v>1713</v>
      </c>
      <c r="D37" t="s">
        <v>17</v>
      </c>
      <c r="E37" t="s">
        <v>1714</v>
      </c>
      <c r="F37" t="s">
        <v>714</v>
      </c>
      <c r="G37" t="s">
        <v>718</v>
      </c>
      <c r="H37" t="s">
        <v>2280</v>
      </c>
      <c r="I37" t="s">
        <v>2284</v>
      </c>
    </row>
    <row r="38" spans="1:9" x14ac:dyDescent="0.3">
      <c r="A38" t="s">
        <v>1598</v>
      </c>
      <c r="B38">
        <v>4</v>
      </c>
      <c r="C38" t="s">
        <v>1713</v>
      </c>
      <c r="D38" t="s">
        <v>15</v>
      </c>
      <c r="E38" t="s">
        <v>1715</v>
      </c>
      <c r="F38" t="s">
        <v>714</v>
      </c>
      <c r="G38" t="s">
        <v>717</v>
      </c>
      <c r="H38" t="s">
        <v>2281</v>
      </c>
      <c r="I38" t="s">
        <v>2288</v>
      </c>
    </row>
    <row r="39" spans="1:9" x14ac:dyDescent="0.3">
      <c r="A39" t="s">
        <v>1598</v>
      </c>
      <c r="B39">
        <v>4</v>
      </c>
      <c r="C39" t="s">
        <v>1713</v>
      </c>
      <c r="D39" t="s">
        <v>19</v>
      </c>
      <c r="E39" t="s">
        <v>1716</v>
      </c>
      <c r="F39" t="s">
        <v>714</v>
      </c>
      <c r="G39" t="s">
        <v>48</v>
      </c>
      <c r="H39" t="s">
        <v>2631</v>
      </c>
      <c r="I39" t="s">
        <v>2641</v>
      </c>
    </row>
    <row r="40" spans="1:9" x14ac:dyDescent="0.3">
      <c r="A40" t="s">
        <v>1598</v>
      </c>
      <c r="B40">
        <v>4</v>
      </c>
      <c r="C40" t="s">
        <v>1713</v>
      </c>
      <c r="D40" t="s">
        <v>13</v>
      </c>
      <c r="E40" t="s">
        <v>1717</v>
      </c>
      <c r="F40" t="s">
        <v>714</v>
      </c>
      <c r="G40" t="s">
        <v>36</v>
      </c>
      <c r="H40" t="s">
        <v>2527</v>
      </c>
      <c r="I40" t="s">
        <v>2536</v>
      </c>
    </row>
    <row r="41" spans="1:9" x14ac:dyDescent="0.3">
      <c r="A41" t="s">
        <v>1596</v>
      </c>
      <c r="B41">
        <v>5</v>
      </c>
      <c r="C41" t="s">
        <v>1727</v>
      </c>
      <c r="D41" t="s">
        <v>17</v>
      </c>
      <c r="E41" t="s">
        <v>1728</v>
      </c>
      <c r="F41" t="s">
        <v>714</v>
      </c>
      <c r="G41" t="s">
        <v>718</v>
      </c>
      <c r="H41" t="s">
        <v>2280</v>
      </c>
      <c r="I41" t="s">
        <v>2287</v>
      </c>
    </row>
    <row r="42" spans="1:9" x14ac:dyDescent="0.3">
      <c r="A42" t="s">
        <v>1596</v>
      </c>
      <c r="B42">
        <v>5</v>
      </c>
      <c r="C42" t="s">
        <v>1727</v>
      </c>
      <c r="D42" t="s">
        <v>15</v>
      </c>
      <c r="E42" t="s">
        <v>1729</v>
      </c>
      <c r="F42" t="s">
        <v>714</v>
      </c>
      <c r="G42" t="s">
        <v>717</v>
      </c>
      <c r="H42" t="s">
        <v>2281</v>
      </c>
      <c r="I42" t="s">
        <v>2291</v>
      </c>
    </row>
    <row r="43" spans="1:9" x14ac:dyDescent="0.3">
      <c r="A43" t="s">
        <v>1596</v>
      </c>
      <c r="B43">
        <v>5</v>
      </c>
      <c r="C43" t="s">
        <v>1727</v>
      </c>
      <c r="D43" t="s">
        <v>19</v>
      </c>
      <c r="E43" t="s">
        <v>1731</v>
      </c>
      <c r="F43" t="s">
        <v>714</v>
      </c>
      <c r="G43" t="s">
        <v>48</v>
      </c>
      <c r="H43" t="s">
        <v>2631</v>
      </c>
      <c r="I43" t="s">
        <v>2642</v>
      </c>
    </row>
    <row r="44" spans="1:9" x14ac:dyDescent="0.3">
      <c r="A44" t="s">
        <v>1596</v>
      </c>
      <c r="B44">
        <v>5</v>
      </c>
      <c r="C44" t="s">
        <v>1727</v>
      </c>
      <c r="D44" t="s">
        <v>13</v>
      </c>
      <c r="E44" t="s">
        <v>1732</v>
      </c>
      <c r="F44" t="s">
        <v>714</v>
      </c>
      <c r="G44" t="s">
        <v>36</v>
      </c>
      <c r="H44" t="s">
        <v>2527</v>
      </c>
      <c r="I44" t="s">
        <v>2537</v>
      </c>
    </row>
    <row r="45" spans="1:9" x14ac:dyDescent="0.3">
      <c r="A45" t="s">
        <v>1596</v>
      </c>
      <c r="B45">
        <v>5</v>
      </c>
      <c r="C45" t="s">
        <v>1727</v>
      </c>
      <c r="D45" t="s">
        <v>77</v>
      </c>
      <c r="E45" t="s">
        <v>1730</v>
      </c>
      <c r="F45" t="s">
        <v>714</v>
      </c>
      <c r="G45" t="s">
        <v>2278</v>
      </c>
      <c r="H45" t="s">
        <v>2282</v>
      </c>
      <c r="I45" t="s">
        <v>2292</v>
      </c>
    </row>
    <row r="46" spans="1:9" x14ac:dyDescent="0.3">
      <c r="A46" t="s">
        <v>1678</v>
      </c>
      <c r="B46">
        <v>4</v>
      </c>
      <c r="C46" t="s">
        <v>1741</v>
      </c>
      <c r="D46" t="s">
        <v>77</v>
      </c>
      <c r="E46" t="s">
        <v>1745</v>
      </c>
      <c r="F46" t="s">
        <v>714</v>
      </c>
      <c r="G46" t="s">
        <v>2278</v>
      </c>
      <c r="H46" t="s">
        <v>2282</v>
      </c>
      <c r="I46" t="s">
        <v>2299</v>
      </c>
    </row>
    <row r="47" spans="1:9" x14ac:dyDescent="0.3">
      <c r="A47" t="s">
        <v>1678</v>
      </c>
      <c r="B47">
        <v>4</v>
      </c>
      <c r="C47" t="s">
        <v>1741</v>
      </c>
      <c r="D47" t="s">
        <v>15</v>
      </c>
      <c r="E47" t="s">
        <v>1743</v>
      </c>
      <c r="F47" t="s">
        <v>714</v>
      </c>
      <c r="G47" t="s">
        <v>717</v>
      </c>
      <c r="H47" t="s">
        <v>2281</v>
      </c>
      <c r="I47" t="s">
        <v>2298</v>
      </c>
    </row>
    <row r="48" spans="1:9" x14ac:dyDescent="0.3">
      <c r="A48" t="s">
        <v>1678</v>
      </c>
      <c r="B48">
        <v>4</v>
      </c>
      <c r="C48" t="s">
        <v>1741</v>
      </c>
      <c r="D48" t="s">
        <v>17</v>
      </c>
      <c r="E48" t="s">
        <v>1742</v>
      </c>
      <c r="F48" t="s">
        <v>714</v>
      </c>
      <c r="G48" t="s">
        <v>718</v>
      </c>
      <c r="H48" t="s">
        <v>2280</v>
      </c>
      <c r="I48" t="s">
        <v>2297</v>
      </c>
    </row>
    <row r="49" spans="1:9" x14ac:dyDescent="0.3">
      <c r="A49" t="s">
        <v>1678</v>
      </c>
      <c r="B49">
        <v>4</v>
      </c>
      <c r="C49" t="s">
        <v>1741</v>
      </c>
      <c r="D49" t="s">
        <v>19</v>
      </c>
      <c r="E49" t="s">
        <v>1744</v>
      </c>
      <c r="F49" t="s">
        <v>714</v>
      </c>
      <c r="G49" t="s">
        <v>48</v>
      </c>
      <c r="H49" t="s">
        <v>2631</v>
      </c>
      <c r="I49" t="s">
        <v>2643</v>
      </c>
    </row>
    <row r="50" spans="1:9" x14ac:dyDescent="0.3">
      <c r="A50" t="s">
        <v>1597</v>
      </c>
      <c r="B50">
        <v>3</v>
      </c>
      <c r="C50" t="s">
        <v>1733</v>
      </c>
      <c r="D50" t="s">
        <v>19</v>
      </c>
      <c r="E50" t="s">
        <v>1736</v>
      </c>
      <c r="F50" t="s">
        <v>714</v>
      </c>
      <c r="G50" t="s">
        <v>48</v>
      </c>
      <c r="H50" t="s">
        <v>2631</v>
      </c>
      <c r="I50" t="s">
        <v>2644</v>
      </c>
    </row>
    <row r="51" spans="1:9" x14ac:dyDescent="0.3">
      <c r="A51" t="s">
        <v>1597</v>
      </c>
      <c r="B51">
        <v>3</v>
      </c>
      <c r="C51" t="s">
        <v>1733</v>
      </c>
      <c r="D51" t="s">
        <v>15</v>
      </c>
      <c r="E51" t="s">
        <v>1735</v>
      </c>
      <c r="F51" t="s">
        <v>714</v>
      </c>
      <c r="G51" t="s">
        <v>717</v>
      </c>
      <c r="H51" t="s">
        <v>2281</v>
      </c>
      <c r="I51" t="s">
        <v>2294</v>
      </c>
    </row>
    <row r="52" spans="1:9" x14ac:dyDescent="0.3">
      <c r="A52" t="s">
        <v>1597</v>
      </c>
      <c r="B52">
        <v>3</v>
      </c>
      <c r="C52" t="s">
        <v>1733</v>
      </c>
      <c r="D52" t="s">
        <v>17</v>
      </c>
      <c r="E52" t="s">
        <v>1734</v>
      </c>
      <c r="F52" t="s">
        <v>714</v>
      </c>
      <c r="G52" t="s">
        <v>718</v>
      </c>
      <c r="H52" t="s">
        <v>2280</v>
      </c>
      <c r="I52" t="s">
        <v>2293</v>
      </c>
    </row>
    <row r="53" spans="1:9" x14ac:dyDescent="0.3">
      <c r="A53" t="s">
        <v>1642</v>
      </c>
      <c r="B53">
        <v>4</v>
      </c>
      <c r="C53" t="s">
        <v>2205</v>
      </c>
      <c r="D53" t="s">
        <v>13</v>
      </c>
      <c r="E53" t="s">
        <v>2209</v>
      </c>
      <c r="F53" t="s">
        <v>714</v>
      </c>
      <c r="G53" t="s">
        <v>36</v>
      </c>
      <c r="H53" t="s">
        <v>2527</v>
      </c>
      <c r="I53" t="s">
        <v>2538</v>
      </c>
    </row>
    <row r="54" spans="1:9" x14ac:dyDescent="0.3">
      <c r="A54" t="s">
        <v>1642</v>
      </c>
      <c r="B54">
        <v>4</v>
      </c>
      <c r="C54" t="s">
        <v>2205</v>
      </c>
      <c r="D54" t="s">
        <v>15</v>
      </c>
      <c r="E54" t="s">
        <v>2207</v>
      </c>
      <c r="F54" t="s">
        <v>714</v>
      </c>
      <c r="G54" t="s">
        <v>717</v>
      </c>
      <c r="H54" t="s">
        <v>2281</v>
      </c>
      <c r="I54" t="s">
        <v>2500</v>
      </c>
    </row>
    <row r="55" spans="1:9" x14ac:dyDescent="0.3">
      <c r="A55" t="s">
        <v>1642</v>
      </c>
      <c r="B55">
        <v>4</v>
      </c>
      <c r="C55" t="s">
        <v>2205</v>
      </c>
      <c r="D55" t="s">
        <v>17</v>
      </c>
      <c r="E55" t="s">
        <v>2206</v>
      </c>
      <c r="F55" t="s">
        <v>714</v>
      </c>
      <c r="G55" t="s">
        <v>718</v>
      </c>
      <c r="H55" t="s">
        <v>2280</v>
      </c>
      <c r="I55" t="s">
        <v>2499</v>
      </c>
    </row>
    <row r="56" spans="1:9" x14ac:dyDescent="0.3">
      <c r="A56" t="s">
        <v>1642</v>
      </c>
      <c r="B56">
        <v>4</v>
      </c>
      <c r="C56" t="s">
        <v>2205</v>
      </c>
      <c r="D56" t="s">
        <v>19</v>
      </c>
      <c r="E56" t="s">
        <v>2208</v>
      </c>
      <c r="F56" t="s">
        <v>714</v>
      </c>
      <c r="G56" t="s">
        <v>48</v>
      </c>
      <c r="H56" t="s">
        <v>2631</v>
      </c>
      <c r="I56" t="s">
        <v>2645</v>
      </c>
    </row>
    <row r="57" spans="1:9" x14ac:dyDescent="0.3">
      <c r="A57" t="s">
        <v>1693</v>
      </c>
      <c r="B57">
        <v>5</v>
      </c>
      <c r="C57" t="s">
        <v>1795</v>
      </c>
      <c r="D57" t="s">
        <v>77</v>
      </c>
      <c r="E57" t="s">
        <v>1798</v>
      </c>
      <c r="F57" t="s">
        <v>714</v>
      </c>
      <c r="G57" t="s">
        <v>2278</v>
      </c>
      <c r="H57" t="s">
        <v>2282</v>
      </c>
      <c r="I57" t="s">
        <v>2324</v>
      </c>
    </row>
    <row r="58" spans="1:9" x14ac:dyDescent="0.3">
      <c r="A58" t="s">
        <v>1693</v>
      </c>
      <c r="B58">
        <v>5</v>
      </c>
      <c r="C58" t="s">
        <v>1795</v>
      </c>
      <c r="D58" t="s">
        <v>15</v>
      </c>
      <c r="E58" t="s">
        <v>1797</v>
      </c>
      <c r="F58" t="s">
        <v>714</v>
      </c>
      <c r="G58" t="s">
        <v>717</v>
      </c>
      <c r="H58" t="s">
        <v>2281</v>
      </c>
      <c r="I58" t="s">
        <v>2323</v>
      </c>
    </row>
    <row r="59" spans="1:9" x14ac:dyDescent="0.3">
      <c r="A59" t="s">
        <v>1693</v>
      </c>
      <c r="B59">
        <v>5</v>
      </c>
      <c r="C59" t="s">
        <v>1795</v>
      </c>
      <c r="D59" t="s">
        <v>17</v>
      </c>
      <c r="E59" t="s">
        <v>1796</v>
      </c>
      <c r="F59" t="s">
        <v>714</v>
      </c>
      <c r="G59" t="s">
        <v>718</v>
      </c>
      <c r="H59" t="s">
        <v>2280</v>
      </c>
      <c r="I59" t="s">
        <v>2322</v>
      </c>
    </row>
    <row r="60" spans="1:9" x14ac:dyDescent="0.3">
      <c r="A60" t="s">
        <v>1693</v>
      </c>
      <c r="B60">
        <v>5</v>
      </c>
      <c r="C60" t="s">
        <v>1795</v>
      </c>
      <c r="D60" t="s">
        <v>13</v>
      </c>
      <c r="E60" t="s">
        <v>1800</v>
      </c>
      <c r="F60" t="s">
        <v>714</v>
      </c>
      <c r="G60" t="s">
        <v>36</v>
      </c>
      <c r="H60" t="s">
        <v>2527</v>
      </c>
      <c r="I60" t="s">
        <v>2539</v>
      </c>
    </row>
    <row r="61" spans="1:9" x14ac:dyDescent="0.3">
      <c r="A61" t="s">
        <v>1693</v>
      </c>
      <c r="B61">
        <v>5</v>
      </c>
      <c r="C61" t="s">
        <v>1795</v>
      </c>
      <c r="D61" t="s">
        <v>19</v>
      </c>
      <c r="E61" t="s">
        <v>1799</v>
      </c>
      <c r="F61" t="s">
        <v>714</v>
      </c>
      <c r="G61" t="s">
        <v>48</v>
      </c>
      <c r="H61" t="s">
        <v>2631</v>
      </c>
      <c r="I61" t="s">
        <v>2646</v>
      </c>
    </row>
    <row r="62" spans="1:9" x14ac:dyDescent="0.3">
      <c r="A62" t="s">
        <v>1625</v>
      </c>
      <c r="B62">
        <v>4</v>
      </c>
      <c r="C62" t="s">
        <v>2215</v>
      </c>
      <c r="D62" t="s">
        <v>13</v>
      </c>
      <c r="E62" t="s">
        <v>2219</v>
      </c>
      <c r="F62" t="s">
        <v>714</v>
      </c>
      <c r="G62" t="s">
        <v>36</v>
      </c>
      <c r="H62" t="s">
        <v>2527</v>
      </c>
      <c r="I62" t="s">
        <v>2540</v>
      </c>
    </row>
    <row r="63" spans="1:9" x14ac:dyDescent="0.3">
      <c r="A63" t="s">
        <v>1625</v>
      </c>
      <c r="B63">
        <v>4</v>
      </c>
      <c r="C63" t="s">
        <v>2215</v>
      </c>
      <c r="D63" t="s">
        <v>19</v>
      </c>
      <c r="E63" t="s">
        <v>2218</v>
      </c>
      <c r="F63" t="s">
        <v>714</v>
      </c>
      <c r="G63" t="s">
        <v>48</v>
      </c>
      <c r="H63" t="s">
        <v>2631</v>
      </c>
      <c r="I63" t="s">
        <v>2647</v>
      </c>
    </row>
    <row r="64" spans="1:9" x14ac:dyDescent="0.3">
      <c r="A64" t="s">
        <v>1625</v>
      </c>
      <c r="B64">
        <v>4</v>
      </c>
      <c r="C64" t="s">
        <v>2215</v>
      </c>
      <c r="D64" t="s">
        <v>17</v>
      </c>
      <c r="E64" t="s">
        <v>2216</v>
      </c>
      <c r="F64" t="s">
        <v>714</v>
      </c>
      <c r="G64" t="s">
        <v>718</v>
      </c>
      <c r="H64" t="s">
        <v>2280</v>
      </c>
      <c r="I64" t="s">
        <v>2503</v>
      </c>
    </row>
    <row r="65" spans="1:9" x14ac:dyDescent="0.3">
      <c r="A65" t="s">
        <v>1625</v>
      </c>
      <c r="B65">
        <v>4</v>
      </c>
      <c r="C65" t="s">
        <v>2215</v>
      </c>
      <c r="D65" t="s">
        <v>15</v>
      </c>
      <c r="E65" t="s">
        <v>2217</v>
      </c>
      <c r="F65" t="s">
        <v>714</v>
      </c>
      <c r="G65" t="s">
        <v>717</v>
      </c>
      <c r="H65" t="s">
        <v>2281</v>
      </c>
      <c r="I65" t="s">
        <v>2504</v>
      </c>
    </row>
    <row r="66" spans="1:9" x14ac:dyDescent="0.3">
      <c r="A66" t="s">
        <v>1703</v>
      </c>
      <c r="B66">
        <v>4</v>
      </c>
      <c r="C66" t="s">
        <v>2220</v>
      </c>
      <c r="D66" t="s">
        <v>13</v>
      </c>
      <c r="E66" t="s">
        <v>2224</v>
      </c>
      <c r="F66" t="s">
        <v>714</v>
      </c>
      <c r="G66" t="s">
        <v>36</v>
      </c>
      <c r="H66" t="s">
        <v>2527</v>
      </c>
      <c r="I66" t="s">
        <v>2541</v>
      </c>
    </row>
    <row r="67" spans="1:9" x14ac:dyDescent="0.3">
      <c r="A67" t="s">
        <v>1703</v>
      </c>
      <c r="B67">
        <v>4</v>
      </c>
      <c r="C67" t="s">
        <v>2220</v>
      </c>
      <c r="D67" t="s">
        <v>19</v>
      </c>
      <c r="E67" t="s">
        <v>2223</v>
      </c>
      <c r="F67" t="s">
        <v>714</v>
      </c>
      <c r="G67" t="s">
        <v>48</v>
      </c>
      <c r="H67" t="s">
        <v>2631</v>
      </c>
      <c r="I67" t="s">
        <v>2648</v>
      </c>
    </row>
    <row r="68" spans="1:9" x14ac:dyDescent="0.3">
      <c r="A68" t="s">
        <v>1703</v>
      </c>
      <c r="B68">
        <v>4</v>
      </c>
      <c r="C68" t="s">
        <v>2220</v>
      </c>
      <c r="D68" t="s">
        <v>15</v>
      </c>
      <c r="E68" t="s">
        <v>2222</v>
      </c>
      <c r="F68" t="s">
        <v>714</v>
      </c>
      <c r="G68" t="s">
        <v>717</v>
      </c>
      <c r="H68" t="s">
        <v>2281</v>
      </c>
      <c r="I68" t="s">
        <v>2506</v>
      </c>
    </row>
    <row r="69" spans="1:9" x14ac:dyDescent="0.3">
      <c r="A69" t="s">
        <v>1703</v>
      </c>
      <c r="B69">
        <v>4</v>
      </c>
      <c r="C69" t="s">
        <v>2220</v>
      </c>
      <c r="D69" t="s">
        <v>17</v>
      </c>
      <c r="E69" t="s">
        <v>2221</v>
      </c>
      <c r="F69" t="s">
        <v>714</v>
      </c>
      <c r="G69" t="s">
        <v>718</v>
      </c>
      <c r="H69" t="s">
        <v>2280</v>
      </c>
      <c r="I69" t="s">
        <v>2505</v>
      </c>
    </row>
    <row r="70" spans="1:9" x14ac:dyDescent="0.3">
      <c r="A70" t="s">
        <v>1618</v>
      </c>
      <c r="B70">
        <v>4</v>
      </c>
      <c r="C70" t="s">
        <v>2225</v>
      </c>
      <c r="D70" t="s">
        <v>15</v>
      </c>
      <c r="E70" t="s">
        <v>2227</v>
      </c>
      <c r="F70" t="s">
        <v>714</v>
      </c>
      <c r="G70" t="s">
        <v>717</v>
      </c>
      <c r="H70" t="s">
        <v>2281</v>
      </c>
      <c r="I70" t="s">
        <v>2508</v>
      </c>
    </row>
    <row r="71" spans="1:9" x14ac:dyDescent="0.3">
      <c r="A71" t="s">
        <v>1618</v>
      </c>
      <c r="B71">
        <v>4</v>
      </c>
      <c r="C71" t="s">
        <v>2225</v>
      </c>
      <c r="D71" t="s">
        <v>17</v>
      </c>
      <c r="E71" t="s">
        <v>2226</v>
      </c>
      <c r="F71" t="s">
        <v>714</v>
      </c>
      <c r="G71" t="s">
        <v>718</v>
      </c>
      <c r="H71" t="s">
        <v>2280</v>
      </c>
      <c r="I71" t="s">
        <v>2507</v>
      </c>
    </row>
    <row r="72" spans="1:9" x14ac:dyDescent="0.3">
      <c r="A72" t="s">
        <v>1618</v>
      </c>
      <c r="B72">
        <v>4</v>
      </c>
      <c r="C72" t="s">
        <v>2225</v>
      </c>
      <c r="D72" t="s">
        <v>19</v>
      </c>
      <c r="E72" t="s">
        <v>2228</v>
      </c>
      <c r="F72" t="s">
        <v>714</v>
      </c>
      <c r="G72" t="s">
        <v>48</v>
      </c>
      <c r="H72" t="s">
        <v>2631</v>
      </c>
      <c r="I72" t="s">
        <v>2649</v>
      </c>
    </row>
    <row r="73" spans="1:9" x14ac:dyDescent="0.3">
      <c r="A73" t="s">
        <v>1618</v>
      </c>
      <c r="B73">
        <v>4</v>
      </c>
      <c r="C73" t="s">
        <v>2225</v>
      </c>
      <c r="D73" t="s">
        <v>13</v>
      </c>
      <c r="E73" t="s">
        <v>2229</v>
      </c>
      <c r="F73" t="s">
        <v>714</v>
      </c>
      <c r="G73" t="s">
        <v>36</v>
      </c>
      <c r="H73" t="s">
        <v>2527</v>
      </c>
      <c r="I73" t="s">
        <v>2542</v>
      </c>
    </row>
    <row r="74" spans="1:9" x14ac:dyDescent="0.3">
      <c r="A74" t="s">
        <v>1614</v>
      </c>
      <c r="B74">
        <v>4</v>
      </c>
      <c r="C74" t="s">
        <v>2225</v>
      </c>
      <c r="D74" t="s">
        <v>19</v>
      </c>
      <c r="E74" t="s">
        <v>2232</v>
      </c>
      <c r="F74" t="s">
        <v>714</v>
      </c>
      <c r="G74" t="s">
        <v>48</v>
      </c>
      <c r="H74" t="s">
        <v>2631</v>
      </c>
      <c r="I74" t="s">
        <v>2650</v>
      </c>
    </row>
    <row r="75" spans="1:9" x14ac:dyDescent="0.3">
      <c r="A75" t="s">
        <v>1614</v>
      </c>
      <c r="B75">
        <v>4</v>
      </c>
      <c r="C75" t="s">
        <v>2225</v>
      </c>
      <c r="D75" t="s">
        <v>17</v>
      </c>
      <c r="E75" t="s">
        <v>2230</v>
      </c>
      <c r="F75" t="s">
        <v>714</v>
      </c>
      <c r="G75" t="s">
        <v>718</v>
      </c>
      <c r="H75" t="s">
        <v>2280</v>
      </c>
      <c r="I75" t="s">
        <v>2509</v>
      </c>
    </row>
    <row r="76" spans="1:9" x14ac:dyDescent="0.3">
      <c r="A76" t="s">
        <v>1614</v>
      </c>
      <c r="B76">
        <v>4</v>
      </c>
      <c r="C76" t="s">
        <v>2225</v>
      </c>
      <c r="D76" t="s">
        <v>13</v>
      </c>
      <c r="E76" t="s">
        <v>2233</v>
      </c>
      <c r="F76" t="s">
        <v>714</v>
      </c>
      <c r="G76" t="s">
        <v>36</v>
      </c>
      <c r="H76" t="s">
        <v>2527</v>
      </c>
      <c r="I76" t="s">
        <v>2543</v>
      </c>
    </row>
    <row r="77" spans="1:9" x14ac:dyDescent="0.3">
      <c r="A77" t="s">
        <v>1614</v>
      </c>
      <c r="B77">
        <v>4</v>
      </c>
      <c r="C77" t="s">
        <v>2225</v>
      </c>
      <c r="D77" t="s">
        <v>15</v>
      </c>
      <c r="E77" t="s">
        <v>2231</v>
      </c>
      <c r="F77" t="s">
        <v>714</v>
      </c>
      <c r="G77" t="s">
        <v>717</v>
      </c>
      <c r="H77" t="s">
        <v>2281</v>
      </c>
      <c r="I77" t="s">
        <v>2510</v>
      </c>
    </row>
    <row r="78" spans="1:9" x14ac:dyDescent="0.3">
      <c r="A78" t="s">
        <v>1690</v>
      </c>
      <c r="B78">
        <v>4</v>
      </c>
      <c r="C78" t="s">
        <v>1870</v>
      </c>
      <c r="D78" t="s">
        <v>13</v>
      </c>
      <c r="E78" t="s">
        <v>1874</v>
      </c>
      <c r="F78" t="s">
        <v>714</v>
      </c>
      <c r="G78" t="s">
        <v>36</v>
      </c>
      <c r="H78" t="s">
        <v>2527</v>
      </c>
      <c r="I78" t="s">
        <v>2544</v>
      </c>
    </row>
    <row r="79" spans="1:9" x14ac:dyDescent="0.3">
      <c r="A79" t="s">
        <v>1690</v>
      </c>
      <c r="B79">
        <v>4</v>
      </c>
      <c r="C79" t="s">
        <v>1870</v>
      </c>
      <c r="D79" t="s">
        <v>19</v>
      </c>
      <c r="E79" t="s">
        <v>1873</v>
      </c>
      <c r="F79" t="s">
        <v>714</v>
      </c>
      <c r="G79" t="s">
        <v>48</v>
      </c>
      <c r="H79" t="s">
        <v>2631</v>
      </c>
      <c r="I79" t="s">
        <v>2651</v>
      </c>
    </row>
    <row r="80" spans="1:9" x14ac:dyDescent="0.3">
      <c r="A80" t="s">
        <v>1690</v>
      </c>
      <c r="B80">
        <v>4</v>
      </c>
      <c r="C80" t="s">
        <v>1870</v>
      </c>
      <c r="D80" t="s">
        <v>15</v>
      </c>
      <c r="E80" t="s">
        <v>1872</v>
      </c>
      <c r="F80" t="s">
        <v>714</v>
      </c>
      <c r="G80" t="s">
        <v>717</v>
      </c>
      <c r="H80" t="s">
        <v>2281</v>
      </c>
      <c r="I80" t="s">
        <v>2356</v>
      </c>
    </row>
    <row r="81" spans="1:9" x14ac:dyDescent="0.3">
      <c r="A81" t="s">
        <v>1690</v>
      </c>
      <c r="B81">
        <v>4</v>
      </c>
      <c r="C81" t="s">
        <v>1870</v>
      </c>
      <c r="D81" t="s">
        <v>17</v>
      </c>
      <c r="E81" t="s">
        <v>1871</v>
      </c>
      <c r="F81" t="s">
        <v>714</v>
      </c>
      <c r="G81" t="s">
        <v>718</v>
      </c>
      <c r="H81" t="s">
        <v>2280</v>
      </c>
      <c r="I81" t="s">
        <v>2355</v>
      </c>
    </row>
    <row r="82" spans="1:9" x14ac:dyDescent="0.3">
      <c r="A82" t="s">
        <v>1700</v>
      </c>
      <c r="B82">
        <v>4</v>
      </c>
      <c r="C82" t="s">
        <v>1875</v>
      </c>
      <c r="D82" t="s">
        <v>15</v>
      </c>
      <c r="E82" t="s">
        <v>1877</v>
      </c>
      <c r="F82" t="s">
        <v>714</v>
      </c>
      <c r="G82" t="s">
        <v>717</v>
      </c>
      <c r="H82" t="s">
        <v>2281</v>
      </c>
      <c r="I82" t="s">
        <v>2358</v>
      </c>
    </row>
    <row r="83" spans="1:9" x14ac:dyDescent="0.3">
      <c r="A83" t="s">
        <v>1700</v>
      </c>
      <c r="B83">
        <v>4</v>
      </c>
      <c r="C83" t="s">
        <v>1875</v>
      </c>
      <c r="D83" t="s">
        <v>17</v>
      </c>
      <c r="E83" t="s">
        <v>1876</v>
      </c>
      <c r="F83" t="s">
        <v>714</v>
      </c>
      <c r="G83" t="s">
        <v>718</v>
      </c>
      <c r="H83" t="s">
        <v>2280</v>
      </c>
      <c r="I83" t="s">
        <v>2357</v>
      </c>
    </row>
    <row r="84" spans="1:9" x14ac:dyDescent="0.3">
      <c r="A84" t="s">
        <v>1700</v>
      </c>
      <c r="B84">
        <v>4</v>
      </c>
      <c r="C84" t="s">
        <v>1875</v>
      </c>
      <c r="D84" t="s">
        <v>13</v>
      </c>
      <c r="E84" t="s">
        <v>1879</v>
      </c>
      <c r="F84" t="s">
        <v>714</v>
      </c>
      <c r="G84" t="s">
        <v>36</v>
      </c>
      <c r="H84" t="s">
        <v>2527</v>
      </c>
      <c r="I84" t="s">
        <v>2545</v>
      </c>
    </row>
    <row r="85" spans="1:9" x14ac:dyDescent="0.3">
      <c r="A85" t="s">
        <v>1700</v>
      </c>
      <c r="B85">
        <v>4</v>
      </c>
      <c r="C85" t="s">
        <v>1875</v>
      </c>
      <c r="D85" t="s">
        <v>19</v>
      </c>
      <c r="E85" t="s">
        <v>1878</v>
      </c>
      <c r="F85" t="s">
        <v>714</v>
      </c>
      <c r="G85" t="s">
        <v>48</v>
      </c>
      <c r="H85" t="s">
        <v>2631</v>
      </c>
      <c r="I85" t="s">
        <v>2652</v>
      </c>
    </row>
    <row r="86" spans="1:9" x14ac:dyDescent="0.3">
      <c r="A86" t="s">
        <v>1641</v>
      </c>
      <c r="B86">
        <v>4</v>
      </c>
      <c r="C86" t="s">
        <v>1844</v>
      </c>
      <c r="D86" t="s">
        <v>15</v>
      </c>
      <c r="E86" t="s">
        <v>1846</v>
      </c>
      <c r="F86" t="s">
        <v>714</v>
      </c>
      <c r="G86" t="s">
        <v>717</v>
      </c>
      <c r="H86" t="s">
        <v>2281</v>
      </c>
      <c r="I86" t="s">
        <v>2344</v>
      </c>
    </row>
    <row r="87" spans="1:9" x14ac:dyDescent="0.3">
      <c r="A87" t="s">
        <v>1641</v>
      </c>
      <c r="B87">
        <v>4</v>
      </c>
      <c r="C87" t="s">
        <v>1844</v>
      </c>
      <c r="D87" t="s">
        <v>17</v>
      </c>
      <c r="E87" t="s">
        <v>1845</v>
      </c>
      <c r="F87" t="s">
        <v>714</v>
      </c>
      <c r="G87" t="s">
        <v>718</v>
      </c>
      <c r="H87" t="s">
        <v>2280</v>
      </c>
      <c r="I87" t="s">
        <v>2343</v>
      </c>
    </row>
    <row r="88" spans="1:9" x14ac:dyDescent="0.3">
      <c r="A88" t="s">
        <v>1641</v>
      </c>
      <c r="B88">
        <v>4</v>
      </c>
      <c r="C88" t="s">
        <v>1844</v>
      </c>
      <c r="D88" t="s">
        <v>13</v>
      </c>
      <c r="E88" t="s">
        <v>1848</v>
      </c>
      <c r="F88" t="s">
        <v>714</v>
      </c>
      <c r="G88" t="s">
        <v>36</v>
      </c>
      <c r="H88" t="s">
        <v>2527</v>
      </c>
      <c r="I88" t="s">
        <v>2546</v>
      </c>
    </row>
    <row r="89" spans="1:9" x14ac:dyDescent="0.3">
      <c r="A89" t="s">
        <v>1641</v>
      </c>
      <c r="B89">
        <v>4</v>
      </c>
      <c r="C89" t="s">
        <v>1844</v>
      </c>
      <c r="D89" t="s">
        <v>19</v>
      </c>
      <c r="E89" t="s">
        <v>1847</v>
      </c>
      <c r="F89" t="s">
        <v>714</v>
      </c>
      <c r="G89" t="s">
        <v>48</v>
      </c>
      <c r="H89" t="s">
        <v>2631</v>
      </c>
      <c r="I89" t="s">
        <v>2653</v>
      </c>
    </row>
    <row r="90" spans="1:9" x14ac:dyDescent="0.3">
      <c r="A90" t="s">
        <v>1672</v>
      </c>
      <c r="B90">
        <v>4</v>
      </c>
      <c r="C90" t="s">
        <v>1942</v>
      </c>
      <c r="D90" t="s">
        <v>13</v>
      </c>
      <c r="E90" t="s">
        <v>1946</v>
      </c>
      <c r="F90" t="s">
        <v>714</v>
      </c>
      <c r="G90" t="s">
        <v>36</v>
      </c>
      <c r="H90" t="s">
        <v>2527</v>
      </c>
      <c r="I90" t="s">
        <v>2547</v>
      </c>
    </row>
    <row r="91" spans="1:9" x14ac:dyDescent="0.3">
      <c r="A91" t="s">
        <v>1672</v>
      </c>
      <c r="B91">
        <v>4</v>
      </c>
      <c r="C91" t="s">
        <v>1942</v>
      </c>
      <c r="D91" t="s">
        <v>17</v>
      </c>
      <c r="E91" t="s">
        <v>1943</v>
      </c>
      <c r="F91" t="s">
        <v>714</v>
      </c>
      <c r="G91" t="s">
        <v>718</v>
      </c>
      <c r="H91" t="s">
        <v>2280</v>
      </c>
      <c r="I91" t="s">
        <v>2385</v>
      </c>
    </row>
    <row r="92" spans="1:9" x14ac:dyDescent="0.3">
      <c r="A92" t="s">
        <v>1672</v>
      </c>
      <c r="B92">
        <v>4</v>
      </c>
      <c r="C92" t="s">
        <v>1942</v>
      </c>
      <c r="D92" t="s">
        <v>15</v>
      </c>
      <c r="E92" t="s">
        <v>1944</v>
      </c>
      <c r="F92" t="s">
        <v>714</v>
      </c>
      <c r="G92" t="s">
        <v>717</v>
      </c>
      <c r="H92" t="s">
        <v>2281</v>
      </c>
      <c r="I92" t="s">
        <v>2386</v>
      </c>
    </row>
    <row r="93" spans="1:9" x14ac:dyDescent="0.3">
      <c r="A93" t="s">
        <v>1672</v>
      </c>
      <c r="B93">
        <v>4</v>
      </c>
      <c r="C93" t="s">
        <v>1942</v>
      </c>
      <c r="D93" t="s">
        <v>19</v>
      </c>
      <c r="E93" t="s">
        <v>1945</v>
      </c>
      <c r="F93" t="s">
        <v>714</v>
      </c>
      <c r="G93" t="s">
        <v>48</v>
      </c>
      <c r="H93" t="s">
        <v>2631</v>
      </c>
      <c r="I93" t="s">
        <v>2654</v>
      </c>
    </row>
    <row r="94" spans="1:9" x14ac:dyDescent="0.3">
      <c r="A94" t="s">
        <v>1687</v>
      </c>
      <c r="B94">
        <v>6</v>
      </c>
      <c r="C94" t="s">
        <v>1947</v>
      </c>
      <c r="D94" t="s">
        <v>17</v>
      </c>
      <c r="E94" t="s">
        <v>1948</v>
      </c>
      <c r="F94" t="s">
        <v>714</v>
      </c>
      <c r="G94" t="s">
        <v>718</v>
      </c>
      <c r="H94" t="s">
        <v>2280</v>
      </c>
      <c r="I94" t="s">
        <v>2387</v>
      </c>
    </row>
    <row r="95" spans="1:9" x14ac:dyDescent="0.3">
      <c r="A95" t="s">
        <v>1687</v>
      </c>
      <c r="B95">
        <v>6</v>
      </c>
      <c r="C95" t="s">
        <v>1947</v>
      </c>
      <c r="D95" t="s">
        <v>77</v>
      </c>
      <c r="E95" t="s">
        <v>1950</v>
      </c>
      <c r="F95" t="s">
        <v>714</v>
      </c>
      <c r="G95" t="s">
        <v>2278</v>
      </c>
      <c r="H95" t="s">
        <v>2282</v>
      </c>
      <c r="I95" t="s">
        <v>2389</v>
      </c>
    </row>
    <row r="96" spans="1:9" x14ac:dyDescent="0.3">
      <c r="A96" t="s">
        <v>1687</v>
      </c>
      <c r="B96">
        <v>6</v>
      </c>
      <c r="C96" t="s">
        <v>1947</v>
      </c>
      <c r="D96" t="s">
        <v>13</v>
      </c>
      <c r="E96" t="s">
        <v>1953</v>
      </c>
      <c r="F96" t="s">
        <v>714</v>
      </c>
      <c r="G96" t="s">
        <v>36</v>
      </c>
      <c r="H96" t="s">
        <v>2527</v>
      </c>
      <c r="I96" t="s">
        <v>2548</v>
      </c>
    </row>
    <row r="97" spans="1:9" x14ac:dyDescent="0.3">
      <c r="A97" t="s">
        <v>1687</v>
      </c>
      <c r="B97">
        <v>6</v>
      </c>
      <c r="C97" t="s">
        <v>1947</v>
      </c>
      <c r="D97" t="s">
        <v>78</v>
      </c>
      <c r="E97" t="s">
        <v>1951</v>
      </c>
      <c r="F97" t="s">
        <v>714</v>
      </c>
      <c r="G97" t="s">
        <v>2279</v>
      </c>
      <c r="H97" t="s">
        <v>2283</v>
      </c>
      <c r="I97" t="s">
        <v>2390</v>
      </c>
    </row>
    <row r="98" spans="1:9" x14ac:dyDescent="0.3">
      <c r="A98" t="s">
        <v>1687</v>
      </c>
      <c r="B98">
        <v>6</v>
      </c>
      <c r="C98" t="s">
        <v>1947</v>
      </c>
      <c r="D98" t="s">
        <v>19</v>
      </c>
      <c r="E98" t="s">
        <v>1952</v>
      </c>
      <c r="F98" t="s">
        <v>714</v>
      </c>
      <c r="G98" t="s">
        <v>48</v>
      </c>
      <c r="H98" t="s">
        <v>2631</v>
      </c>
      <c r="I98" t="s">
        <v>2655</v>
      </c>
    </row>
    <row r="99" spans="1:9" x14ac:dyDescent="0.3">
      <c r="A99" t="s">
        <v>1687</v>
      </c>
      <c r="B99">
        <v>6</v>
      </c>
      <c r="C99" t="s">
        <v>1947</v>
      </c>
      <c r="D99" t="s">
        <v>15</v>
      </c>
      <c r="E99" t="s">
        <v>1949</v>
      </c>
      <c r="F99" t="s">
        <v>714</v>
      </c>
      <c r="G99" t="s">
        <v>717</v>
      </c>
      <c r="H99" t="s">
        <v>2281</v>
      </c>
      <c r="I99" t="s">
        <v>2388</v>
      </c>
    </row>
    <row r="100" spans="1:9" x14ac:dyDescent="0.3">
      <c r="A100" t="s">
        <v>1681</v>
      </c>
      <c r="B100">
        <v>4</v>
      </c>
      <c r="C100" t="s">
        <v>1917</v>
      </c>
      <c r="D100" t="s">
        <v>15</v>
      </c>
      <c r="E100" t="s">
        <v>1919</v>
      </c>
      <c r="F100" t="s">
        <v>714</v>
      </c>
      <c r="G100" t="s">
        <v>717</v>
      </c>
      <c r="H100" t="s">
        <v>2281</v>
      </c>
      <c r="I100" t="s">
        <v>2376</v>
      </c>
    </row>
    <row r="101" spans="1:9" x14ac:dyDescent="0.3">
      <c r="A101" t="s">
        <v>1681</v>
      </c>
      <c r="B101">
        <v>4</v>
      </c>
      <c r="C101" t="s">
        <v>1917</v>
      </c>
      <c r="D101" t="s">
        <v>19</v>
      </c>
      <c r="E101" t="s">
        <v>1920</v>
      </c>
      <c r="F101" t="s">
        <v>714</v>
      </c>
      <c r="G101" t="s">
        <v>48</v>
      </c>
      <c r="H101" t="s">
        <v>2631</v>
      </c>
      <c r="I101" t="s">
        <v>2656</v>
      </c>
    </row>
    <row r="102" spans="1:9" x14ac:dyDescent="0.3">
      <c r="A102" t="s">
        <v>1681</v>
      </c>
      <c r="B102">
        <v>4</v>
      </c>
      <c r="C102" t="s">
        <v>1917</v>
      </c>
      <c r="D102" t="s">
        <v>13</v>
      </c>
      <c r="E102" t="s">
        <v>1921</v>
      </c>
      <c r="F102" t="s">
        <v>714</v>
      </c>
      <c r="G102" t="s">
        <v>36</v>
      </c>
      <c r="H102" t="s">
        <v>2527</v>
      </c>
      <c r="I102" t="s">
        <v>2549</v>
      </c>
    </row>
    <row r="103" spans="1:9" x14ac:dyDescent="0.3">
      <c r="A103" t="s">
        <v>1681</v>
      </c>
      <c r="B103">
        <v>4</v>
      </c>
      <c r="C103" t="s">
        <v>1917</v>
      </c>
      <c r="D103" t="s">
        <v>17</v>
      </c>
      <c r="E103" t="s">
        <v>1918</v>
      </c>
      <c r="F103" t="s">
        <v>714</v>
      </c>
      <c r="G103" t="s">
        <v>718</v>
      </c>
      <c r="H103" t="s">
        <v>2280</v>
      </c>
      <c r="I103" t="s">
        <v>2375</v>
      </c>
    </row>
    <row r="104" spans="1:9" x14ac:dyDescent="0.3">
      <c r="A104" t="s">
        <v>1671</v>
      </c>
      <c r="B104">
        <v>4</v>
      </c>
      <c r="C104" t="s">
        <v>1922</v>
      </c>
      <c r="D104" t="s">
        <v>13</v>
      </c>
      <c r="E104" t="s">
        <v>1926</v>
      </c>
      <c r="F104" t="s">
        <v>714</v>
      </c>
      <c r="G104" t="s">
        <v>36</v>
      </c>
      <c r="H104" t="s">
        <v>2527</v>
      </c>
      <c r="I104" t="s">
        <v>2550</v>
      </c>
    </row>
    <row r="105" spans="1:9" x14ac:dyDescent="0.3">
      <c r="A105" t="s">
        <v>1671</v>
      </c>
      <c r="B105">
        <v>4</v>
      </c>
      <c r="C105" t="s">
        <v>1922</v>
      </c>
      <c r="D105" t="s">
        <v>17</v>
      </c>
      <c r="E105" t="s">
        <v>1923</v>
      </c>
      <c r="F105" t="s">
        <v>714</v>
      </c>
      <c r="G105" t="s">
        <v>718</v>
      </c>
      <c r="H105" t="s">
        <v>2280</v>
      </c>
      <c r="I105" t="s">
        <v>2377</v>
      </c>
    </row>
    <row r="106" spans="1:9" x14ac:dyDescent="0.3">
      <c r="A106" t="s">
        <v>1671</v>
      </c>
      <c r="B106">
        <v>4</v>
      </c>
      <c r="C106" t="s">
        <v>1922</v>
      </c>
      <c r="D106" t="s">
        <v>19</v>
      </c>
      <c r="E106" t="s">
        <v>1925</v>
      </c>
      <c r="F106" t="s">
        <v>714</v>
      </c>
      <c r="G106" t="s">
        <v>48</v>
      </c>
      <c r="H106" t="s">
        <v>2631</v>
      </c>
      <c r="I106" t="s">
        <v>2657</v>
      </c>
    </row>
    <row r="107" spans="1:9" x14ac:dyDescent="0.3">
      <c r="A107" t="s">
        <v>1671</v>
      </c>
      <c r="B107">
        <v>4</v>
      </c>
      <c r="C107" t="s">
        <v>1922</v>
      </c>
      <c r="D107" t="s">
        <v>15</v>
      </c>
      <c r="E107" t="s">
        <v>1924</v>
      </c>
      <c r="F107" t="s">
        <v>714</v>
      </c>
      <c r="G107" t="s">
        <v>717</v>
      </c>
      <c r="H107" t="s">
        <v>2281</v>
      </c>
      <c r="I107" t="s">
        <v>2378</v>
      </c>
    </row>
    <row r="108" spans="1:9" x14ac:dyDescent="0.3">
      <c r="A108" t="s">
        <v>1675</v>
      </c>
      <c r="B108">
        <v>4</v>
      </c>
      <c r="C108" t="s">
        <v>1810</v>
      </c>
      <c r="D108" t="s">
        <v>17</v>
      </c>
      <c r="E108" t="s">
        <v>1811</v>
      </c>
      <c r="F108" t="s">
        <v>714</v>
      </c>
      <c r="G108" t="s">
        <v>718</v>
      </c>
      <c r="H108" t="s">
        <v>2280</v>
      </c>
      <c r="I108" t="s">
        <v>2329</v>
      </c>
    </row>
    <row r="109" spans="1:9" x14ac:dyDescent="0.3">
      <c r="A109" t="s">
        <v>1675</v>
      </c>
      <c r="B109">
        <v>4</v>
      </c>
      <c r="C109" t="s">
        <v>1810</v>
      </c>
      <c r="D109" t="s">
        <v>15</v>
      </c>
      <c r="E109" t="s">
        <v>1812</v>
      </c>
      <c r="F109" t="s">
        <v>714</v>
      </c>
      <c r="G109" t="s">
        <v>717</v>
      </c>
      <c r="H109" t="s">
        <v>2281</v>
      </c>
      <c r="I109" t="s">
        <v>2330</v>
      </c>
    </row>
    <row r="110" spans="1:9" x14ac:dyDescent="0.3">
      <c r="A110" t="s">
        <v>1675</v>
      </c>
      <c r="B110">
        <v>4</v>
      </c>
      <c r="C110" t="s">
        <v>1810</v>
      </c>
      <c r="D110" t="s">
        <v>19</v>
      </c>
      <c r="E110" t="s">
        <v>1813</v>
      </c>
      <c r="F110" t="s">
        <v>714</v>
      </c>
      <c r="G110" t="s">
        <v>48</v>
      </c>
      <c r="H110" t="s">
        <v>2631</v>
      </c>
      <c r="I110" t="s">
        <v>2658</v>
      </c>
    </row>
    <row r="111" spans="1:9" x14ac:dyDescent="0.3">
      <c r="A111" t="s">
        <v>1675</v>
      </c>
      <c r="B111">
        <v>4</v>
      </c>
      <c r="C111" t="s">
        <v>1810</v>
      </c>
      <c r="D111" t="s">
        <v>13</v>
      </c>
      <c r="E111" t="s">
        <v>1814</v>
      </c>
      <c r="F111" t="s">
        <v>714</v>
      </c>
      <c r="G111" t="s">
        <v>36</v>
      </c>
      <c r="H111" t="s">
        <v>2527</v>
      </c>
      <c r="I111" t="s">
        <v>2551</v>
      </c>
    </row>
    <row r="112" spans="1:9" x14ac:dyDescent="0.3">
      <c r="A112" t="s">
        <v>1652</v>
      </c>
      <c r="B112">
        <v>4</v>
      </c>
      <c r="C112" t="s">
        <v>1815</v>
      </c>
      <c r="D112" t="s">
        <v>13</v>
      </c>
      <c r="E112" t="s">
        <v>1819</v>
      </c>
      <c r="F112" t="s">
        <v>714</v>
      </c>
      <c r="G112" t="s">
        <v>36</v>
      </c>
      <c r="H112" t="s">
        <v>2527</v>
      </c>
      <c r="I112" t="s">
        <v>2552</v>
      </c>
    </row>
    <row r="113" spans="1:9" x14ac:dyDescent="0.3">
      <c r="A113" t="s">
        <v>1652</v>
      </c>
      <c r="B113">
        <v>4</v>
      </c>
      <c r="C113" t="s">
        <v>1815</v>
      </c>
      <c r="D113" t="s">
        <v>19</v>
      </c>
      <c r="E113" t="s">
        <v>1818</v>
      </c>
      <c r="F113" t="s">
        <v>714</v>
      </c>
      <c r="G113" t="s">
        <v>48</v>
      </c>
      <c r="H113" t="s">
        <v>2631</v>
      </c>
      <c r="I113" t="s">
        <v>2659</v>
      </c>
    </row>
    <row r="114" spans="1:9" x14ac:dyDescent="0.3">
      <c r="A114" t="s">
        <v>1652</v>
      </c>
      <c r="B114">
        <v>4</v>
      </c>
      <c r="C114" t="s">
        <v>1815</v>
      </c>
      <c r="D114" t="s">
        <v>15</v>
      </c>
      <c r="E114" t="s">
        <v>1817</v>
      </c>
      <c r="F114" t="s">
        <v>714</v>
      </c>
      <c r="G114" t="s">
        <v>717</v>
      </c>
      <c r="H114" t="s">
        <v>2281</v>
      </c>
      <c r="I114" t="s">
        <v>2332</v>
      </c>
    </row>
    <row r="115" spans="1:9" x14ac:dyDescent="0.3">
      <c r="A115" t="s">
        <v>1652</v>
      </c>
      <c r="B115">
        <v>4</v>
      </c>
      <c r="C115" t="s">
        <v>1815</v>
      </c>
      <c r="D115" t="s">
        <v>17</v>
      </c>
      <c r="E115" t="s">
        <v>1816</v>
      </c>
      <c r="F115" t="s">
        <v>714</v>
      </c>
      <c r="G115" t="s">
        <v>718</v>
      </c>
      <c r="H115" t="s">
        <v>2280</v>
      </c>
      <c r="I115" t="s">
        <v>2331</v>
      </c>
    </row>
    <row r="116" spans="1:9" x14ac:dyDescent="0.3">
      <c r="A116" t="s">
        <v>1684</v>
      </c>
      <c r="B116">
        <v>4</v>
      </c>
      <c r="C116" t="s">
        <v>1815</v>
      </c>
      <c r="D116" t="s">
        <v>19</v>
      </c>
      <c r="E116" t="s">
        <v>1822</v>
      </c>
      <c r="F116" t="s">
        <v>714</v>
      </c>
      <c r="G116" t="s">
        <v>48</v>
      </c>
      <c r="H116" t="s">
        <v>2631</v>
      </c>
      <c r="I116" t="s">
        <v>2660</v>
      </c>
    </row>
    <row r="117" spans="1:9" x14ac:dyDescent="0.3">
      <c r="A117" t="s">
        <v>1684</v>
      </c>
      <c r="B117">
        <v>4</v>
      </c>
      <c r="C117" t="s">
        <v>1815</v>
      </c>
      <c r="D117" t="s">
        <v>13</v>
      </c>
      <c r="E117" t="s">
        <v>1823</v>
      </c>
      <c r="F117" t="s">
        <v>714</v>
      </c>
      <c r="G117" t="s">
        <v>36</v>
      </c>
      <c r="H117" t="s">
        <v>2527</v>
      </c>
      <c r="I117" t="s">
        <v>2553</v>
      </c>
    </row>
    <row r="118" spans="1:9" x14ac:dyDescent="0.3">
      <c r="A118" t="s">
        <v>1684</v>
      </c>
      <c r="B118">
        <v>4</v>
      </c>
      <c r="C118" t="s">
        <v>1815</v>
      </c>
      <c r="D118" t="s">
        <v>17</v>
      </c>
      <c r="E118" t="s">
        <v>1820</v>
      </c>
      <c r="F118" t="s">
        <v>714</v>
      </c>
      <c r="G118" t="s">
        <v>718</v>
      </c>
      <c r="H118" t="s">
        <v>2280</v>
      </c>
      <c r="I118" t="s">
        <v>2333</v>
      </c>
    </row>
    <row r="119" spans="1:9" x14ac:dyDescent="0.3">
      <c r="A119" t="s">
        <v>1684</v>
      </c>
      <c r="B119">
        <v>4</v>
      </c>
      <c r="C119" t="s">
        <v>1815</v>
      </c>
      <c r="D119" t="s">
        <v>15</v>
      </c>
      <c r="E119" t="s">
        <v>1821</v>
      </c>
      <c r="F119" t="s">
        <v>714</v>
      </c>
      <c r="G119" t="s">
        <v>717</v>
      </c>
      <c r="H119" t="s">
        <v>2281</v>
      </c>
      <c r="I119" t="s">
        <v>2334</v>
      </c>
    </row>
    <row r="120" spans="1:9" x14ac:dyDescent="0.3">
      <c r="A120" t="s">
        <v>1606</v>
      </c>
      <c r="B120">
        <v>4</v>
      </c>
      <c r="C120" t="s">
        <v>2145</v>
      </c>
      <c r="D120" t="s">
        <v>13</v>
      </c>
      <c r="E120" t="s">
        <v>2149</v>
      </c>
      <c r="F120" t="s">
        <v>714</v>
      </c>
      <c r="G120" t="s">
        <v>36</v>
      </c>
      <c r="H120" t="s">
        <v>2527</v>
      </c>
      <c r="I120" t="s">
        <v>2554</v>
      </c>
    </row>
    <row r="121" spans="1:9" x14ac:dyDescent="0.3">
      <c r="A121" t="s">
        <v>1606</v>
      </c>
      <c r="B121">
        <v>4</v>
      </c>
      <c r="C121" t="s">
        <v>2145</v>
      </c>
      <c r="D121" t="s">
        <v>19</v>
      </c>
      <c r="E121" t="s">
        <v>2148</v>
      </c>
      <c r="F121" t="s">
        <v>714</v>
      </c>
      <c r="G121" t="s">
        <v>48</v>
      </c>
      <c r="H121" t="s">
        <v>2631</v>
      </c>
      <c r="I121" t="s">
        <v>2661</v>
      </c>
    </row>
    <row r="122" spans="1:9" x14ac:dyDescent="0.3">
      <c r="A122" t="s">
        <v>1606</v>
      </c>
      <c r="B122">
        <v>4</v>
      </c>
      <c r="C122" t="s">
        <v>2145</v>
      </c>
      <c r="D122" t="s">
        <v>15</v>
      </c>
      <c r="E122" t="s">
        <v>2147</v>
      </c>
      <c r="F122" t="s">
        <v>714</v>
      </c>
      <c r="G122" t="s">
        <v>717</v>
      </c>
      <c r="H122" t="s">
        <v>2281</v>
      </c>
      <c r="I122" t="s">
        <v>2474</v>
      </c>
    </row>
    <row r="123" spans="1:9" x14ac:dyDescent="0.3">
      <c r="A123" t="s">
        <v>1606</v>
      </c>
      <c r="B123">
        <v>4</v>
      </c>
      <c r="C123" t="s">
        <v>2145</v>
      </c>
      <c r="D123" t="s">
        <v>17</v>
      </c>
      <c r="E123" t="s">
        <v>2146</v>
      </c>
      <c r="F123" t="s">
        <v>714</v>
      </c>
      <c r="G123" t="s">
        <v>718</v>
      </c>
      <c r="H123" t="s">
        <v>2280</v>
      </c>
      <c r="I123" t="s">
        <v>2473</v>
      </c>
    </row>
    <row r="124" spans="1:9" x14ac:dyDescent="0.3">
      <c r="A124" t="s">
        <v>1600</v>
      </c>
      <c r="B124">
        <v>4</v>
      </c>
      <c r="C124" t="s">
        <v>2234</v>
      </c>
      <c r="D124" t="s">
        <v>19</v>
      </c>
      <c r="E124" t="s">
        <v>2237</v>
      </c>
      <c r="F124" t="s">
        <v>748</v>
      </c>
      <c r="G124" t="s">
        <v>48</v>
      </c>
      <c r="H124" t="s">
        <v>2631</v>
      </c>
      <c r="I124" t="s">
        <v>2662</v>
      </c>
    </row>
    <row r="125" spans="1:9" x14ac:dyDescent="0.3">
      <c r="A125" t="s">
        <v>1600</v>
      </c>
      <c r="B125">
        <v>4</v>
      </c>
      <c r="C125" t="s">
        <v>2234</v>
      </c>
      <c r="D125" t="s">
        <v>15</v>
      </c>
      <c r="E125" t="s">
        <v>2236</v>
      </c>
      <c r="F125" t="s">
        <v>748</v>
      </c>
      <c r="G125" t="s">
        <v>717</v>
      </c>
      <c r="H125" t="s">
        <v>2281</v>
      </c>
      <c r="I125" t="s">
        <v>2512</v>
      </c>
    </row>
    <row r="126" spans="1:9" x14ac:dyDescent="0.3">
      <c r="A126" t="s">
        <v>1600</v>
      </c>
      <c r="B126">
        <v>4</v>
      </c>
      <c r="C126" t="s">
        <v>2234</v>
      </c>
      <c r="D126" t="s">
        <v>13</v>
      </c>
      <c r="E126" t="s">
        <v>2238</v>
      </c>
      <c r="F126" t="s">
        <v>748</v>
      </c>
      <c r="G126" t="s">
        <v>36</v>
      </c>
      <c r="H126" t="s">
        <v>2527</v>
      </c>
      <c r="I126" t="s">
        <v>2555</v>
      </c>
    </row>
    <row r="127" spans="1:9" x14ac:dyDescent="0.3">
      <c r="A127" t="s">
        <v>1600</v>
      </c>
      <c r="B127">
        <v>4</v>
      </c>
      <c r="C127" t="s">
        <v>2234</v>
      </c>
      <c r="D127" t="s">
        <v>17</v>
      </c>
      <c r="E127" t="s">
        <v>2235</v>
      </c>
      <c r="F127" t="s">
        <v>748</v>
      </c>
      <c r="G127" t="s">
        <v>718</v>
      </c>
      <c r="H127" t="s">
        <v>2280</v>
      </c>
      <c r="I127" t="s">
        <v>2511</v>
      </c>
    </row>
    <row r="128" spans="1:9" x14ac:dyDescent="0.3">
      <c r="A128" t="s">
        <v>1676</v>
      </c>
      <c r="B128">
        <v>4</v>
      </c>
      <c r="C128" t="s">
        <v>2263</v>
      </c>
      <c r="D128" t="s">
        <v>10</v>
      </c>
      <c r="E128" t="s">
        <v>2267</v>
      </c>
      <c r="F128" t="s">
        <v>748</v>
      </c>
      <c r="G128" t="s">
        <v>48</v>
      </c>
      <c r="H128" t="s">
        <v>2631</v>
      </c>
      <c r="I128" t="s">
        <v>2663</v>
      </c>
    </row>
    <row r="129" spans="1:9" x14ac:dyDescent="0.3">
      <c r="A129" t="s">
        <v>1676</v>
      </c>
      <c r="B129">
        <v>4</v>
      </c>
      <c r="C129" t="s">
        <v>2263</v>
      </c>
      <c r="D129" t="s">
        <v>9</v>
      </c>
      <c r="E129" t="s">
        <v>2266</v>
      </c>
      <c r="F129" t="s">
        <v>748</v>
      </c>
      <c r="G129" t="s">
        <v>717</v>
      </c>
      <c r="H129" t="s">
        <v>2281</v>
      </c>
      <c r="I129" t="s">
        <v>2524</v>
      </c>
    </row>
    <row r="130" spans="1:9" x14ac:dyDescent="0.3">
      <c r="A130" t="s">
        <v>1676</v>
      </c>
      <c r="B130">
        <v>4</v>
      </c>
      <c r="C130" t="s">
        <v>2263</v>
      </c>
      <c r="D130" t="s">
        <v>8</v>
      </c>
      <c r="E130" t="s">
        <v>2265</v>
      </c>
      <c r="F130" t="s">
        <v>748</v>
      </c>
      <c r="G130" t="s">
        <v>36</v>
      </c>
      <c r="H130" t="s">
        <v>2527</v>
      </c>
      <c r="I130" t="s">
        <v>2556</v>
      </c>
    </row>
    <row r="131" spans="1:9" x14ac:dyDescent="0.3">
      <c r="A131" t="s">
        <v>1676</v>
      </c>
      <c r="B131">
        <v>4</v>
      </c>
      <c r="C131" t="s">
        <v>2263</v>
      </c>
      <c r="D131" t="s">
        <v>7</v>
      </c>
      <c r="E131" t="s">
        <v>2264</v>
      </c>
      <c r="F131" t="s">
        <v>748</v>
      </c>
      <c r="G131" t="s">
        <v>718</v>
      </c>
      <c r="H131" t="s">
        <v>2280</v>
      </c>
      <c r="I131" t="s">
        <v>2523</v>
      </c>
    </row>
    <row r="132" spans="1:9" x14ac:dyDescent="0.3">
      <c r="A132" t="s">
        <v>1601</v>
      </c>
      <c r="B132">
        <v>4</v>
      </c>
      <c r="C132" t="s">
        <v>1722</v>
      </c>
      <c r="D132" t="s">
        <v>13</v>
      </c>
      <c r="E132" t="s">
        <v>1726</v>
      </c>
      <c r="F132" t="s">
        <v>714</v>
      </c>
      <c r="G132" t="s">
        <v>36</v>
      </c>
      <c r="H132" t="s">
        <v>2527</v>
      </c>
      <c r="I132" t="s">
        <v>2557</v>
      </c>
    </row>
    <row r="133" spans="1:9" x14ac:dyDescent="0.3">
      <c r="A133" t="s">
        <v>1601</v>
      </c>
      <c r="B133">
        <v>4</v>
      </c>
      <c r="C133" t="s">
        <v>1722</v>
      </c>
      <c r="D133" t="s">
        <v>15</v>
      </c>
      <c r="E133" t="s">
        <v>1724</v>
      </c>
      <c r="F133" t="s">
        <v>714</v>
      </c>
      <c r="G133" t="s">
        <v>717</v>
      </c>
      <c r="H133" t="s">
        <v>2281</v>
      </c>
      <c r="I133" t="s">
        <v>2290</v>
      </c>
    </row>
    <row r="134" spans="1:9" x14ac:dyDescent="0.3">
      <c r="A134" t="s">
        <v>1601</v>
      </c>
      <c r="B134">
        <v>4</v>
      </c>
      <c r="C134" t="s">
        <v>1722</v>
      </c>
      <c r="D134" t="s">
        <v>17</v>
      </c>
      <c r="E134" t="s">
        <v>1723</v>
      </c>
      <c r="F134" t="s">
        <v>714</v>
      </c>
      <c r="G134" t="s">
        <v>718</v>
      </c>
      <c r="H134" t="s">
        <v>2280</v>
      </c>
      <c r="I134" t="s">
        <v>2286</v>
      </c>
    </row>
    <row r="135" spans="1:9" x14ac:dyDescent="0.3">
      <c r="A135" t="s">
        <v>1601</v>
      </c>
      <c r="B135">
        <v>4</v>
      </c>
      <c r="C135" t="s">
        <v>1722</v>
      </c>
      <c r="D135" t="s">
        <v>19</v>
      </c>
      <c r="E135" t="s">
        <v>1725</v>
      </c>
      <c r="F135" t="s">
        <v>714</v>
      </c>
      <c r="G135" t="s">
        <v>48</v>
      </c>
      <c r="H135" t="s">
        <v>2631</v>
      </c>
      <c r="I135" t="s">
        <v>2664</v>
      </c>
    </row>
    <row r="136" spans="1:9" x14ac:dyDescent="0.3">
      <c r="A136" t="s">
        <v>1680</v>
      </c>
      <c r="B136">
        <v>3</v>
      </c>
      <c r="C136" t="s">
        <v>1764</v>
      </c>
      <c r="D136" t="s">
        <v>19</v>
      </c>
      <c r="E136" t="s">
        <v>1767</v>
      </c>
      <c r="F136" t="s">
        <v>714</v>
      </c>
      <c r="G136" t="s">
        <v>48</v>
      </c>
      <c r="H136" t="s">
        <v>2631</v>
      </c>
      <c r="I136" t="s">
        <v>2665</v>
      </c>
    </row>
    <row r="137" spans="1:9" x14ac:dyDescent="0.3">
      <c r="A137" t="s">
        <v>1680</v>
      </c>
      <c r="B137">
        <v>3</v>
      </c>
      <c r="C137" t="s">
        <v>1764</v>
      </c>
      <c r="D137" t="s">
        <v>15</v>
      </c>
      <c r="E137" t="s">
        <v>1766</v>
      </c>
      <c r="F137" t="s">
        <v>714</v>
      </c>
      <c r="G137" t="s">
        <v>717</v>
      </c>
      <c r="H137" t="s">
        <v>2281</v>
      </c>
      <c r="I137" t="s">
        <v>2309</v>
      </c>
    </row>
    <row r="138" spans="1:9" x14ac:dyDescent="0.3">
      <c r="A138" t="s">
        <v>1680</v>
      </c>
      <c r="B138">
        <v>3</v>
      </c>
      <c r="C138" t="s">
        <v>1764</v>
      </c>
      <c r="D138" t="s">
        <v>17</v>
      </c>
      <c r="E138" t="s">
        <v>1765</v>
      </c>
      <c r="F138" t="s">
        <v>714</v>
      </c>
      <c r="G138" t="s">
        <v>718</v>
      </c>
      <c r="H138" t="s">
        <v>2280</v>
      </c>
      <c r="I138" t="s">
        <v>2308</v>
      </c>
    </row>
    <row r="139" spans="1:9" x14ac:dyDescent="0.3">
      <c r="A139" t="s">
        <v>1677</v>
      </c>
      <c r="B139">
        <v>3</v>
      </c>
      <c r="C139" t="s">
        <v>1751</v>
      </c>
      <c r="D139" t="s">
        <v>19</v>
      </c>
      <c r="E139" t="s">
        <v>1754</v>
      </c>
      <c r="F139" t="s">
        <v>714</v>
      </c>
      <c r="G139" t="s">
        <v>48</v>
      </c>
      <c r="H139" t="s">
        <v>2631</v>
      </c>
      <c r="I139" t="s">
        <v>2666</v>
      </c>
    </row>
    <row r="140" spans="1:9" x14ac:dyDescent="0.3">
      <c r="A140" t="s">
        <v>1677</v>
      </c>
      <c r="B140">
        <v>3</v>
      </c>
      <c r="C140" t="s">
        <v>1751</v>
      </c>
      <c r="D140" t="s">
        <v>15</v>
      </c>
      <c r="E140" t="s">
        <v>1753</v>
      </c>
      <c r="F140" t="s">
        <v>714</v>
      </c>
      <c r="G140" t="s">
        <v>717</v>
      </c>
      <c r="H140" t="s">
        <v>2281</v>
      </c>
      <c r="I140" t="s">
        <v>2303</v>
      </c>
    </row>
    <row r="141" spans="1:9" x14ac:dyDescent="0.3">
      <c r="A141" t="s">
        <v>1677</v>
      </c>
      <c r="B141">
        <v>3</v>
      </c>
      <c r="C141" t="s">
        <v>1751</v>
      </c>
      <c r="D141" t="s">
        <v>17</v>
      </c>
      <c r="E141" t="s">
        <v>1752</v>
      </c>
      <c r="F141" t="s">
        <v>714</v>
      </c>
      <c r="G141" t="s">
        <v>718</v>
      </c>
      <c r="H141" t="s">
        <v>2280</v>
      </c>
      <c r="I141" t="s">
        <v>2302</v>
      </c>
    </row>
    <row r="142" spans="1:9" x14ac:dyDescent="0.3">
      <c r="A142" t="s">
        <v>1608</v>
      </c>
      <c r="B142">
        <v>4</v>
      </c>
      <c r="C142" t="s">
        <v>1907</v>
      </c>
      <c r="D142" t="s">
        <v>17</v>
      </c>
      <c r="E142" t="s">
        <v>1908</v>
      </c>
      <c r="F142" t="s">
        <v>714</v>
      </c>
      <c r="G142" t="s">
        <v>718</v>
      </c>
      <c r="H142" t="s">
        <v>2280</v>
      </c>
      <c r="I142" t="s">
        <v>2371</v>
      </c>
    </row>
    <row r="143" spans="1:9" x14ac:dyDescent="0.3">
      <c r="A143" t="s">
        <v>1608</v>
      </c>
      <c r="B143">
        <v>4</v>
      </c>
      <c r="C143" t="s">
        <v>1907</v>
      </c>
      <c r="D143" t="s">
        <v>19</v>
      </c>
      <c r="E143" t="s">
        <v>1910</v>
      </c>
      <c r="F143" t="s">
        <v>714</v>
      </c>
      <c r="G143" t="s">
        <v>48</v>
      </c>
      <c r="H143" t="s">
        <v>2631</v>
      </c>
      <c r="I143" t="s">
        <v>2667</v>
      </c>
    </row>
    <row r="144" spans="1:9" x14ac:dyDescent="0.3">
      <c r="A144" t="s">
        <v>1608</v>
      </c>
      <c r="B144">
        <v>4</v>
      </c>
      <c r="C144" t="s">
        <v>1907</v>
      </c>
      <c r="D144" t="s">
        <v>13</v>
      </c>
      <c r="E144" t="s">
        <v>1911</v>
      </c>
      <c r="F144" t="s">
        <v>714</v>
      </c>
      <c r="G144" t="s">
        <v>36</v>
      </c>
      <c r="H144" t="s">
        <v>2527</v>
      </c>
      <c r="I144" t="s">
        <v>2558</v>
      </c>
    </row>
    <row r="145" spans="1:9" x14ac:dyDescent="0.3">
      <c r="A145" t="s">
        <v>1608</v>
      </c>
      <c r="B145">
        <v>4</v>
      </c>
      <c r="C145" t="s">
        <v>1907</v>
      </c>
      <c r="D145" t="s">
        <v>15</v>
      </c>
      <c r="E145" t="s">
        <v>1909</v>
      </c>
      <c r="F145" t="s">
        <v>714</v>
      </c>
      <c r="G145" t="s">
        <v>717</v>
      </c>
      <c r="H145" t="s">
        <v>2281</v>
      </c>
      <c r="I145" t="s">
        <v>2372</v>
      </c>
    </row>
    <row r="146" spans="1:9" x14ac:dyDescent="0.3">
      <c r="A146" t="s">
        <v>1623</v>
      </c>
      <c r="B146">
        <v>4</v>
      </c>
      <c r="C146" t="s">
        <v>1972</v>
      </c>
      <c r="D146" t="s">
        <v>19</v>
      </c>
      <c r="E146" t="s">
        <v>1975</v>
      </c>
      <c r="F146" t="s">
        <v>714</v>
      </c>
      <c r="G146" t="s">
        <v>48</v>
      </c>
      <c r="H146" t="s">
        <v>2631</v>
      </c>
      <c r="I146" t="s">
        <v>2668</v>
      </c>
    </row>
    <row r="147" spans="1:9" x14ac:dyDescent="0.3">
      <c r="A147" t="s">
        <v>1623</v>
      </c>
      <c r="B147">
        <v>4</v>
      </c>
      <c r="C147" t="s">
        <v>1972</v>
      </c>
      <c r="D147" t="s">
        <v>17</v>
      </c>
      <c r="E147" t="s">
        <v>1973</v>
      </c>
      <c r="F147" t="s">
        <v>714</v>
      </c>
      <c r="G147" t="s">
        <v>718</v>
      </c>
      <c r="H147" t="s">
        <v>2280</v>
      </c>
      <c r="I147" t="s">
        <v>2401</v>
      </c>
    </row>
    <row r="148" spans="1:9" x14ac:dyDescent="0.3">
      <c r="A148" t="s">
        <v>1623</v>
      </c>
      <c r="B148">
        <v>4</v>
      </c>
      <c r="C148" t="s">
        <v>1972</v>
      </c>
      <c r="D148" t="s">
        <v>15</v>
      </c>
      <c r="E148" t="s">
        <v>1974</v>
      </c>
      <c r="F148" t="s">
        <v>714</v>
      </c>
      <c r="G148" t="s">
        <v>717</v>
      </c>
      <c r="H148" t="s">
        <v>2281</v>
      </c>
      <c r="I148" t="s">
        <v>2402</v>
      </c>
    </row>
    <row r="149" spans="1:9" x14ac:dyDescent="0.3">
      <c r="A149" t="s">
        <v>1623</v>
      </c>
      <c r="B149">
        <v>4</v>
      </c>
      <c r="C149" t="s">
        <v>1972</v>
      </c>
      <c r="D149" t="s">
        <v>13</v>
      </c>
      <c r="E149" t="s">
        <v>1976</v>
      </c>
      <c r="F149" t="s">
        <v>714</v>
      </c>
      <c r="G149" t="s">
        <v>36</v>
      </c>
      <c r="H149" t="s">
        <v>2527</v>
      </c>
      <c r="I149" t="s">
        <v>2559</v>
      </c>
    </row>
    <row r="150" spans="1:9" x14ac:dyDescent="0.3">
      <c r="A150" t="s">
        <v>1612</v>
      </c>
      <c r="B150">
        <v>4</v>
      </c>
      <c r="C150" t="s">
        <v>1972</v>
      </c>
      <c r="D150" t="s">
        <v>13</v>
      </c>
      <c r="E150" t="s">
        <v>1980</v>
      </c>
      <c r="F150" t="s">
        <v>714</v>
      </c>
      <c r="G150" t="s">
        <v>36</v>
      </c>
      <c r="H150" t="s">
        <v>2527</v>
      </c>
      <c r="I150" t="s">
        <v>2560</v>
      </c>
    </row>
    <row r="151" spans="1:9" x14ac:dyDescent="0.3">
      <c r="A151" t="s">
        <v>1612</v>
      </c>
      <c r="B151">
        <v>4</v>
      </c>
      <c r="C151" t="s">
        <v>1972</v>
      </c>
      <c r="D151" t="s">
        <v>15</v>
      </c>
      <c r="E151" t="s">
        <v>1978</v>
      </c>
      <c r="F151" t="s">
        <v>714</v>
      </c>
      <c r="G151" t="s">
        <v>717</v>
      </c>
      <c r="H151" t="s">
        <v>2281</v>
      </c>
      <c r="I151" t="s">
        <v>2404</v>
      </c>
    </row>
    <row r="152" spans="1:9" x14ac:dyDescent="0.3">
      <c r="A152" t="s">
        <v>1612</v>
      </c>
      <c r="B152">
        <v>4</v>
      </c>
      <c r="C152" t="s">
        <v>1972</v>
      </c>
      <c r="D152" t="s">
        <v>19</v>
      </c>
      <c r="E152" t="s">
        <v>1979</v>
      </c>
      <c r="F152" t="s">
        <v>714</v>
      </c>
      <c r="G152" t="s">
        <v>48</v>
      </c>
      <c r="H152" t="s">
        <v>2631</v>
      </c>
      <c r="I152" t="s">
        <v>2669</v>
      </c>
    </row>
    <row r="153" spans="1:9" x14ac:dyDescent="0.3">
      <c r="A153" t="s">
        <v>1612</v>
      </c>
      <c r="B153">
        <v>4</v>
      </c>
      <c r="C153" t="s">
        <v>1972</v>
      </c>
      <c r="D153" t="s">
        <v>17</v>
      </c>
      <c r="E153" t="s">
        <v>1977</v>
      </c>
      <c r="F153" t="s">
        <v>714</v>
      </c>
      <c r="G153" t="s">
        <v>718</v>
      </c>
      <c r="H153" t="s">
        <v>2280</v>
      </c>
      <c r="I153" t="s">
        <v>2403</v>
      </c>
    </row>
    <row r="154" spans="1:9" x14ac:dyDescent="0.3">
      <c r="A154" t="s">
        <v>1609</v>
      </c>
      <c r="B154">
        <v>4</v>
      </c>
      <c r="C154" t="s">
        <v>1981</v>
      </c>
      <c r="D154" t="s">
        <v>13</v>
      </c>
      <c r="E154" t="s">
        <v>1985</v>
      </c>
      <c r="F154" t="s">
        <v>714</v>
      </c>
      <c r="G154" t="s">
        <v>36</v>
      </c>
      <c r="H154" t="s">
        <v>2527</v>
      </c>
      <c r="I154" t="s">
        <v>2561</v>
      </c>
    </row>
    <row r="155" spans="1:9" x14ac:dyDescent="0.3">
      <c r="A155" t="s">
        <v>1609</v>
      </c>
      <c r="B155">
        <v>4</v>
      </c>
      <c r="C155" t="s">
        <v>1981</v>
      </c>
      <c r="D155" t="s">
        <v>17</v>
      </c>
      <c r="E155" t="s">
        <v>1982</v>
      </c>
      <c r="F155" t="s">
        <v>714</v>
      </c>
      <c r="G155" t="s">
        <v>718</v>
      </c>
      <c r="H155" t="s">
        <v>2280</v>
      </c>
      <c r="I155" t="s">
        <v>2405</v>
      </c>
    </row>
    <row r="156" spans="1:9" x14ac:dyDescent="0.3">
      <c r="A156" t="s">
        <v>1609</v>
      </c>
      <c r="B156">
        <v>4</v>
      </c>
      <c r="C156" t="s">
        <v>1981</v>
      </c>
      <c r="D156" t="s">
        <v>15</v>
      </c>
      <c r="E156" t="s">
        <v>1983</v>
      </c>
      <c r="F156" t="s">
        <v>714</v>
      </c>
      <c r="G156" t="s">
        <v>717</v>
      </c>
      <c r="H156" t="s">
        <v>2281</v>
      </c>
      <c r="I156" t="s">
        <v>2406</v>
      </c>
    </row>
    <row r="157" spans="1:9" x14ac:dyDescent="0.3">
      <c r="A157" t="s">
        <v>1609</v>
      </c>
      <c r="B157">
        <v>4</v>
      </c>
      <c r="C157" t="s">
        <v>1981</v>
      </c>
      <c r="D157" t="s">
        <v>19</v>
      </c>
      <c r="E157" t="s">
        <v>1984</v>
      </c>
      <c r="F157" t="s">
        <v>714</v>
      </c>
      <c r="G157" t="s">
        <v>48</v>
      </c>
      <c r="H157" t="s">
        <v>2631</v>
      </c>
      <c r="I157" t="s">
        <v>2670</v>
      </c>
    </row>
    <row r="158" spans="1:9" x14ac:dyDescent="0.3">
      <c r="A158" t="s">
        <v>1629</v>
      </c>
      <c r="B158">
        <v>4</v>
      </c>
      <c r="C158" t="s">
        <v>2059</v>
      </c>
      <c r="D158" t="s">
        <v>17</v>
      </c>
      <c r="E158" t="s">
        <v>2060</v>
      </c>
      <c r="F158" t="s">
        <v>714</v>
      </c>
      <c r="G158" t="s">
        <v>718</v>
      </c>
      <c r="H158" t="s">
        <v>2280</v>
      </c>
      <c r="I158" t="s">
        <v>2437</v>
      </c>
    </row>
    <row r="159" spans="1:9" x14ac:dyDescent="0.3">
      <c r="A159" t="s">
        <v>1629</v>
      </c>
      <c r="B159">
        <v>4</v>
      </c>
      <c r="C159" t="s">
        <v>2059</v>
      </c>
      <c r="D159" t="s">
        <v>15</v>
      </c>
      <c r="E159" t="s">
        <v>2061</v>
      </c>
      <c r="F159" t="s">
        <v>714</v>
      </c>
      <c r="G159" t="s">
        <v>717</v>
      </c>
      <c r="H159" t="s">
        <v>2281</v>
      </c>
      <c r="I159" t="s">
        <v>2438</v>
      </c>
    </row>
    <row r="160" spans="1:9" x14ac:dyDescent="0.3">
      <c r="A160" t="s">
        <v>1629</v>
      </c>
      <c r="B160">
        <v>4</v>
      </c>
      <c r="C160" t="s">
        <v>2059</v>
      </c>
      <c r="D160" t="s">
        <v>19</v>
      </c>
      <c r="E160" t="s">
        <v>2062</v>
      </c>
      <c r="F160" t="s">
        <v>714</v>
      </c>
      <c r="G160" t="s">
        <v>48</v>
      </c>
      <c r="H160" t="s">
        <v>2631</v>
      </c>
      <c r="I160" t="s">
        <v>2671</v>
      </c>
    </row>
    <row r="161" spans="1:9" x14ac:dyDescent="0.3">
      <c r="A161" t="s">
        <v>1629</v>
      </c>
      <c r="B161">
        <v>4</v>
      </c>
      <c r="C161" t="s">
        <v>2059</v>
      </c>
      <c r="D161" t="s">
        <v>13</v>
      </c>
      <c r="E161" t="s">
        <v>2063</v>
      </c>
      <c r="F161" t="s">
        <v>714</v>
      </c>
      <c r="G161" t="s">
        <v>36</v>
      </c>
      <c r="H161" t="s">
        <v>2527</v>
      </c>
      <c r="I161" t="s">
        <v>2562</v>
      </c>
    </row>
    <row r="162" spans="1:9" x14ac:dyDescent="0.3">
      <c r="A162" t="s">
        <v>1647</v>
      </c>
      <c r="B162">
        <v>4</v>
      </c>
      <c r="C162" t="s">
        <v>2059</v>
      </c>
      <c r="D162" t="s">
        <v>15</v>
      </c>
      <c r="E162" t="s">
        <v>2065</v>
      </c>
      <c r="F162" t="s">
        <v>714</v>
      </c>
      <c r="G162" t="s">
        <v>717</v>
      </c>
      <c r="H162" t="s">
        <v>2281</v>
      </c>
      <c r="I162" t="s">
        <v>2440</v>
      </c>
    </row>
    <row r="163" spans="1:9" x14ac:dyDescent="0.3">
      <c r="A163" t="s">
        <v>1647</v>
      </c>
      <c r="B163">
        <v>4</v>
      </c>
      <c r="C163" t="s">
        <v>2059</v>
      </c>
      <c r="D163" t="s">
        <v>13</v>
      </c>
      <c r="E163" t="s">
        <v>2067</v>
      </c>
      <c r="F163" t="s">
        <v>714</v>
      </c>
      <c r="G163" t="s">
        <v>36</v>
      </c>
      <c r="H163" t="s">
        <v>2527</v>
      </c>
      <c r="I163" t="s">
        <v>2563</v>
      </c>
    </row>
    <row r="164" spans="1:9" x14ac:dyDescent="0.3">
      <c r="A164" t="s">
        <v>1647</v>
      </c>
      <c r="B164">
        <v>4</v>
      </c>
      <c r="C164" t="s">
        <v>2059</v>
      </c>
      <c r="D164" t="s">
        <v>17</v>
      </c>
      <c r="E164" t="s">
        <v>2064</v>
      </c>
      <c r="F164" t="s">
        <v>714</v>
      </c>
      <c r="G164" t="s">
        <v>718</v>
      </c>
      <c r="H164" t="s">
        <v>2280</v>
      </c>
      <c r="I164" t="s">
        <v>2439</v>
      </c>
    </row>
    <row r="165" spans="1:9" x14ac:dyDescent="0.3">
      <c r="A165" t="s">
        <v>1647</v>
      </c>
      <c r="B165">
        <v>4</v>
      </c>
      <c r="C165" t="s">
        <v>2059</v>
      </c>
      <c r="D165" t="s">
        <v>19</v>
      </c>
      <c r="E165" t="s">
        <v>2066</v>
      </c>
      <c r="F165" t="s">
        <v>714</v>
      </c>
      <c r="G165" t="s">
        <v>48</v>
      </c>
      <c r="H165" t="s">
        <v>2631</v>
      </c>
      <c r="I165" t="s">
        <v>2672</v>
      </c>
    </row>
    <row r="166" spans="1:9" x14ac:dyDescent="0.3">
      <c r="A166" t="s">
        <v>1707</v>
      </c>
      <c r="B166">
        <v>4</v>
      </c>
      <c r="C166" t="s">
        <v>2068</v>
      </c>
      <c r="D166" t="s">
        <v>13</v>
      </c>
      <c r="E166" t="s">
        <v>2072</v>
      </c>
      <c r="F166" t="s">
        <v>714</v>
      </c>
      <c r="G166" t="s">
        <v>36</v>
      </c>
      <c r="H166" t="s">
        <v>2527</v>
      </c>
      <c r="I166" t="s">
        <v>2564</v>
      </c>
    </row>
    <row r="167" spans="1:9" x14ac:dyDescent="0.3">
      <c r="A167" t="s">
        <v>1707</v>
      </c>
      <c r="B167">
        <v>4</v>
      </c>
      <c r="C167" t="s">
        <v>2068</v>
      </c>
      <c r="D167" t="s">
        <v>19</v>
      </c>
      <c r="E167" t="s">
        <v>2071</v>
      </c>
      <c r="F167" t="s">
        <v>714</v>
      </c>
      <c r="G167" t="s">
        <v>48</v>
      </c>
      <c r="H167" t="s">
        <v>2631</v>
      </c>
      <c r="I167" t="s">
        <v>2673</v>
      </c>
    </row>
    <row r="168" spans="1:9" x14ac:dyDescent="0.3">
      <c r="A168" t="s">
        <v>1707</v>
      </c>
      <c r="B168">
        <v>4</v>
      </c>
      <c r="C168" t="s">
        <v>2068</v>
      </c>
      <c r="D168" t="s">
        <v>15</v>
      </c>
      <c r="E168" t="s">
        <v>2070</v>
      </c>
      <c r="F168" t="s">
        <v>714</v>
      </c>
      <c r="G168" t="s">
        <v>717</v>
      </c>
      <c r="H168" t="s">
        <v>2281</v>
      </c>
      <c r="I168" t="s">
        <v>2442</v>
      </c>
    </row>
    <row r="169" spans="1:9" x14ac:dyDescent="0.3">
      <c r="A169" t="s">
        <v>1707</v>
      </c>
      <c r="B169">
        <v>4</v>
      </c>
      <c r="C169" t="s">
        <v>2068</v>
      </c>
      <c r="D169" t="s">
        <v>17</v>
      </c>
      <c r="E169" t="s">
        <v>2069</v>
      </c>
      <c r="F169" t="s">
        <v>714</v>
      </c>
      <c r="G169" t="s">
        <v>718</v>
      </c>
      <c r="H169" t="s">
        <v>2280</v>
      </c>
      <c r="I169" t="s">
        <v>2441</v>
      </c>
    </row>
    <row r="170" spans="1:9" x14ac:dyDescent="0.3">
      <c r="A170" t="s">
        <v>1619</v>
      </c>
      <c r="B170">
        <v>4</v>
      </c>
      <c r="C170" t="s">
        <v>1986</v>
      </c>
      <c r="D170" t="s">
        <v>17</v>
      </c>
      <c r="E170" t="s">
        <v>1987</v>
      </c>
      <c r="F170" t="s">
        <v>714</v>
      </c>
      <c r="G170" t="s">
        <v>718</v>
      </c>
      <c r="H170" t="s">
        <v>2280</v>
      </c>
      <c r="I170" t="s">
        <v>2407</v>
      </c>
    </row>
    <row r="171" spans="1:9" x14ac:dyDescent="0.3">
      <c r="A171" t="s">
        <v>1619</v>
      </c>
      <c r="B171">
        <v>4</v>
      </c>
      <c r="C171" t="s">
        <v>1986</v>
      </c>
      <c r="D171" t="s">
        <v>19</v>
      </c>
      <c r="E171" t="s">
        <v>1989</v>
      </c>
      <c r="F171" t="s">
        <v>714</v>
      </c>
      <c r="G171" t="s">
        <v>48</v>
      </c>
      <c r="H171" t="s">
        <v>2631</v>
      </c>
      <c r="I171" t="s">
        <v>2674</v>
      </c>
    </row>
    <row r="172" spans="1:9" x14ac:dyDescent="0.3">
      <c r="A172" t="s">
        <v>1619</v>
      </c>
      <c r="B172">
        <v>4</v>
      </c>
      <c r="C172" t="s">
        <v>1986</v>
      </c>
      <c r="D172" t="s">
        <v>13</v>
      </c>
      <c r="E172" t="s">
        <v>1990</v>
      </c>
      <c r="F172" t="s">
        <v>714</v>
      </c>
      <c r="G172" t="s">
        <v>36</v>
      </c>
      <c r="H172" t="s">
        <v>2527</v>
      </c>
      <c r="I172" t="s">
        <v>2565</v>
      </c>
    </row>
    <row r="173" spans="1:9" x14ac:dyDescent="0.3">
      <c r="A173" t="s">
        <v>1619</v>
      </c>
      <c r="B173">
        <v>4</v>
      </c>
      <c r="C173" t="s">
        <v>1986</v>
      </c>
      <c r="D173" t="s">
        <v>15</v>
      </c>
      <c r="E173" t="s">
        <v>1988</v>
      </c>
      <c r="F173" t="s">
        <v>714</v>
      </c>
      <c r="G173" t="s">
        <v>717</v>
      </c>
      <c r="H173" t="s">
        <v>2281</v>
      </c>
      <c r="I173" t="s">
        <v>2408</v>
      </c>
    </row>
    <row r="174" spans="1:9" x14ac:dyDescent="0.3">
      <c r="A174" t="s">
        <v>1613</v>
      </c>
      <c r="B174">
        <v>4</v>
      </c>
      <c r="C174" t="s">
        <v>1991</v>
      </c>
      <c r="D174" t="s">
        <v>17</v>
      </c>
      <c r="E174" t="s">
        <v>1992</v>
      </c>
      <c r="F174" t="s">
        <v>714</v>
      </c>
      <c r="G174" t="s">
        <v>718</v>
      </c>
      <c r="H174" t="s">
        <v>2280</v>
      </c>
      <c r="I174" t="s">
        <v>2409</v>
      </c>
    </row>
    <row r="175" spans="1:9" x14ac:dyDescent="0.3">
      <c r="A175" t="s">
        <v>1613</v>
      </c>
      <c r="B175">
        <v>4</v>
      </c>
      <c r="C175" t="s">
        <v>1991</v>
      </c>
      <c r="D175" t="s">
        <v>15</v>
      </c>
      <c r="E175" t="s">
        <v>1993</v>
      </c>
      <c r="F175" t="s">
        <v>714</v>
      </c>
      <c r="G175" t="s">
        <v>717</v>
      </c>
      <c r="H175" t="s">
        <v>2281</v>
      </c>
      <c r="I175" t="s">
        <v>2410</v>
      </c>
    </row>
    <row r="176" spans="1:9" x14ac:dyDescent="0.3">
      <c r="A176" t="s">
        <v>1613</v>
      </c>
      <c r="B176">
        <v>4</v>
      </c>
      <c r="C176" t="s">
        <v>1991</v>
      </c>
      <c r="D176" t="s">
        <v>13</v>
      </c>
      <c r="E176" t="s">
        <v>1995</v>
      </c>
      <c r="F176" t="s">
        <v>714</v>
      </c>
      <c r="G176" t="s">
        <v>36</v>
      </c>
      <c r="H176" t="s">
        <v>2527</v>
      </c>
      <c r="I176" t="s">
        <v>2566</v>
      </c>
    </row>
    <row r="177" spans="1:9" x14ac:dyDescent="0.3">
      <c r="A177" t="s">
        <v>1613</v>
      </c>
      <c r="B177">
        <v>4</v>
      </c>
      <c r="C177" t="s">
        <v>1991</v>
      </c>
      <c r="D177" t="s">
        <v>19</v>
      </c>
      <c r="E177" t="s">
        <v>1994</v>
      </c>
      <c r="F177" t="s">
        <v>714</v>
      </c>
      <c r="G177" t="s">
        <v>48</v>
      </c>
      <c r="H177" t="s">
        <v>2631</v>
      </c>
      <c r="I177" t="s">
        <v>2675</v>
      </c>
    </row>
    <row r="178" spans="1:9" x14ac:dyDescent="0.3">
      <c r="A178" t="s">
        <v>1610</v>
      </c>
      <c r="B178">
        <v>4</v>
      </c>
      <c r="C178" t="s">
        <v>1996</v>
      </c>
      <c r="D178" t="s">
        <v>13</v>
      </c>
      <c r="E178" t="s">
        <v>2000</v>
      </c>
      <c r="F178" t="s">
        <v>714</v>
      </c>
      <c r="G178" t="s">
        <v>36</v>
      </c>
      <c r="H178" t="s">
        <v>2527</v>
      </c>
      <c r="I178" t="s">
        <v>2567</v>
      </c>
    </row>
    <row r="179" spans="1:9" x14ac:dyDescent="0.3">
      <c r="A179" t="s">
        <v>1610</v>
      </c>
      <c r="B179">
        <v>4</v>
      </c>
      <c r="C179" t="s">
        <v>1996</v>
      </c>
      <c r="D179" t="s">
        <v>15</v>
      </c>
      <c r="E179" t="s">
        <v>1998</v>
      </c>
      <c r="F179" t="s">
        <v>714</v>
      </c>
      <c r="G179" t="s">
        <v>717</v>
      </c>
      <c r="H179" t="s">
        <v>2281</v>
      </c>
      <c r="I179" t="s">
        <v>2412</v>
      </c>
    </row>
    <row r="180" spans="1:9" x14ac:dyDescent="0.3">
      <c r="A180" t="s">
        <v>1610</v>
      </c>
      <c r="B180">
        <v>4</v>
      </c>
      <c r="C180" t="s">
        <v>1996</v>
      </c>
      <c r="D180" t="s">
        <v>17</v>
      </c>
      <c r="E180" t="s">
        <v>1997</v>
      </c>
      <c r="F180" t="s">
        <v>714</v>
      </c>
      <c r="G180" t="s">
        <v>718</v>
      </c>
      <c r="H180" t="s">
        <v>2280</v>
      </c>
      <c r="I180" t="s">
        <v>2411</v>
      </c>
    </row>
    <row r="181" spans="1:9" x14ac:dyDescent="0.3">
      <c r="A181" t="s">
        <v>1610</v>
      </c>
      <c r="B181">
        <v>4</v>
      </c>
      <c r="C181" t="s">
        <v>1996</v>
      </c>
      <c r="D181" t="s">
        <v>19</v>
      </c>
      <c r="E181" t="s">
        <v>1999</v>
      </c>
      <c r="F181" t="s">
        <v>714</v>
      </c>
      <c r="G181" t="s">
        <v>48</v>
      </c>
      <c r="H181" t="s">
        <v>2631</v>
      </c>
      <c r="I181" t="s">
        <v>2676</v>
      </c>
    </row>
    <row r="182" spans="1:9" x14ac:dyDescent="0.3">
      <c r="A182" t="s">
        <v>1599</v>
      </c>
      <c r="B182">
        <v>3</v>
      </c>
      <c r="C182" t="s">
        <v>1718</v>
      </c>
      <c r="D182" t="s">
        <v>15</v>
      </c>
      <c r="E182" t="s">
        <v>1720</v>
      </c>
      <c r="F182" t="s">
        <v>714</v>
      </c>
      <c r="G182" t="s">
        <v>717</v>
      </c>
      <c r="H182" t="s">
        <v>2281</v>
      </c>
      <c r="I182" t="s">
        <v>2289</v>
      </c>
    </row>
    <row r="183" spans="1:9" x14ac:dyDescent="0.3">
      <c r="A183" t="s">
        <v>1599</v>
      </c>
      <c r="B183">
        <v>3</v>
      </c>
      <c r="C183" t="s">
        <v>1718</v>
      </c>
      <c r="D183" t="s">
        <v>17</v>
      </c>
      <c r="E183" t="s">
        <v>1719</v>
      </c>
      <c r="F183" t="s">
        <v>714</v>
      </c>
      <c r="G183" t="s">
        <v>718</v>
      </c>
      <c r="H183" t="s">
        <v>2280</v>
      </c>
      <c r="I183" t="s">
        <v>2285</v>
      </c>
    </row>
    <row r="184" spans="1:9" x14ac:dyDescent="0.3">
      <c r="A184" t="s">
        <v>1599</v>
      </c>
      <c r="B184">
        <v>3</v>
      </c>
      <c r="C184" t="s">
        <v>1718</v>
      </c>
      <c r="D184" t="s">
        <v>19</v>
      </c>
      <c r="E184" t="s">
        <v>1721</v>
      </c>
      <c r="F184" t="s">
        <v>714</v>
      </c>
      <c r="G184" t="s">
        <v>48</v>
      </c>
      <c r="H184" t="s">
        <v>2631</v>
      </c>
      <c r="I184" t="s">
        <v>2677</v>
      </c>
    </row>
    <row r="185" spans="1:9" x14ac:dyDescent="0.3">
      <c r="A185" t="s">
        <v>1686</v>
      </c>
      <c r="B185">
        <v>4</v>
      </c>
      <c r="C185" t="s">
        <v>1839</v>
      </c>
      <c r="D185" t="s">
        <v>15</v>
      </c>
      <c r="E185" t="s">
        <v>1841</v>
      </c>
      <c r="F185" t="s">
        <v>714</v>
      </c>
      <c r="G185" t="s">
        <v>717</v>
      </c>
      <c r="H185" t="s">
        <v>2281</v>
      </c>
      <c r="I185" t="s">
        <v>2342</v>
      </c>
    </row>
    <row r="186" spans="1:9" x14ac:dyDescent="0.3">
      <c r="A186" t="s">
        <v>1686</v>
      </c>
      <c r="B186">
        <v>4</v>
      </c>
      <c r="C186" t="s">
        <v>1839</v>
      </c>
      <c r="D186" t="s">
        <v>19</v>
      </c>
      <c r="E186" t="s">
        <v>1842</v>
      </c>
      <c r="F186" t="s">
        <v>714</v>
      </c>
      <c r="G186" t="s">
        <v>48</v>
      </c>
      <c r="H186" t="s">
        <v>2631</v>
      </c>
      <c r="I186" t="s">
        <v>2678</v>
      </c>
    </row>
    <row r="187" spans="1:9" x14ac:dyDescent="0.3">
      <c r="A187" t="s">
        <v>1686</v>
      </c>
      <c r="B187">
        <v>4</v>
      </c>
      <c r="C187" t="s">
        <v>1839</v>
      </c>
      <c r="D187" t="s">
        <v>13</v>
      </c>
      <c r="E187" t="s">
        <v>1843</v>
      </c>
      <c r="F187" t="s">
        <v>714</v>
      </c>
      <c r="G187" t="s">
        <v>36</v>
      </c>
      <c r="H187" t="s">
        <v>2527</v>
      </c>
      <c r="I187" t="s">
        <v>2568</v>
      </c>
    </row>
    <row r="188" spans="1:9" x14ac:dyDescent="0.3">
      <c r="A188" t="s">
        <v>1686</v>
      </c>
      <c r="B188">
        <v>4</v>
      </c>
      <c r="C188" t="s">
        <v>1839</v>
      </c>
      <c r="D188" t="s">
        <v>17</v>
      </c>
      <c r="E188" t="s">
        <v>1840</v>
      </c>
      <c r="F188" t="s">
        <v>714</v>
      </c>
      <c r="G188" t="s">
        <v>718</v>
      </c>
      <c r="H188" t="s">
        <v>2280</v>
      </c>
      <c r="I188" t="s">
        <v>2341</v>
      </c>
    </row>
    <row r="189" spans="1:9" x14ac:dyDescent="0.3">
      <c r="A189" t="s">
        <v>1607</v>
      </c>
      <c r="B189">
        <v>4</v>
      </c>
      <c r="C189" t="s">
        <v>2001</v>
      </c>
      <c r="D189" t="s">
        <v>13</v>
      </c>
      <c r="E189" t="s">
        <v>2005</v>
      </c>
      <c r="F189" t="s">
        <v>714</v>
      </c>
      <c r="G189" t="s">
        <v>36</v>
      </c>
      <c r="H189" t="s">
        <v>2527</v>
      </c>
      <c r="I189" t="s">
        <v>2569</v>
      </c>
    </row>
    <row r="190" spans="1:9" x14ac:dyDescent="0.3">
      <c r="A190" t="s">
        <v>1607</v>
      </c>
      <c r="B190">
        <v>4</v>
      </c>
      <c r="C190" t="s">
        <v>2001</v>
      </c>
      <c r="D190" t="s">
        <v>19</v>
      </c>
      <c r="E190" t="s">
        <v>2004</v>
      </c>
      <c r="F190" t="s">
        <v>714</v>
      </c>
      <c r="G190" t="s">
        <v>48</v>
      </c>
      <c r="H190" t="s">
        <v>2631</v>
      </c>
      <c r="I190" t="s">
        <v>2679</v>
      </c>
    </row>
    <row r="191" spans="1:9" x14ac:dyDescent="0.3">
      <c r="A191" t="s">
        <v>1607</v>
      </c>
      <c r="B191">
        <v>4</v>
      </c>
      <c r="C191" t="s">
        <v>2001</v>
      </c>
      <c r="D191" t="s">
        <v>15</v>
      </c>
      <c r="E191" t="s">
        <v>2003</v>
      </c>
      <c r="F191" t="s">
        <v>714</v>
      </c>
      <c r="G191" t="s">
        <v>717</v>
      </c>
      <c r="H191" t="s">
        <v>2281</v>
      </c>
      <c r="I191" t="s">
        <v>2414</v>
      </c>
    </row>
    <row r="192" spans="1:9" x14ac:dyDescent="0.3">
      <c r="A192" t="s">
        <v>1607</v>
      </c>
      <c r="B192">
        <v>4</v>
      </c>
      <c r="C192" t="s">
        <v>2001</v>
      </c>
      <c r="D192" t="s">
        <v>17</v>
      </c>
      <c r="E192" t="s">
        <v>2002</v>
      </c>
      <c r="F192" t="s">
        <v>714</v>
      </c>
      <c r="G192" t="s">
        <v>718</v>
      </c>
      <c r="H192" t="s">
        <v>2280</v>
      </c>
      <c r="I192" t="s">
        <v>2413</v>
      </c>
    </row>
    <row r="193" spans="1:9" x14ac:dyDescent="0.3">
      <c r="A193" t="s">
        <v>1638</v>
      </c>
      <c r="B193">
        <v>4</v>
      </c>
      <c r="C193" t="s">
        <v>2006</v>
      </c>
      <c r="D193" t="s">
        <v>17</v>
      </c>
      <c r="E193" t="s">
        <v>2007</v>
      </c>
      <c r="F193" t="s">
        <v>714</v>
      </c>
      <c r="G193" t="s">
        <v>718</v>
      </c>
      <c r="H193" t="s">
        <v>2280</v>
      </c>
      <c r="I193" t="s">
        <v>2415</v>
      </c>
    </row>
    <row r="194" spans="1:9" x14ac:dyDescent="0.3">
      <c r="A194" t="s">
        <v>1638</v>
      </c>
      <c r="B194">
        <v>4</v>
      </c>
      <c r="C194" t="s">
        <v>2006</v>
      </c>
      <c r="D194" t="s">
        <v>15</v>
      </c>
      <c r="E194" t="s">
        <v>2008</v>
      </c>
      <c r="F194" t="s">
        <v>714</v>
      </c>
      <c r="G194" t="s">
        <v>717</v>
      </c>
      <c r="H194" t="s">
        <v>2281</v>
      </c>
      <c r="I194" t="s">
        <v>2416</v>
      </c>
    </row>
    <row r="195" spans="1:9" x14ac:dyDescent="0.3">
      <c r="A195" t="s">
        <v>1638</v>
      </c>
      <c r="B195">
        <v>4</v>
      </c>
      <c r="C195" t="s">
        <v>2006</v>
      </c>
      <c r="D195" t="s">
        <v>19</v>
      </c>
      <c r="E195" t="s">
        <v>2009</v>
      </c>
      <c r="F195" t="s">
        <v>714</v>
      </c>
      <c r="G195" t="s">
        <v>48</v>
      </c>
      <c r="H195" t="s">
        <v>2631</v>
      </c>
      <c r="I195" t="s">
        <v>2680</v>
      </c>
    </row>
    <row r="196" spans="1:9" x14ac:dyDescent="0.3">
      <c r="A196" t="s">
        <v>1638</v>
      </c>
      <c r="B196">
        <v>4</v>
      </c>
      <c r="C196" t="s">
        <v>2006</v>
      </c>
      <c r="D196" t="s">
        <v>13</v>
      </c>
      <c r="E196" t="s">
        <v>2010</v>
      </c>
      <c r="F196" t="s">
        <v>714</v>
      </c>
      <c r="G196" t="s">
        <v>36</v>
      </c>
      <c r="H196" t="s">
        <v>2527</v>
      </c>
      <c r="I196" t="s">
        <v>2570</v>
      </c>
    </row>
    <row r="197" spans="1:9" x14ac:dyDescent="0.3">
      <c r="A197" t="s">
        <v>1706</v>
      </c>
      <c r="B197">
        <v>4</v>
      </c>
      <c r="C197" t="s">
        <v>2210</v>
      </c>
      <c r="D197" t="s">
        <v>15</v>
      </c>
      <c r="E197" t="s">
        <v>2212</v>
      </c>
      <c r="F197" t="s">
        <v>714</v>
      </c>
      <c r="G197" t="s">
        <v>717</v>
      </c>
      <c r="H197" t="s">
        <v>2281</v>
      </c>
      <c r="I197" t="s">
        <v>2502</v>
      </c>
    </row>
    <row r="198" spans="1:9" x14ac:dyDescent="0.3">
      <c r="A198" t="s">
        <v>1706</v>
      </c>
      <c r="B198">
        <v>4</v>
      </c>
      <c r="C198" t="s">
        <v>2210</v>
      </c>
      <c r="D198" t="s">
        <v>17</v>
      </c>
      <c r="E198" t="s">
        <v>2211</v>
      </c>
      <c r="F198" t="s">
        <v>714</v>
      </c>
      <c r="G198" t="s">
        <v>718</v>
      </c>
      <c r="H198" t="s">
        <v>2280</v>
      </c>
      <c r="I198" t="s">
        <v>2501</v>
      </c>
    </row>
    <row r="199" spans="1:9" x14ac:dyDescent="0.3">
      <c r="A199" t="s">
        <v>1706</v>
      </c>
      <c r="B199">
        <v>4</v>
      </c>
      <c r="C199" t="s">
        <v>2210</v>
      </c>
      <c r="D199" t="s">
        <v>13</v>
      </c>
      <c r="E199" t="s">
        <v>2214</v>
      </c>
      <c r="F199" t="s">
        <v>714</v>
      </c>
      <c r="G199" t="s">
        <v>36</v>
      </c>
      <c r="H199" t="s">
        <v>2527</v>
      </c>
      <c r="I199" t="s">
        <v>2571</v>
      </c>
    </row>
    <row r="200" spans="1:9" x14ac:dyDescent="0.3">
      <c r="A200" t="s">
        <v>1706</v>
      </c>
      <c r="B200">
        <v>4</v>
      </c>
      <c r="C200" t="s">
        <v>2210</v>
      </c>
      <c r="D200" t="s">
        <v>19</v>
      </c>
      <c r="E200" t="s">
        <v>2213</v>
      </c>
      <c r="F200" t="s">
        <v>714</v>
      </c>
      <c r="G200" t="s">
        <v>48</v>
      </c>
      <c r="H200" t="s">
        <v>2631</v>
      </c>
      <c r="I200" t="s">
        <v>2681</v>
      </c>
    </row>
    <row r="201" spans="1:9" x14ac:dyDescent="0.3">
      <c r="A201" t="s">
        <v>1666</v>
      </c>
      <c r="B201">
        <v>4</v>
      </c>
      <c r="C201" t="s">
        <v>2011</v>
      </c>
      <c r="D201" t="s">
        <v>13</v>
      </c>
      <c r="E201" t="s">
        <v>2015</v>
      </c>
      <c r="F201" t="s">
        <v>714</v>
      </c>
      <c r="G201" t="s">
        <v>36</v>
      </c>
      <c r="H201" t="s">
        <v>2527</v>
      </c>
      <c r="I201" t="s">
        <v>2572</v>
      </c>
    </row>
    <row r="202" spans="1:9" x14ac:dyDescent="0.3">
      <c r="A202" t="s">
        <v>1666</v>
      </c>
      <c r="B202">
        <v>4</v>
      </c>
      <c r="C202" t="s">
        <v>2011</v>
      </c>
      <c r="D202" t="s">
        <v>19</v>
      </c>
      <c r="E202" t="s">
        <v>2014</v>
      </c>
      <c r="F202" t="s">
        <v>714</v>
      </c>
      <c r="G202" t="s">
        <v>48</v>
      </c>
      <c r="H202" t="s">
        <v>2631</v>
      </c>
      <c r="I202" t="s">
        <v>2682</v>
      </c>
    </row>
    <row r="203" spans="1:9" x14ac:dyDescent="0.3">
      <c r="A203" t="s">
        <v>1666</v>
      </c>
      <c r="B203">
        <v>4</v>
      </c>
      <c r="C203" t="s">
        <v>2011</v>
      </c>
      <c r="D203" t="s">
        <v>15</v>
      </c>
      <c r="E203" t="s">
        <v>2013</v>
      </c>
      <c r="F203" t="s">
        <v>714</v>
      </c>
      <c r="G203" t="s">
        <v>717</v>
      </c>
      <c r="H203" t="s">
        <v>2281</v>
      </c>
      <c r="I203" t="s">
        <v>2418</v>
      </c>
    </row>
    <row r="204" spans="1:9" x14ac:dyDescent="0.3">
      <c r="A204" t="s">
        <v>1666</v>
      </c>
      <c r="B204">
        <v>4</v>
      </c>
      <c r="C204" t="s">
        <v>2011</v>
      </c>
      <c r="D204" t="s">
        <v>17</v>
      </c>
      <c r="E204" t="s">
        <v>2012</v>
      </c>
      <c r="F204" t="s">
        <v>714</v>
      </c>
      <c r="G204" t="s">
        <v>718</v>
      </c>
      <c r="H204" t="s">
        <v>2280</v>
      </c>
      <c r="I204" t="s">
        <v>2417</v>
      </c>
    </row>
    <row r="205" spans="1:9" x14ac:dyDescent="0.3">
      <c r="A205" t="s">
        <v>1673</v>
      </c>
      <c r="B205">
        <v>4</v>
      </c>
      <c r="C205" t="s">
        <v>2016</v>
      </c>
      <c r="D205" t="s">
        <v>15</v>
      </c>
      <c r="E205" t="s">
        <v>2018</v>
      </c>
      <c r="F205" t="s">
        <v>714</v>
      </c>
      <c r="G205" t="s">
        <v>717</v>
      </c>
      <c r="H205" t="s">
        <v>2281</v>
      </c>
      <c r="I205" t="s">
        <v>2420</v>
      </c>
    </row>
    <row r="206" spans="1:9" x14ac:dyDescent="0.3">
      <c r="A206" t="s">
        <v>1673</v>
      </c>
      <c r="B206">
        <v>4</v>
      </c>
      <c r="C206" t="s">
        <v>2016</v>
      </c>
      <c r="D206" t="s">
        <v>19</v>
      </c>
      <c r="E206" t="s">
        <v>2019</v>
      </c>
      <c r="F206" t="s">
        <v>714</v>
      </c>
      <c r="G206" t="s">
        <v>48</v>
      </c>
      <c r="H206" t="s">
        <v>2631</v>
      </c>
      <c r="I206" t="s">
        <v>2683</v>
      </c>
    </row>
    <row r="207" spans="1:9" x14ac:dyDescent="0.3">
      <c r="A207" t="s">
        <v>1673</v>
      </c>
      <c r="B207">
        <v>4</v>
      </c>
      <c r="C207" t="s">
        <v>2016</v>
      </c>
      <c r="D207" t="s">
        <v>17</v>
      </c>
      <c r="E207" t="s">
        <v>2017</v>
      </c>
      <c r="F207" t="s">
        <v>714</v>
      </c>
      <c r="G207" t="s">
        <v>718</v>
      </c>
      <c r="H207" t="s">
        <v>2280</v>
      </c>
      <c r="I207" t="s">
        <v>2419</v>
      </c>
    </row>
    <row r="208" spans="1:9" x14ac:dyDescent="0.3">
      <c r="A208" t="s">
        <v>1673</v>
      </c>
      <c r="B208">
        <v>4</v>
      </c>
      <c r="C208" t="s">
        <v>2016</v>
      </c>
      <c r="D208" t="s">
        <v>13</v>
      </c>
      <c r="E208" t="s">
        <v>2020</v>
      </c>
      <c r="F208" t="s">
        <v>714</v>
      </c>
      <c r="G208" t="s">
        <v>36</v>
      </c>
      <c r="H208" t="s">
        <v>2527</v>
      </c>
      <c r="I208" t="s">
        <v>2573</v>
      </c>
    </row>
    <row r="209" spans="1:9" x14ac:dyDescent="0.3">
      <c r="A209" t="s">
        <v>1633</v>
      </c>
      <c r="B209">
        <v>4</v>
      </c>
      <c r="C209" t="s">
        <v>2016</v>
      </c>
      <c r="D209" t="s">
        <v>13</v>
      </c>
      <c r="E209" t="s">
        <v>2024</v>
      </c>
      <c r="F209" t="s">
        <v>714</v>
      </c>
      <c r="G209" t="s">
        <v>36</v>
      </c>
      <c r="H209" t="s">
        <v>2527</v>
      </c>
      <c r="I209" t="s">
        <v>2574</v>
      </c>
    </row>
    <row r="210" spans="1:9" x14ac:dyDescent="0.3">
      <c r="A210" t="s">
        <v>1633</v>
      </c>
      <c r="B210">
        <v>4</v>
      </c>
      <c r="C210" t="s">
        <v>2016</v>
      </c>
      <c r="D210" t="s">
        <v>17</v>
      </c>
      <c r="E210" t="s">
        <v>2021</v>
      </c>
      <c r="F210" t="s">
        <v>714</v>
      </c>
      <c r="G210" t="s">
        <v>718</v>
      </c>
      <c r="H210" t="s">
        <v>2280</v>
      </c>
      <c r="I210" t="s">
        <v>2421</v>
      </c>
    </row>
    <row r="211" spans="1:9" x14ac:dyDescent="0.3">
      <c r="A211" t="s">
        <v>1633</v>
      </c>
      <c r="B211">
        <v>4</v>
      </c>
      <c r="C211" t="s">
        <v>2016</v>
      </c>
      <c r="D211" t="s">
        <v>15</v>
      </c>
      <c r="E211" t="s">
        <v>2022</v>
      </c>
      <c r="F211" t="s">
        <v>714</v>
      </c>
      <c r="G211" t="s">
        <v>717</v>
      </c>
      <c r="H211" t="s">
        <v>2281</v>
      </c>
      <c r="I211" t="s">
        <v>2422</v>
      </c>
    </row>
    <row r="212" spans="1:9" x14ac:dyDescent="0.3">
      <c r="A212" t="s">
        <v>1633</v>
      </c>
      <c r="B212">
        <v>4</v>
      </c>
      <c r="C212" t="s">
        <v>2016</v>
      </c>
      <c r="D212" t="s">
        <v>19</v>
      </c>
      <c r="E212" t="s">
        <v>2023</v>
      </c>
      <c r="F212" t="s">
        <v>714</v>
      </c>
      <c r="G212" t="s">
        <v>48</v>
      </c>
      <c r="H212" t="s">
        <v>2631</v>
      </c>
      <c r="I212" t="s">
        <v>2684</v>
      </c>
    </row>
    <row r="213" spans="1:9" x14ac:dyDescent="0.3">
      <c r="A213" t="s">
        <v>1636</v>
      </c>
      <c r="B213">
        <v>4</v>
      </c>
      <c r="C213" t="s">
        <v>2016</v>
      </c>
      <c r="D213" t="s">
        <v>15</v>
      </c>
      <c r="E213" t="s">
        <v>2026</v>
      </c>
      <c r="F213" t="s">
        <v>714</v>
      </c>
      <c r="G213" t="s">
        <v>717</v>
      </c>
      <c r="H213" t="s">
        <v>2281</v>
      </c>
      <c r="I213" t="s">
        <v>2424</v>
      </c>
    </row>
    <row r="214" spans="1:9" x14ac:dyDescent="0.3">
      <c r="A214" t="s">
        <v>1636</v>
      </c>
      <c r="B214">
        <v>4</v>
      </c>
      <c r="C214" t="s">
        <v>2016</v>
      </c>
      <c r="D214" t="s">
        <v>17</v>
      </c>
      <c r="E214" t="s">
        <v>2025</v>
      </c>
      <c r="F214" t="s">
        <v>714</v>
      </c>
      <c r="G214" t="s">
        <v>718</v>
      </c>
      <c r="H214" t="s">
        <v>2280</v>
      </c>
      <c r="I214" t="s">
        <v>2423</v>
      </c>
    </row>
    <row r="215" spans="1:9" x14ac:dyDescent="0.3">
      <c r="A215" t="s">
        <v>1636</v>
      </c>
      <c r="B215">
        <v>4</v>
      </c>
      <c r="C215" t="s">
        <v>2016</v>
      </c>
      <c r="D215" t="s">
        <v>13</v>
      </c>
      <c r="E215" t="s">
        <v>2028</v>
      </c>
      <c r="F215" t="s">
        <v>714</v>
      </c>
      <c r="G215" t="s">
        <v>36</v>
      </c>
      <c r="H215" t="s">
        <v>2527</v>
      </c>
      <c r="I215" t="s">
        <v>2575</v>
      </c>
    </row>
    <row r="216" spans="1:9" x14ac:dyDescent="0.3">
      <c r="A216" t="s">
        <v>1636</v>
      </c>
      <c r="B216">
        <v>4</v>
      </c>
      <c r="C216" t="s">
        <v>2016</v>
      </c>
      <c r="D216" t="s">
        <v>19</v>
      </c>
      <c r="E216" t="s">
        <v>2027</v>
      </c>
      <c r="F216" t="s">
        <v>714</v>
      </c>
      <c r="G216" t="s">
        <v>48</v>
      </c>
      <c r="H216" t="s">
        <v>2631</v>
      </c>
      <c r="I216" t="s">
        <v>2685</v>
      </c>
    </row>
    <row r="217" spans="1:9" x14ac:dyDescent="0.3">
      <c r="A217" t="s">
        <v>1654</v>
      </c>
      <c r="B217">
        <v>4</v>
      </c>
      <c r="C217" t="s">
        <v>1912</v>
      </c>
      <c r="D217" t="s">
        <v>13</v>
      </c>
      <c r="E217" t="s">
        <v>1916</v>
      </c>
      <c r="F217" t="s">
        <v>714</v>
      </c>
      <c r="G217" t="s">
        <v>36</v>
      </c>
      <c r="H217" t="s">
        <v>2527</v>
      </c>
      <c r="I217" t="s">
        <v>2576</v>
      </c>
    </row>
    <row r="218" spans="1:9" x14ac:dyDescent="0.3">
      <c r="A218" t="s">
        <v>1654</v>
      </c>
      <c r="B218">
        <v>4</v>
      </c>
      <c r="C218" t="s">
        <v>1912</v>
      </c>
      <c r="D218" t="s">
        <v>19</v>
      </c>
      <c r="E218" t="s">
        <v>1915</v>
      </c>
      <c r="F218" t="s">
        <v>714</v>
      </c>
      <c r="G218" t="s">
        <v>48</v>
      </c>
      <c r="H218" t="s">
        <v>2631</v>
      </c>
      <c r="I218" t="s">
        <v>2686</v>
      </c>
    </row>
    <row r="219" spans="1:9" x14ac:dyDescent="0.3">
      <c r="A219" t="s">
        <v>1654</v>
      </c>
      <c r="B219">
        <v>4</v>
      </c>
      <c r="C219" t="s">
        <v>1912</v>
      </c>
      <c r="D219" t="s">
        <v>17</v>
      </c>
      <c r="E219" t="s">
        <v>1913</v>
      </c>
      <c r="F219" t="s">
        <v>714</v>
      </c>
      <c r="G219" t="s">
        <v>718</v>
      </c>
      <c r="H219" t="s">
        <v>2280</v>
      </c>
      <c r="I219" t="s">
        <v>2373</v>
      </c>
    </row>
    <row r="220" spans="1:9" x14ac:dyDescent="0.3">
      <c r="A220" t="s">
        <v>1654</v>
      </c>
      <c r="B220">
        <v>4</v>
      </c>
      <c r="C220" t="s">
        <v>1912</v>
      </c>
      <c r="D220" t="s">
        <v>15</v>
      </c>
      <c r="E220" t="s">
        <v>1914</v>
      </c>
      <c r="F220" t="s">
        <v>714</v>
      </c>
      <c r="G220" t="s">
        <v>717</v>
      </c>
      <c r="H220" t="s">
        <v>2281</v>
      </c>
      <c r="I220" t="s">
        <v>2374</v>
      </c>
    </row>
    <row r="221" spans="1:9" x14ac:dyDescent="0.3">
      <c r="A221" t="s">
        <v>1649</v>
      </c>
      <c r="B221">
        <v>4</v>
      </c>
      <c r="C221" t="s">
        <v>2029</v>
      </c>
      <c r="D221" t="s">
        <v>19</v>
      </c>
      <c r="E221" t="s">
        <v>2032</v>
      </c>
      <c r="F221" t="s">
        <v>714</v>
      </c>
      <c r="G221" t="s">
        <v>48</v>
      </c>
      <c r="H221" t="s">
        <v>2631</v>
      </c>
      <c r="I221" t="s">
        <v>2687</v>
      </c>
    </row>
    <row r="222" spans="1:9" x14ac:dyDescent="0.3">
      <c r="A222" t="s">
        <v>1649</v>
      </c>
      <c r="B222">
        <v>4</v>
      </c>
      <c r="C222" t="s">
        <v>2029</v>
      </c>
      <c r="D222" t="s">
        <v>15</v>
      </c>
      <c r="E222" t="s">
        <v>2031</v>
      </c>
      <c r="F222" t="s">
        <v>714</v>
      </c>
      <c r="G222" t="s">
        <v>717</v>
      </c>
      <c r="H222" t="s">
        <v>2281</v>
      </c>
      <c r="I222" t="s">
        <v>2426</v>
      </c>
    </row>
    <row r="223" spans="1:9" x14ac:dyDescent="0.3">
      <c r="A223" t="s">
        <v>1649</v>
      </c>
      <c r="B223">
        <v>4</v>
      </c>
      <c r="C223" t="s">
        <v>2029</v>
      </c>
      <c r="D223" t="s">
        <v>13</v>
      </c>
      <c r="E223" t="s">
        <v>2033</v>
      </c>
      <c r="F223" t="s">
        <v>714</v>
      </c>
      <c r="G223" t="s">
        <v>36</v>
      </c>
      <c r="H223" t="s">
        <v>2527</v>
      </c>
      <c r="I223" t="s">
        <v>2577</v>
      </c>
    </row>
    <row r="224" spans="1:9" x14ac:dyDescent="0.3">
      <c r="A224" t="s">
        <v>1649</v>
      </c>
      <c r="B224">
        <v>4</v>
      </c>
      <c r="C224" t="s">
        <v>2029</v>
      </c>
      <c r="D224" t="s">
        <v>17</v>
      </c>
      <c r="E224" t="s">
        <v>2030</v>
      </c>
      <c r="F224" t="s">
        <v>714</v>
      </c>
      <c r="G224" t="s">
        <v>718</v>
      </c>
      <c r="H224" t="s">
        <v>2280</v>
      </c>
      <c r="I224" t="s">
        <v>2425</v>
      </c>
    </row>
    <row r="225" spans="1:9" x14ac:dyDescent="0.3">
      <c r="A225" t="s">
        <v>1698</v>
      </c>
      <c r="B225">
        <v>4</v>
      </c>
      <c r="C225" t="s">
        <v>1885</v>
      </c>
      <c r="D225" t="s">
        <v>13</v>
      </c>
      <c r="E225" t="s">
        <v>1889</v>
      </c>
      <c r="F225" t="s">
        <v>714</v>
      </c>
      <c r="G225" t="s">
        <v>36</v>
      </c>
      <c r="H225" t="s">
        <v>2527</v>
      </c>
      <c r="I225" t="s">
        <v>2578</v>
      </c>
    </row>
    <row r="226" spans="1:9" x14ac:dyDescent="0.3">
      <c r="A226" t="s">
        <v>1698</v>
      </c>
      <c r="B226">
        <v>4</v>
      </c>
      <c r="C226" t="s">
        <v>1885</v>
      </c>
      <c r="D226" t="s">
        <v>19</v>
      </c>
      <c r="E226" t="s">
        <v>1888</v>
      </c>
      <c r="F226" t="s">
        <v>714</v>
      </c>
      <c r="G226" t="s">
        <v>48</v>
      </c>
      <c r="H226" t="s">
        <v>2631</v>
      </c>
      <c r="I226" t="s">
        <v>2688</v>
      </c>
    </row>
    <row r="227" spans="1:9" x14ac:dyDescent="0.3">
      <c r="A227" t="s">
        <v>1698</v>
      </c>
      <c r="B227">
        <v>4</v>
      </c>
      <c r="C227" t="s">
        <v>1885</v>
      </c>
      <c r="D227" t="s">
        <v>15</v>
      </c>
      <c r="E227" t="s">
        <v>1887</v>
      </c>
      <c r="F227" t="s">
        <v>714</v>
      </c>
      <c r="G227" t="s">
        <v>717</v>
      </c>
      <c r="H227" t="s">
        <v>2281</v>
      </c>
      <c r="I227" t="s">
        <v>2362</v>
      </c>
    </row>
    <row r="228" spans="1:9" x14ac:dyDescent="0.3">
      <c r="A228" t="s">
        <v>1698</v>
      </c>
      <c r="B228">
        <v>4</v>
      </c>
      <c r="C228" t="s">
        <v>1885</v>
      </c>
      <c r="D228" t="s">
        <v>17</v>
      </c>
      <c r="E228" t="s">
        <v>1886</v>
      </c>
      <c r="F228" t="s">
        <v>714</v>
      </c>
      <c r="G228" t="s">
        <v>718</v>
      </c>
      <c r="H228" t="s">
        <v>2280</v>
      </c>
      <c r="I228" t="s">
        <v>2361</v>
      </c>
    </row>
    <row r="229" spans="1:9" x14ac:dyDescent="0.3">
      <c r="A229" t="s">
        <v>1674</v>
      </c>
      <c r="B229">
        <v>4</v>
      </c>
      <c r="C229" t="s">
        <v>1890</v>
      </c>
      <c r="D229" t="s">
        <v>13</v>
      </c>
      <c r="E229" t="s">
        <v>1894</v>
      </c>
      <c r="F229" t="s">
        <v>714</v>
      </c>
      <c r="G229" t="s">
        <v>36</v>
      </c>
      <c r="H229" t="s">
        <v>2527</v>
      </c>
      <c r="I229" t="s">
        <v>2579</v>
      </c>
    </row>
    <row r="230" spans="1:9" x14ac:dyDescent="0.3">
      <c r="A230" t="s">
        <v>1674</v>
      </c>
      <c r="B230">
        <v>4</v>
      </c>
      <c r="C230" t="s">
        <v>1890</v>
      </c>
      <c r="D230" t="s">
        <v>17</v>
      </c>
      <c r="E230" t="s">
        <v>1891</v>
      </c>
      <c r="F230" t="s">
        <v>714</v>
      </c>
      <c r="G230" t="s">
        <v>718</v>
      </c>
      <c r="H230" t="s">
        <v>2280</v>
      </c>
      <c r="I230" t="s">
        <v>2363</v>
      </c>
    </row>
    <row r="231" spans="1:9" x14ac:dyDescent="0.3">
      <c r="A231" t="s">
        <v>1674</v>
      </c>
      <c r="B231">
        <v>4</v>
      </c>
      <c r="C231" t="s">
        <v>1890</v>
      </c>
      <c r="D231" t="s">
        <v>19</v>
      </c>
      <c r="E231" t="s">
        <v>1893</v>
      </c>
      <c r="F231" t="s">
        <v>714</v>
      </c>
      <c r="G231" t="s">
        <v>48</v>
      </c>
      <c r="H231" t="s">
        <v>2631</v>
      </c>
      <c r="I231" t="s">
        <v>2689</v>
      </c>
    </row>
    <row r="232" spans="1:9" x14ac:dyDescent="0.3">
      <c r="A232" t="s">
        <v>1674</v>
      </c>
      <c r="B232">
        <v>4</v>
      </c>
      <c r="C232" t="s">
        <v>1890</v>
      </c>
      <c r="D232" t="s">
        <v>15</v>
      </c>
      <c r="E232" t="s">
        <v>1892</v>
      </c>
      <c r="F232" t="s">
        <v>714</v>
      </c>
      <c r="G232" t="s">
        <v>717</v>
      </c>
      <c r="H232" t="s">
        <v>2281</v>
      </c>
      <c r="I232" t="s">
        <v>2364</v>
      </c>
    </row>
    <row r="233" spans="1:9" x14ac:dyDescent="0.3">
      <c r="A233" t="s">
        <v>1628</v>
      </c>
      <c r="B233">
        <v>4</v>
      </c>
      <c r="C233" t="s">
        <v>1890</v>
      </c>
      <c r="D233" t="s">
        <v>15</v>
      </c>
      <c r="E233" t="s">
        <v>1896</v>
      </c>
      <c r="F233" t="s">
        <v>714</v>
      </c>
      <c r="G233" t="s">
        <v>717</v>
      </c>
      <c r="H233" t="s">
        <v>2281</v>
      </c>
      <c r="I233" t="s">
        <v>2366</v>
      </c>
    </row>
    <row r="234" spans="1:9" x14ac:dyDescent="0.3">
      <c r="A234" t="s">
        <v>1628</v>
      </c>
      <c r="B234">
        <v>4</v>
      </c>
      <c r="C234" t="s">
        <v>1890</v>
      </c>
      <c r="D234" t="s">
        <v>17</v>
      </c>
      <c r="E234" t="s">
        <v>1895</v>
      </c>
      <c r="F234" t="s">
        <v>714</v>
      </c>
      <c r="G234" t="s">
        <v>718</v>
      </c>
      <c r="H234" t="s">
        <v>2280</v>
      </c>
      <c r="I234" t="s">
        <v>2365</v>
      </c>
    </row>
    <row r="235" spans="1:9" x14ac:dyDescent="0.3">
      <c r="A235" t="s">
        <v>1628</v>
      </c>
      <c r="B235">
        <v>4</v>
      </c>
      <c r="C235" t="s">
        <v>1890</v>
      </c>
      <c r="D235" t="s">
        <v>19</v>
      </c>
      <c r="E235" t="s">
        <v>1897</v>
      </c>
      <c r="F235" t="s">
        <v>714</v>
      </c>
      <c r="G235" t="s">
        <v>48</v>
      </c>
      <c r="H235" t="s">
        <v>2631</v>
      </c>
      <c r="I235" t="s">
        <v>2690</v>
      </c>
    </row>
    <row r="236" spans="1:9" x14ac:dyDescent="0.3">
      <c r="A236" t="s">
        <v>1628</v>
      </c>
      <c r="B236">
        <v>4</v>
      </c>
      <c r="C236" t="s">
        <v>1890</v>
      </c>
      <c r="D236" t="s">
        <v>13</v>
      </c>
      <c r="E236" t="s">
        <v>1898</v>
      </c>
      <c r="F236" t="s">
        <v>714</v>
      </c>
      <c r="G236" t="s">
        <v>36</v>
      </c>
      <c r="H236" t="s">
        <v>2527</v>
      </c>
      <c r="I236" t="s">
        <v>2580</v>
      </c>
    </row>
    <row r="237" spans="1:9" x14ac:dyDescent="0.3">
      <c r="A237" t="s">
        <v>1682</v>
      </c>
      <c r="B237">
        <v>6</v>
      </c>
      <c r="C237" t="s">
        <v>1954</v>
      </c>
      <c r="D237" t="s">
        <v>13</v>
      </c>
      <c r="E237" t="s">
        <v>1960</v>
      </c>
      <c r="F237" t="s">
        <v>714</v>
      </c>
      <c r="G237" t="s">
        <v>36</v>
      </c>
      <c r="H237" t="s">
        <v>2527</v>
      </c>
      <c r="I237" t="s">
        <v>2581</v>
      </c>
    </row>
    <row r="238" spans="1:9" x14ac:dyDescent="0.3">
      <c r="A238" t="s">
        <v>1682</v>
      </c>
      <c r="B238">
        <v>6</v>
      </c>
      <c r="C238" t="s">
        <v>1954</v>
      </c>
      <c r="D238" t="s">
        <v>78</v>
      </c>
      <c r="E238" t="s">
        <v>1958</v>
      </c>
      <c r="F238" t="s">
        <v>714</v>
      </c>
      <c r="G238" t="s">
        <v>2279</v>
      </c>
      <c r="H238" t="s">
        <v>2283</v>
      </c>
      <c r="I238" t="s">
        <v>2394</v>
      </c>
    </row>
    <row r="239" spans="1:9" x14ac:dyDescent="0.3">
      <c r="A239" t="s">
        <v>1682</v>
      </c>
      <c r="B239">
        <v>6</v>
      </c>
      <c r="C239" t="s">
        <v>1954</v>
      </c>
      <c r="D239" t="s">
        <v>19</v>
      </c>
      <c r="E239" t="s">
        <v>1959</v>
      </c>
      <c r="F239" t="s">
        <v>714</v>
      </c>
      <c r="G239" t="s">
        <v>48</v>
      </c>
      <c r="H239" t="s">
        <v>2631</v>
      </c>
      <c r="I239" t="s">
        <v>2691</v>
      </c>
    </row>
    <row r="240" spans="1:9" x14ac:dyDescent="0.3">
      <c r="A240" t="s">
        <v>1682</v>
      </c>
      <c r="B240">
        <v>6</v>
      </c>
      <c r="C240" t="s">
        <v>1954</v>
      </c>
      <c r="D240" t="s">
        <v>17</v>
      </c>
      <c r="E240" t="s">
        <v>1955</v>
      </c>
      <c r="F240" t="s">
        <v>714</v>
      </c>
      <c r="G240" t="s">
        <v>718</v>
      </c>
      <c r="H240" t="s">
        <v>2280</v>
      </c>
      <c r="I240" t="s">
        <v>2391</v>
      </c>
    </row>
    <row r="241" spans="1:9" x14ac:dyDescent="0.3">
      <c r="A241" t="s">
        <v>1682</v>
      </c>
      <c r="B241">
        <v>6</v>
      </c>
      <c r="C241" t="s">
        <v>1954</v>
      </c>
      <c r="D241" t="s">
        <v>77</v>
      </c>
      <c r="E241" t="s">
        <v>1957</v>
      </c>
      <c r="F241" t="s">
        <v>714</v>
      </c>
      <c r="G241" t="s">
        <v>2278</v>
      </c>
      <c r="H241" t="s">
        <v>2282</v>
      </c>
      <c r="I241" t="s">
        <v>2393</v>
      </c>
    </row>
    <row r="242" spans="1:9" x14ac:dyDescent="0.3">
      <c r="A242" t="s">
        <v>1682</v>
      </c>
      <c r="B242">
        <v>6</v>
      </c>
      <c r="C242" t="s">
        <v>1954</v>
      </c>
      <c r="D242" t="s">
        <v>15</v>
      </c>
      <c r="E242" t="s">
        <v>1956</v>
      </c>
      <c r="F242" t="s">
        <v>714</v>
      </c>
      <c r="G242" t="s">
        <v>717</v>
      </c>
      <c r="H242" t="s">
        <v>2281</v>
      </c>
      <c r="I242" t="s">
        <v>2392</v>
      </c>
    </row>
    <row r="243" spans="1:9" x14ac:dyDescent="0.3">
      <c r="A243" t="s">
        <v>1634</v>
      </c>
      <c r="B243">
        <v>6</v>
      </c>
      <c r="C243" t="s">
        <v>1954</v>
      </c>
      <c r="D243" t="s">
        <v>78</v>
      </c>
      <c r="E243" t="s">
        <v>1964</v>
      </c>
      <c r="F243" t="s">
        <v>714</v>
      </c>
      <c r="G243" t="s">
        <v>2279</v>
      </c>
      <c r="H243" t="s">
        <v>2283</v>
      </c>
      <c r="I243" t="s">
        <v>2398</v>
      </c>
    </row>
    <row r="244" spans="1:9" x14ac:dyDescent="0.3">
      <c r="A244" t="s">
        <v>1634</v>
      </c>
      <c r="B244">
        <v>6</v>
      </c>
      <c r="C244" t="s">
        <v>1954</v>
      </c>
      <c r="D244" t="s">
        <v>77</v>
      </c>
      <c r="E244" t="s">
        <v>1963</v>
      </c>
      <c r="F244" t="s">
        <v>714</v>
      </c>
      <c r="G244" t="s">
        <v>2278</v>
      </c>
      <c r="H244" t="s">
        <v>2282</v>
      </c>
      <c r="I244" t="s">
        <v>2397</v>
      </c>
    </row>
    <row r="245" spans="1:9" x14ac:dyDescent="0.3">
      <c r="A245" t="s">
        <v>1634</v>
      </c>
      <c r="B245">
        <v>6</v>
      </c>
      <c r="C245" t="s">
        <v>1954</v>
      </c>
      <c r="D245" t="s">
        <v>15</v>
      </c>
      <c r="E245" t="s">
        <v>1962</v>
      </c>
      <c r="F245" t="s">
        <v>714</v>
      </c>
      <c r="G245" t="s">
        <v>717</v>
      </c>
      <c r="H245" t="s">
        <v>2281</v>
      </c>
      <c r="I245" t="s">
        <v>2396</v>
      </c>
    </row>
    <row r="246" spans="1:9" x14ac:dyDescent="0.3">
      <c r="A246" t="s">
        <v>1634</v>
      </c>
      <c r="B246">
        <v>6</v>
      </c>
      <c r="C246" t="s">
        <v>1954</v>
      </c>
      <c r="D246" t="s">
        <v>17</v>
      </c>
      <c r="E246" t="s">
        <v>1961</v>
      </c>
      <c r="F246" t="s">
        <v>714</v>
      </c>
      <c r="G246" t="s">
        <v>718</v>
      </c>
      <c r="H246" t="s">
        <v>2280</v>
      </c>
      <c r="I246" t="s">
        <v>2395</v>
      </c>
    </row>
    <row r="247" spans="1:9" x14ac:dyDescent="0.3">
      <c r="A247" t="s">
        <v>1634</v>
      </c>
      <c r="B247">
        <v>6</v>
      </c>
      <c r="C247" t="s">
        <v>1954</v>
      </c>
      <c r="D247" t="s">
        <v>13</v>
      </c>
      <c r="E247" t="s">
        <v>1966</v>
      </c>
      <c r="F247" t="s">
        <v>714</v>
      </c>
      <c r="G247" t="s">
        <v>36</v>
      </c>
      <c r="H247" t="s">
        <v>2527</v>
      </c>
      <c r="I247" t="s">
        <v>2582</v>
      </c>
    </row>
    <row r="248" spans="1:9" x14ac:dyDescent="0.3">
      <c r="A248" t="s">
        <v>1634</v>
      </c>
      <c r="B248">
        <v>6</v>
      </c>
      <c r="C248" t="s">
        <v>1954</v>
      </c>
      <c r="D248" t="s">
        <v>19</v>
      </c>
      <c r="E248" t="s">
        <v>1965</v>
      </c>
      <c r="F248" t="s">
        <v>714</v>
      </c>
      <c r="G248" t="s">
        <v>48</v>
      </c>
      <c r="H248" t="s">
        <v>2631</v>
      </c>
      <c r="I248" t="s">
        <v>2692</v>
      </c>
    </row>
    <row r="249" spans="1:9" x14ac:dyDescent="0.3">
      <c r="A249" t="s">
        <v>1656</v>
      </c>
      <c r="B249">
        <v>4</v>
      </c>
      <c r="C249" t="s">
        <v>2034</v>
      </c>
      <c r="D249" t="s">
        <v>15</v>
      </c>
      <c r="E249" t="s">
        <v>2036</v>
      </c>
      <c r="F249" t="s">
        <v>714</v>
      </c>
      <c r="G249" t="s">
        <v>717</v>
      </c>
      <c r="H249" t="s">
        <v>2281</v>
      </c>
      <c r="I249" t="s">
        <v>2428</v>
      </c>
    </row>
    <row r="250" spans="1:9" x14ac:dyDescent="0.3">
      <c r="A250" t="s">
        <v>1656</v>
      </c>
      <c r="B250">
        <v>4</v>
      </c>
      <c r="C250" t="s">
        <v>2034</v>
      </c>
      <c r="D250" t="s">
        <v>19</v>
      </c>
      <c r="E250" t="s">
        <v>2037</v>
      </c>
      <c r="F250" t="s">
        <v>714</v>
      </c>
      <c r="G250" t="s">
        <v>48</v>
      </c>
      <c r="H250" t="s">
        <v>2631</v>
      </c>
      <c r="I250" t="s">
        <v>2693</v>
      </c>
    </row>
    <row r="251" spans="1:9" x14ac:dyDescent="0.3">
      <c r="A251" t="s">
        <v>1656</v>
      </c>
      <c r="B251">
        <v>4</v>
      </c>
      <c r="C251" t="s">
        <v>2034</v>
      </c>
      <c r="D251" t="s">
        <v>13</v>
      </c>
      <c r="E251" t="s">
        <v>2038</v>
      </c>
      <c r="F251" t="s">
        <v>714</v>
      </c>
      <c r="G251" t="s">
        <v>36</v>
      </c>
      <c r="H251" t="s">
        <v>2527</v>
      </c>
      <c r="I251" t="s">
        <v>2583</v>
      </c>
    </row>
    <row r="252" spans="1:9" x14ac:dyDescent="0.3">
      <c r="A252" t="s">
        <v>1656</v>
      </c>
      <c r="B252">
        <v>4</v>
      </c>
      <c r="C252" t="s">
        <v>2034</v>
      </c>
      <c r="D252" t="s">
        <v>17</v>
      </c>
      <c r="E252" t="s">
        <v>2035</v>
      </c>
      <c r="F252" t="s">
        <v>714</v>
      </c>
      <c r="G252" t="s">
        <v>718</v>
      </c>
      <c r="H252" t="s">
        <v>2280</v>
      </c>
      <c r="I252" t="s">
        <v>2427</v>
      </c>
    </row>
    <row r="253" spans="1:9" x14ac:dyDescent="0.3">
      <c r="A253" t="s">
        <v>1683</v>
      </c>
      <c r="B253">
        <v>4</v>
      </c>
      <c r="C253" t="s">
        <v>1880</v>
      </c>
      <c r="D253" t="s">
        <v>13</v>
      </c>
      <c r="E253" t="s">
        <v>1884</v>
      </c>
      <c r="F253" t="s">
        <v>714</v>
      </c>
      <c r="G253" t="s">
        <v>36</v>
      </c>
      <c r="H253" t="s">
        <v>2527</v>
      </c>
      <c r="I253" t="s">
        <v>2584</v>
      </c>
    </row>
    <row r="254" spans="1:9" x14ac:dyDescent="0.3">
      <c r="A254" t="s">
        <v>1683</v>
      </c>
      <c r="B254">
        <v>4</v>
      </c>
      <c r="C254" t="s">
        <v>1880</v>
      </c>
      <c r="D254" t="s">
        <v>19</v>
      </c>
      <c r="E254" t="s">
        <v>1883</v>
      </c>
      <c r="F254" t="s">
        <v>714</v>
      </c>
      <c r="G254" t="s">
        <v>48</v>
      </c>
      <c r="H254" t="s">
        <v>2631</v>
      </c>
      <c r="I254" t="s">
        <v>2694</v>
      </c>
    </row>
    <row r="255" spans="1:9" x14ac:dyDescent="0.3">
      <c r="A255" t="s">
        <v>1683</v>
      </c>
      <c r="B255">
        <v>4</v>
      </c>
      <c r="C255" t="s">
        <v>1880</v>
      </c>
      <c r="D255" t="s">
        <v>17</v>
      </c>
      <c r="E255" t="s">
        <v>1881</v>
      </c>
      <c r="F255" t="s">
        <v>714</v>
      </c>
      <c r="G255" t="s">
        <v>718</v>
      </c>
      <c r="H255" t="s">
        <v>2280</v>
      </c>
      <c r="I255" t="s">
        <v>2359</v>
      </c>
    </row>
    <row r="256" spans="1:9" x14ac:dyDescent="0.3">
      <c r="A256" t="s">
        <v>1683</v>
      </c>
      <c r="B256">
        <v>4</v>
      </c>
      <c r="C256" t="s">
        <v>1880</v>
      </c>
      <c r="D256" t="s">
        <v>15</v>
      </c>
      <c r="E256" t="s">
        <v>1882</v>
      </c>
      <c r="F256" t="s">
        <v>714</v>
      </c>
      <c r="G256" t="s">
        <v>717</v>
      </c>
      <c r="H256" t="s">
        <v>2281</v>
      </c>
      <c r="I256" t="s">
        <v>2360</v>
      </c>
    </row>
    <row r="257" spans="1:9" x14ac:dyDescent="0.3">
      <c r="A257" t="s">
        <v>1631</v>
      </c>
      <c r="B257">
        <v>4</v>
      </c>
      <c r="C257" t="s">
        <v>2140</v>
      </c>
      <c r="D257" t="s">
        <v>13</v>
      </c>
      <c r="E257" t="s">
        <v>2144</v>
      </c>
      <c r="F257" t="s">
        <v>714</v>
      </c>
      <c r="G257" t="s">
        <v>36</v>
      </c>
      <c r="H257" t="s">
        <v>2527</v>
      </c>
      <c r="I257" t="s">
        <v>2585</v>
      </c>
    </row>
    <row r="258" spans="1:9" x14ac:dyDescent="0.3">
      <c r="A258" t="s">
        <v>1631</v>
      </c>
      <c r="B258">
        <v>4</v>
      </c>
      <c r="C258" t="s">
        <v>2140</v>
      </c>
      <c r="D258" t="s">
        <v>17</v>
      </c>
      <c r="E258" t="s">
        <v>2141</v>
      </c>
      <c r="F258" t="s">
        <v>714</v>
      </c>
      <c r="G258" t="s">
        <v>718</v>
      </c>
      <c r="H258" t="s">
        <v>2280</v>
      </c>
      <c r="I258" t="s">
        <v>2471</v>
      </c>
    </row>
    <row r="259" spans="1:9" x14ac:dyDescent="0.3">
      <c r="A259" t="s">
        <v>1631</v>
      </c>
      <c r="B259">
        <v>4</v>
      </c>
      <c r="C259" t="s">
        <v>2140</v>
      </c>
      <c r="D259" t="s">
        <v>15</v>
      </c>
      <c r="E259" t="s">
        <v>2142</v>
      </c>
      <c r="F259" t="s">
        <v>714</v>
      </c>
      <c r="G259" t="s">
        <v>717</v>
      </c>
      <c r="H259" t="s">
        <v>2281</v>
      </c>
      <c r="I259" t="s">
        <v>2472</v>
      </c>
    </row>
    <row r="260" spans="1:9" x14ac:dyDescent="0.3">
      <c r="A260" t="s">
        <v>1631</v>
      </c>
      <c r="B260">
        <v>4</v>
      </c>
      <c r="C260" t="s">
        <v>2140</v>
      </c>
      <c r="D260" t="s">
        <v>19</v>
      </c>
      <c r="E260" t="s">
        <v>2143</v>
      </c>
      <c r="F260" t="s">
        <v>714</v>
      </c>
      <c r="G260" t="s">
        <v>48</v>
      </c>
      <c r="H260" t="s">
        <v>2631</v>
      </c>
      <c r="I260" t="s">
        <v>2695</v>
      </c>
    </row>
    <row r="261" spans="1:9" x14ac:dyDescent="0.3">
      <c r="A261" t="s">
        <v>2758</v>
      </c>
      <c r="B261">
        <v>0</v>
      </c>
      <c r="C261" t="s">
        <v>2759</v>
      </c>
      <c r="D261" t="s">
        <v>15</v>
      </c>
      <c r="E261" t="s">
        <v>2760</v>
      </c>
      <c r="F261" t="s">
        <v>1373</v>
      </c>
      <c r="G261" t="s">
        <v>717</v>
      </c>
      <c r="H261" t="s">
        <v>2281</v>
      </c>
      <c r="I261" t="s">
        <v>2761</v>
      </c>
    </row>
    <row r="262" spans="1:9" x14ac:dyDescent="0.3">
      <c r="A262" t="s">
        <v>2758</v>
      </c>
      <c r="B262">
        <v>0</v>
      </c>
      <c r="C262" t="s">
        <v>2759</v>
      </c>
      <c r="D262" t="s">
        <v>1251</v>
      </c>
      <c r="E262" t="s">
        <v>2762</v>
      </c>
      <c r="F262" t="s">
        <v>1373</v>
      </c>
      <c r="G262" t="s">
        <v>2276</v>
      </c>
      <c r="H262" t="s">
        <v>2763</v>
      </c>
      <c r="I262" t="s">
        <v>2764</v>
      </c>
    </row>
    <row r="263" spans="1:9" x14ac:dyDescent="0.3">
      <c r="A263" t="s">
        <v>2758</v>
      </c>
      <c r="B263">
        <v>0</v>
      </c>
      <c r="C263" t="s">
        <v>2759</v>
      </c>
      <c r="D263" t="s">
        <v>1250</v>
      </c>
      <c r="E263" t="s">
        <v>2765</v>
      </c>
      <c r="F263" t="s">
        <v>1373</v>
      </c>
      <c r="G263" t="s">
        <v>2275</v>
      </c>
      <c r="H263" t="s">
        <v>2766</v>
      </c>
      <c r="I263" t="s">
        <v>2767</v>
      </c>
    </row>
    <row r="264" spans="1:9" x14ac:dyDescent="0.3">
      <c r="A264" t="s">
        <v>1646</v>
      </c>
      <c r="B264">
        <v>4</v>
      </c>
      <c r="C264" t="s">
        <v>1759</v>
      </c>
      <c r="D264" t="s">
        <v>19</v>
      </c>
      <c r="E264" t="s">
        <v>1762</v>
      </c>
      <c r="F264" t="s">
        <v>714</v>
      </c>
      <c r="G264" t="s">
        <v>48</v>
      </c>
      <c r="H264" t="s">
        <v>2631</v>
      </c>
      <c r="I264" t="s">
        <v>2696</v>
      </c>
    </row>
    <row r="265" spans="1:9" x14ac:dyDescent="0.3">
      <c r="A265" t="s">
        <v>1646</v>
      </c>
      <c r="B265">
        <v>4</v>
      </c>
      <c r="C265" t="s">
        <v>1759</v>
      </c>
      <c r="D265" t="s">
        <v>15</v>
      </c>
      <c r="E265" t="s">
        <v>1761</v>
      </c>
      <c r="F265" t="s">
        <v>714</v>
      </c>
      <c r="G265" t="s">
        <v>717</v>
      </c>
      <c r="H265" t="s">
        <v>2281</v>
      </c>
      <c r="I265" t="s">
        <v>2307</v>
      </c>
    </row>
    <row r="266" spans="1:9" x14ac:dyDescent="0.3">
      <c r="A266" t="s">
        <v>1646</v>
      </c>
      <c r="B266">
        <v>4</v>
      </c>
      <c r="C266" t="s">
        <v>1759</v>
      </c>
      <c r="D266" t="s">
        <v>17</v>
      </c>
      <c r="E266" t="s">
        <v>1760</v>
      </c>
      <c r="F266" t="s">
        <v>714</v>
      </c>
      <c r="G266" t="s">
        <v>718</v>
      </c>
      <c r="H266" t="s">
        <v>2280</v>
      </c>
      <c r="I266" t="s">
        <v>2306</v>
      </c>
    </row>
    <row r="267" spans="1:9" x14ac:dyDescent="0.3">
      <c r="A267" t="s">
        <v>1646</v>
      </c>
      <c r="B267">
        <v>4</v>
      </c>
      <c r="C267" t="s">
        <v>1759</v>
      </c>
      <c r="D267" t="s">
        <v>13</v>
      </c>
      <c r="E267" t="s">
        <v>1763</v>
      </c>
      <c r="F267" t="s">
        <v>714</v>
      </c>
      <c r="G267" t="s">
        <v>36</v>
      </c>
      <c r="H267" t="s">
        <v>2527</v>
      </c>
      <c r="I267" t="s">
        <v>2586</v>
      </c>
    </row>
    <row r="268" spans="1:9" x14ac:dyDescent="0.3">
      <c r="A268" t="s">
        <v>1688</v>
      </c>
      <c r="B268">
        <v>4</v>
      </c>
      <c r="C268" t="s">
        <v>1746</v>
      </c>
      <c r="D268" t="s">
        <v>13</v>
      </c>
      <c r="E268" t="s">
        <v>1750</v>
      </c>
      <c r="F268" t="s">
        <v>714</v>
      </c>
      <c r="G268" t="s">
        <v>36</v>
      </c>
      <c r="H268" t="s">
        <v>2527</v>
      </c>
      <c r="I268" t="s">
        <v>2587</v>
      </c>
    </row>
    <row r="269" spans="1:9" x14ac:dyDescent="0.3">
      <c r="A269" t="s">
        <v>1688</v>
      </c>
      <c r="B269">
        <v>4</v>
      </c>
      <c r="C269" t="s">
        <v>1746</v>
      </c>
      <c r="D269" t="s">
        <v>19</v>
      </c>
      <c r="E269" t="s">
        <v>1749</v>
      </c>
      <c r="F269" t="s">
        <v>714</v>
      </c>
      <c r="G269" t="s">
        <v>48</v>
      </c>
      <c r="H269" t="s">
        <v>2631</v>
      </c>
      <c r="I269" t="s">
        <v>2697</v>
      </c>
    </row>
    <row r="270" spans="1:9" x14ac:dyDescent="0.3">
      <c r="A270" t="s">
        <v>1688</v>
      </c>
      <c r="B270">
        <v>4</v>
      </c>
      <c r="C270" t="s">
        <v>1746</v>
      </c>
      <c r="D270" t="s">
        <v>15</v>
      </c>
      <c r="E270" t="s">
        <v>1748</v>
      </c>
      <c r="F270" t="s">
        <v>714</v>
      </c>
      <c r="G270" t="s">
        <v>717</v>
      </c>
      <c r="H270" t="s">
        <v>2281</v>
      </c>
      <c r="I270" t="s">
        <v>2301</v>
      </c>
    </row>
    <row r="271" spans="1:9" x14ac:dyDescent="0.3">
      <c r="A271" t="s">
        <v>1688</v>
      </c>
      <c r="B271">
        <v>4</v>
      </c>
      <c r="C271" t="s">
        <v>1746</v>
      </c>
      <c r="D271" t="s">
        <v>17</v>
      </c>
      <c r="E271" t="s">
        <v>1747</v>
      </c>
      <c r="F271" t="s">
        <v>714</v>
      </c>
      <c r="G271" t="s">
        <v>718</v>
      </c>
      <c r="H271" t="s">
        <v>2280</v>
      </c>
      <c r="I271" t="s">
        <v>2300</v>
      </c>
    </row>
    <row r="272" spans="1:9" x14ac:dyDescent="0.3">
      <c r="A272" t="s">
        <v>1711</v>
      </c>
      <c r="B272">
        <v>4</v>
      </c>
      <c r="C272" t="s">
        <v>2248</v>
      </c>
      <c r="D272" t="s">
        <v>9</v>
      </c>
      <c r="E272" t="s">
        <v>2251</v>
      </c>
      <c r="F272" t="s">
        <v>748</v>
      </c>
      <c r="G272" t="s">
        <v>717</v>
      </c>
      <c r="H272" t="s">
        <v>2281</v>
      </c>
      <c r="I272" t="s">
        <v>2518</v>
      </c>
    </row>
    <row r="273" spans="1:9" x14ac:dyDescent="0.3">
      <c r="A273" t="s">
        <v>1711</v>
      </c>
      <c r="B273">
        <v>4</v>
      </c>
      <c r="C273" t="s">
        <v>2248</v>
      </c>
      <c r="D273" t="s">
        <v>10</v>
      </c>
      <c r="E273" t="s">
        <v>2252</v>
      </c>
      <c r="F273" t="s">
        <v>748</v>
      </c>
      <c r="G273" t="s">
        <v>48</v>
      </c>
      <c r="H273" t="s">
        <v>2631</v>
      </c>
      <c r="I273" t="s">
        <v>2698</v>
      </c>
    </row>
    <row r="274" spans="1:9" x14ac:dyDescent="0.3">
      <c r="A274" t="s">
        <v>1711</v>
      </c>
      <c r="B274">
        <v>4</v>
      </c>
      <c r="C274" t="s">
        <v>2248</v>
      </c>
      <c r="D274" t="s">
        <v>8</v>
      </c>
      <c r="E274" t="s">
        <v>2250</v>
      </c>
      <c r="F274" t="s">
        <v>748</v>
      </c>
      <c r="G274" t="s">
        <v>36</v>
      </c>
      <c r="H274" t="s">
        <v>2527</v>
      </c>
      <c r="I274" t="s">
        <v>2588</v>
      </c>
    </row>
    <row r="275" spans="1:9" x14ac:dyDescent="0.3">
      <c r="A275" t="s">
        <v>1711</v>
      </c>
      <c r="B275">
        <v>4</v>
      </c>
      <c r="C275" t="s">
        <v>2248</v>
      </c>
      <c r="D275" t="s">
        <v>7</v>
      </c>
      <c r="E275" t="s">
        <v>2249</v>
      </c>
      <c r="F275" t="s">
        <v>748</v>
      </c>
      <c r="G275" t="s">
        <v>718</v>
      </c>
      <c r="H275" t="s">
        <v>2280</v>
      </c>
      <c r="I275" t="s">
        <v>2517</v>
      </c>
    </row>
    <row r="276" spans="1:9" x14ac:dyDescent="0.3">
      <c r="A276" t="s">
        <v>1604</v>
      </c>
      <c r="B276">
        <v>4</v>
      </c>
      <c r="C276" t="s">
        <v>2239</v>
      </c>
      <c r="D276" t="s">
        <v>13</v>
      </c>
      <c r="E276" t="s">
        <v>2243</v>
      </c>
      <c r="F276" t="s">
        <v>748</v>
      </c>
      <c r="G276" t="s">
        <v>36</v>
      </c>
      <c r="H276" t="s">
        <v>2527</v>
      </c>
      <c r="I276" t="s">
        <v>2589</v>
      </c>
    </row>
    <row r="277" spans="1:9" x14ac:dyDescent="0.3">
      <c r="A277" t="s">
        <v>1604</v>
      </c>
      <c r="B277">
        <v>4</v>
      </c>
      <c r="C277" t="s">
        <v>2239</v>
      </c>
      <c r="D277" t="s">
        <v>19</v>
      </c>
      <c r="E277" t="s">
        <v>2242</v>
      </c>
      <c r="F277" t="s">
        <v>748</v>
      </c>
      <c r="G277" t="s">
        <v>48</v>
      </c>
      <c r="H277" t="s">
        <v>2631</v>
      </c>
      <c r="I277" t="s">
        <v>2699</v>
      </c>
    </row>
    <row r="278" spans="1:9" x14ac:dyDescent="0.3">
      <c r="A278" t="s">
        <v>1604</v>
      </c>
      <c r="B278">
        <v>4</v>
      </c>
      <c r="C278" t="s">
        <v>2239</v>
      </c>
      <c r="D278" t="s">
        <v>15</v>
      </c>
      <c r="E278" t="s">
        <v>2241</v>
      </c>
      <c r="F278" t="s">
        <v>748</v>
      </c>
      <c r="G278" t="s">
        <v>717</v>
      </c>
      <c r="H278" t="s">
        <v>2281</v>
      </c>
      <c r="I278" t="s">
        <v>2514</v>
      </c>
    </row>
    <row r="279" spans="1:9" x14ac:dyDescent="0.3">
      <c r="A279" t="s">
        <v>1604</v>
      </c>
      <c r="B279">
        <v>4</v>
      </c>
      <c r="C279" t="s">
        <v>2239</v>
      </c>
      <c r="D279" t="s">
        <v>17</v>
      </c>
      <c r="E279" t="s">
        <v>2240</v>
      </c>
      <c r="F279" t="s">
        <v>748</v>
      </c>
      <c r="G279" t="s">
        <v>718</v>
      </c>
      <c r="H279" t="s">
        <v>2280</v>
      </c>
      <c r="I279" t="s">
        <v>2513</v>
      </c>
    </row>
    <row r="280" spans="1:9" x14ac:dyDescent="0.3">
      <c r="A280" t="s">
        <v>1603</v>
      </c>
      <c r="B280">
        <v>4</v>
      </c>
      <c r="C280" t="s">
        <v>2239</v>
      </c>
      <c r="D280" t="s">
        <v>13</v>
      </c>
      <c r="E280" t="s">
        <v>2247</v>
      </c>
      <c r="F280" t="s">
        <v>748</v>
      </c>
      <c r="G280" t="s">
        <v>36</v>
      </c>
      <c r="H280" t="s">
        <v>2527</v>
      </c>
      <c r="I280" t="s">
        <v>2590</v>
      </c>
    </row>
    <row r="281" spans="1:9" x14ac:dyDescent="0.3">
      <c r="A281" t="s">
        <v>1603</v>
      </c>
      <c r="B281">
        <v>4</v>
      </c>
      <c r="C281" t="s">
        <v>2239</v>
      </c>
      <c r="D281" t="s">
        <v>19</v>
      </c>
      <c r="E281" t="s">
        <v>2246</v>
      </c>
      <c r="F281" t="s">
        <v>748</v>
      </c>
      <c r="G281" t="s">
        <v>48</v>
      </c>
      <c r="H281" t="s">
        <v>2631</v>
      </c>
      <c r="I281" t="s">
        <v>2700</v>
      </c>
    </row>
    <row r="282" spans="1:9" x14ac:dyDescent="0.3">
      <c r="A282" t="s">
        <v>1603</v>
      </c>
      <c r="B282">
        <v>4</v>
      </c>
      <c r="C282" t="s">
        <v>2239</v>
      </c>
      <c r="D282" t="s">
        <v>15</v>
      </c>
      <c r="E282" t="s">
        <v>2245</v>
      </c>
      <c r="F282" t="s">
        <v>748</v>
      </c>
      <c r="G282" t="s">
        <v>717</v>
      </c>
      <c r="H282" t="s">
        <v>2281</v>
      </c>
      <c r="I282" t="s">
        <v>2516</v>
      </c>
    </row>
    <row r="283" spans="1:9" x14ac:dyDescent="0.3">
      <c r="A283" t="s">
        <v>1603</v>
      </c>
      <c r="B283">
        <v>4</v>
      </c>
      <c r="C283" t="s">
        <v>2239</v>
      </c>
      <c r="D283" t="s">
        <v>17</v>
      </c>
      <c r="E283" t="s">
        <v>2244</v>
      </c>
      <c r="F283" t="s">
        <v>748</v>
      </c>
      <c r="G283" t="s">
        <v>718</v>
      </c>
      <c r="H283" t="s">
        <v>2280</v>
      </c>
      <c r="I283" t="s">
        <v>2515</v>
      </c>
    </row>
    <row r="284" spans="1:9" x14ac:dyDescent="0.3">
      <c r="A284" t="s">
        <v>1712</v>
      </c>
      <c r="B284">
        <v>4</v>
      </c>
      <c r="C284" t="s">
        <v>2253</v>
      </c>
      <c r="D284" t="s">
        <v>8</v>
      </c>
      <c r="E284" t="s">
        <v>2255</v>
      </c>
      <c r="F284" t="s">
        <v>748</v>
      </c>
      <c r="G284" t="s">
        <v>36</v>
      </c>
      <c r="H284" t="s">
        <v>2527</v>
      </c>
      <c r="I284" t="s">
        <v>2591</v>
      </c>
    </row>
    <row r="285" spans="1:9" x14ac:dyDescent="0.3">
      <c r="A285" t="s">
        <v>1712</v>
      </c>
      <c r="B285">
        <v>4</v>
      </c>
      <c r="C285" t="s">
        <v>2253</v>
      </c>
      <c r="D285" t="s">
        <v>7</v>
      </c>
      <c r="E285" t="s">
        <v>2254</v>
      </c>
      <c r="F285" t="s">
        <v>748</v>
      </c>
      <c r="G285" t="s">
        <v>718</v>
      </c>
      <c r="H285" t="s">
        <v>2280</v>
      </c>
      <c r="I285" t="s">
        <v>2519</v>
      </c>
    </row>
    <row r="286" spans="1:9" x14ac:dyDescent="0.3">
      <c r="A286" t="s">
        <v>1712</v>
      </c>
      <c r="B286">
        <v>4</v>
      </c>
      <c r="C286" t="s">
        <v>2253</v>
      </c>
      <c r="D286" t="s">
        <v>9</v>
      </c>
      <c r="E286" t="s">
        <v>2256</v>
      </c>
      <c r="F286" t="s">
        <v>748</v>
      </c>
      <c r="G286" t="s">
        <v>717</v>
      </c>
      <c r="H286" t="s">
        <v>2281</v>
      </c>
      <c r="I286" t="s">
        <v>2520</v>
      </c>
    </row>
    <row r="287" spans="1:9" x14ac:dyDescent="0.3">
      <c r="A287" t="s">
        <v>1712</v>
      </c>
      <c r="B287">
        <v>4</v>
      </c>
      <c r="C287" t="s">
        <v>2253</v>
      </c>
      <c r="D287" t="s">
        <v>10</v>
      </c>
      <c r="E287" t="s">
        <v>2257</v>
      </c>
      <c r="F287" t="s">
        <v>748</v>
      </c>
      <c r="G287" t="s">
        <v>48</v>
      </c>
      <c r="H287" t="s">
        <v>2631</v>
      </c>
      <c r="I287" t="s">
        <v>2701</v>
      </c>
    </row>
    <row r="288" spans="1:9" x14ac:dyDescent="0.3">
      <c r="A288" t="s">
        <v>1704</v>
      </c>
      <c r="B288">
        <v>4</v>
      </c>
      <c r="C288" t="s">
        <v>2268</v>
      </c>
      <c r="D288" t="s">
        <v>7</v>
      </c>
      <c r="E288" t="s">
        <v>2269</v>
      </c>
      <c r="F288" t="s">
        <v>748</v>
      </c>
      <c r="G288" t="s">
        <v>718</v>
      </c>
      <c r="H288" t="s">
        <v>2280</v>
      </c>
      <c r="I288" t="s">
        <v>2525</v>
      </c>
    </row>
    <row r="289" spans="1:9" x14ac:dyDescent="0.3">
      <c r="A289" t="s">
        <v>1704</v>
      </c>
      <c r="B289">
        <v>4</v>
      </c>
      <c r="C289" t="s">
        <v>2268</v>
      </c>
      <c r="D289" t="s">
        <v>8</v>
      </c>
      <c r="E289" t="s">
        <v>2270</v>
      </c>
      <c r="F289" t="s">
        <v>748</v>
      </c>
      <c r="G289" t="s">
        <v>36</v>
      </c>
      <c r="H289" t="s">
        <v>2527</v>
      </c>
      <c r="I289" t="s">
        <v>2592</v>
      </c>
    </row>
    <row r="290" spans="1:9" x14ac:dyDescent="0.3">
      <c r="A290" t="s">
        <v>1704</v>
      </c>
      <c r="B290">
        <v>4</v>
      </c>
      <c r="C290" t="s">
        <v>2268</v>
      </c>
      <c r="D290" t="s">
        <v>9</v>
      </c>
      <c r="E290" t="s">
        <v>2271</v>
      </c>
      <c r="F290" t="s">
        <v>748</v>
      </c>
      <c r="G290" t="s">
        <v>717</v>
      </c>
      <c r="H290" t="s">
        <v>2281</v>
      </c>
      <c r="I290" t="s">
        <v>2526</v>
      </c>
    </row>
    <row r="291" spans="1:9" x14ac:dyDescent="0.3">
      <c r="A291" t="s">
        <v>1704</v>
      </c>
      <c r="B291">
        <v>4</v>
      </c>
      <c r="C291" t="s">
        <v>2268</v>
      </c>
      <c r="D291" t="s">
        <v>10</v>
      </c>
      <c r="E291" t="s">
        <v>2272</v>
      </c>
      <c r="F291" t="s">
        <v>748</v>
      </c>
      <c r="G291" t="s">
        <v>48</v>
      </c>
      <c r="H291" t="s">
        <v>2631</v>
      </c>
      <c r="I291" t="s">
        <v>2702</v>
      </c>
    </row>
    <row r="292" spans="1:9" x14ac:dyDescent="0.3">
      <c r="A292" t="s">
        <v>1662</v>
      </c>
      <c r="B292">
        <v>3</v>
      </c>
      <c r="C292" t="s">
        <v>1755</v>
      </c>
      <c r="D292" t="s">
        <v>17</v>
      </c>
      <c r="E292" t="s">
        <v>1756</v>
      </c>
      <c r="F292" t="s">
        <v>714</v>
      </c>
      <c r="G292" t="s">
        <v>718</v>
      </c>
      <c r="H292" t="s">
        <v>2280</v>
      </c>
      <c r="I292" t="s">
        <v>2304</v>
      </c>
    </row>
    <row r="293" spans="1:9" x14ac:dyDescent="0.3">
      <c r="A293" t="s">
        <v>1662</v>
      </c>
      <c r="B293">
        <v>3</v>
      </c>
      <c r="C293" t="s">
        <v>1755</v>
      </c>
      <c r="D293" t="s">
        <v>19</v>
      </c>
      <c r="E293" t="s">
        <v>1758</v>
      </c>
      <c r="F293" t="s">
        <v>714</v>
      </c>
      <c r="G293" t="s">
        <v>48</v>
      </c>
      <c r="H293" t="s">
        <v>2631</v>
      </c>
      <c r="I293" t="s">
        <v>2703</v>
      </c>
    </row>
    <row r="294" spans="1:9" x14ac:dyDescent="0.3">
      <c r="A294" t="s">
        <v>1662</v>
      </c>
      <c r="B294">
        <v>3</v>
      </c>
      <c r="C294" t="s">
        <v>1755</v>
      </c>
      <c r="D294" t="s">
        <v>15</v>
      </c>
      <c r="E294" t="s">
        <v>1757</v>
      </c>
      <c r="F294" t="s">
        <v>714</v>
      </c>
      <c r="G294" t="s">
        <v>717</v>
      </c>
      <c r="H294" t="s">
        <v>2281</v>
      </c>
      <c r="I294" t="s">
        <v>2305</v>
      </c>
    </row>
    <row r="295" spans="1:9" x14ac:dyDescent="0.3">
      <c r="A295" t="s">
        <v>1644</v>
      </c>
      <c r="B295">
        <v>4</v>
      </c>
      <c r="C295" t="s">
        <v>1773</v>
      </c>
      <c r="D295" t="s">
        <v>17</v>
      </c>
      <c r="E295" t="s">
        <v>1774</v>
      </c>
      <c r="F295" t="s">
        <v>714</v>
      </c>
      <c r="G295" t="s">
        <v>718</v>
      </c>
      <c r="H295" t="s">
        <v>2280</v>
      </c>
      <c r="I295" t="s">
        <v>2312</v>
      </c>
    </row>
    <row r="296" spans="1:9" x14ac:dyDescent="0.3">
      <c r="A296" t="s">
        <v>1644</v>
      </c>
      <c r="B296">
        <v>4</v>
      </c>
      <c r="C296" t="s">
        <v>1773</v>
      </c>
      <c r="D296" t="s">
        <v>15</v>
      </c>
      <c r="E296" t="s">
        <v>1775</v>
      </c>
      <c r="F296" t="s">
        <v>714</v>
      </c>
      <c r="G296" t="s">
        <v>717</v>
      </c>
      <c r="H296" t="s">
        <v>2281</v>
      </c>
      <c r="I296" t="s">
        <v>2313</v>
      </c>
    </row>
    <row r="297" spans="1:9" x14ac:dyDescent="0.3">
      <c r="A297" t="s">
        <v>1644</v>
      </c>
      <c r="B297">
        <v>4</v>
      </c>
      <c r="C297" t="s">
        <v>1773</v>
      </c>
      <c r="D297" t="s">
        <v>19</v>
      </c>
      <c r="E297" t="s">
        <v>1776</v>
      </c>
      <c r="F297" t="s">
        <v>714</v>
      </c>
      <c r="G297" t="s">
        <v>48</v>
      </c>
      <c r="H297" t="s">
        <v>2631</v>
      </c>
      <c r="I297" t="s">
        <v>2704</v>
      </c>
    </row>
    <row r="298" spans="1:9" x14ac:dyDescent="0.3">
      <c r="A298" t="s">
        <v>1644</v>
      </c>
      <c r="B298">
        <v>4</v>
      </c>
      <c r="C298" t="s">
        <v>1773</v>
      </c>
      <c r="D298" t="s">
        <v>13</v>
      </c>
      <c r="E298" t="s">
        <v>1777</v>
      </c>
      <c r="F298" t="s">
        <v>714</v>
      </c>
      <c r="G298" t="s">
        <v>36</v>
      </c>
      <c r="H298" t="s">
        <v>2527</v>
      </c>
      <c r="I298" t="s">
        <v>2593</v>
      </c>
    </row>
    <row r="299" spans="1:9" x14ac:dyDescent="0.3">
      <c r="A299" t="s">
        <v>1685</v>
      </c>
      <c r="B299">
        <v>4</v>
      </c>
      <c r="C299" t="s">
        <v>1768</v>
      </c>
      <c r="D299" t="s">
        <v>19</v>
      </c>
      <c r="E299" t="s">
        <v>1771</v>
      </c>
      <c r="F299" t="s">
        <v>714</v>
      </c>
      <c r="G299" t="s">
        <v>48</v>
      </c>
      <c r="H299" t="s">
        <v>2631</v>
      </c>
      <c r="I299" t="s">
        <v>2705</v>
      </c>
    </row>
    <row r="300" spans="1:9" x14ac:dyDescent="0.3">
      <c r="A300" t="s">
        <v>1685</v>
      </c>
      <c r="B300">
        <v>4</v>
      </c>
      <c r="C300" t="s">
        <v>1768</v>
      </c>
      <c r="D300" t="s">
        <v>15</v>
      </c>
      <c r="E300" t="s">
        <v>1770</v>
      </c>
      <c r="F300" t="s">
        <v>714</v>
      </c>
      <c r="G300" t="s">
        <v>717</v>
      </c>
      <c r="H300" t="s">
        <v>2281</v>
      </c>
      <c r="I300" t="s">
        <v>2311</v>
      </c>
    </row>
    <row r="301" spans="1:9" x14ac:dyDescent="0.3">
      <c r="A301" t="s">
        <v>1685</v>
      </c>
      <c r="B301">
        <v>4</v>
      </c>
      <c r="C301" t="s">
        <v>1768</v>
      </c>
      <c r="D301" t="s">
        <v>17</v>
      </c>
      <c r="E301" t="s">
        <v>1769</v>
      </c>
      <c r="F301" t="s">
        <v>714</v>
      </c>
      <c r="G301" t="s">
        <v>718</v>
      </c>
      <c r="H301" t="s">
        <v>2280</v>
      </c>
      <c r="I301" t="s">
        <v>2310</v>
      </c>
    </row>
    <row r="302" spans="1:9" x14ac:dyDescent="0.3">
      <c r="A302" t="s">
        <v>1685</v>
      </c>
      <c r="B302">
        <v>4</v>
      </c>
      <c r="C302" t="s">
        <v>1768</v>
      </c>
      <c r="D302" t="s">
        <v>13</v>
      </c>
      <c r="E302" t="s">
        <v>1772</v>
      </c>
      <c r="F302" t="s">
        <v>714</v>
      </c>
      <c r="G302" t="s">
        <v>36</v>
      </c>
      <c r="H302" t="s">
        <v>2527</v>
      </c>
      <c r="I302" t="s">
        <v>2594</v>
      </c>
    </row>
    <row r="303" spans="1:9" x14ac:dyDescent="0.3">
      <c r="A303" t="s">
        <v>1663</v>
      </c>
      <c r="B303">
        <v>4</v>
      </c>
      <c r="C303" t="s">
        <v>2178</v>
      </c>
      <c r="D303" t="s">
        <v>19</v>
      </c>
      <c r="E303" t="s">
        <v>2181</v>
      </c>
      <c r="F303" t="s">
        <v>714</v>
      </c>
      <c r="G303" t="s">
        <v>48</v>
      </c>
      <c r="H303" t="s">
        <v>2631</v>
      </c>
      <c r="I303" t="s">
        <v>2706</v>
      </c>
    </row>
    <row r="304" spans="1:9" x14ac:dyDescent="0.3">
      <c r="A304" t="s">
        <v>1663</v>
      </c>
      <c r="B304">
        <v>4</v>
      </c>
      <c r="C304" t="s">
        <v>2178</v>
      </c>
      <c r="D304" t="s">
        <v>15</v>
      </c>
      <c r="E304" t="s">
        <v>2180</v>
      </c>
      <c r="F304" t="s">
        <v>714</v>
      </c>
      <c r="G304" t="s">
        <v>717</v>
      </c>
      <c r="H304" t="s">
        <v>2281</v>
      </c>
      <c r="I304" t="s">
        <v>2488</v>
      </c>
    </row>
    <row r="305" spans="1:9" x14ac:dyDescent="0.3">
      <c r="A305" t="s">
        <v>1663</v>
      </c>
      <c r="B305">
        <v>4</v>
      </c>
      <c r="C305" t="s">
        <v>2178</v>
      </c>
      <c r="D305" t="s">
        <v>13</v>
      </c>
      <c r="E305" t="s">
        <v>2182</v>
      </c>
      <c r="F305" t="s">
        <v>714</v>
      </c>
      <c r="G305" t="s">
        <v>36</v>
      </c>
      <c r="H305" t="s">
        <v>2527</v>
      </c>
      <c r="I305" t="s">
        <v>2595</v>
      </c>
    </row>
    <row r="306" spans="1:9" x14ac:dyDescent="0.3">
      <c r="A306" t="s">
        <v>1663</v>
      </c>
      <c r="B306">
        <v>4</v>
      </c>
      <c r="C306" t="s">
        <v>2178</v>
      </c>
      <c r="D306" t="s">
        <v>17</v>
      </c>
      <c r="E306" t="s">
        <v>2179</v>
      </c>
      <c r="F306" t="s">
        <v>714</v>
      </c>
      <c r="G306" t="s">
        <v>718</v>
      </c>
      <c r="H306" t="s">
        <v>2280</v>
      </c>
      <c r="I306" t="s">
        <v>2487</v>
      </c>
    </row>
    <row r="307" spans="1:9" x14ac:dyDescent="0.3">
      <c r="A307" t="s">
        <v>1621</v>
      </c>
      <c r="B307">
        <v>4</v>
      </c>
      <c r="C307" t="s">
        <v>2183</v>
      </c>
      <c r="D307" t="s">
        <v>15</v>
      </c>
      <c r="E307" t="s">
        <v>2185</v>
      </c>
      <c r="F307" t="s">
        <v>714</v>
      </c>
      <c r="G307" t="s">
        <v>717</v>
      </c>
      <c r="H307" t="s">
        <v>2281</v>
      </c>
      <c r="I307" t="s">
        <v>2490</v>
      </c>
    </row>
    <row r="308" spans="1:9" x14ac:dyDescent="0.3">
      <c r="A308" t="s">
        <v>1621</v>
      </c>
      <c r="B308">
        <v>4</v>
      </c>
      <c r="C308" t="s">
        <v>2183</v>
      </c>
      <c r="D308" t="s">
        <v>19</v>
      </c>
      <c r="E308" t="s">
        <v>2186</v>
      </c>
      <c r="F308" t="s">
        <v>714</v>
      </c>
      <c r="G308" t="s">
        <v>48</v>
      </c>
      <c r="H308" t="s">
        <v>2631</v>
      </c>
      <c r="I308" t="s">
        <v>2707</v>
      </c>
    </row>
    <row r="309" spans="1:9" x14ac:dyDescent="0.3">
      <c r="A309" t="s">
        <v>1621</v>
      </c>
      <c r="B309">
        <v>4</v>
      </c>
      <c r="C309" t="s">
        <v>2183</v>
      </c>
      <c r="D309" t="s">
        <v>17</v>
      </c>
      <c r="E309" t="s">
        <v>2184</v>
      </c>
      <c r="F309" t="s">
        <v>714</v>
      </c>
      <c r="G309" t="s">
        <v>718</v>
      </c>
      <c r="H309" t="s">
        <v>2280</v>
      </c>
      <c r="I309" t="s">
        <v>2489</v>
      </c>
    </row>
    <row r="310" spans="1:9" x14ac:dyDescent="0.3">
      <c r="A310" t="s">
        <v>1621</v>
      </c>
      <c r="B310">
        <v>4</v>
      </c>
      <c r="C310" t="s">
        <v>2183</v>
      </c>
      <c r="D310" t="s">
        <v>13</v>
      </c>
      <c r="E310" t="s">
        <v>2187</v>
      </c>
      <c r="F310" t="s">
        <v>714</v>
      </c>
      <c r="G310" t="s">
        <v>36</v>
      </c>
      <c r="H310" t="s">
        <v>2527</v>
      </c>
      <c r="I310" t="s">
        <v>2596</v>
      </c>
    </row>
    <row r="311" spans="1:9" x14ac:dyDescent="0.3">
      <c r="A311" t="s">
        <v>1627</v>
      </c>
      <c r="B311">
        <v>3</v>
      </c>
      <c r="C311" t="s">
        <v>2188</v>
      </c>
      <c r="D311" t="s">
        <v>17</v>
      </c>
      <c r="E311" t="s">
        <v>2189</v>
      </c>
      <c r="F311" t="s">
        <v>714</v>
      </c>
      <c r="G311" t="s">
        <v>718</v>
      </c>
      <c r="H311" t="s">
        <v>2280</v>
      </c>
      <c r="I311" t="s">
        <v>2491</v>
      </c>
    </row>
    <row r="312" spans="1:9" x14ac:dyDescent="0.3">
      <c r="A312" t="s">
        <v>1627</v>
      </c>
      <c r="B312">
        <v>3</v>
      </c>
      <c r="C312" t="s">
        <v>2188</v>
      </c>
      <c r="D312" t="s">
        <v>15</v>
      </c>
      <c r="E312" t="s">
        <v>2190</v>
      </c>
      <c r="F312" t="s">
        <v>714</v>
      </c>
      <c r="G312" t="s">
        <v>717</v>
      </c>
      <c r="H312" t="s">
        <v>2281</v>
      </c>
      <c r="I312" t="s">
        <v>2492</v>
      </c>
    </row>
    <row r="313" spans="1:9" x14ac:dyDescent="0.3">
      <c r="A313" t="s">
        <v>1627</v>
      </c>
      <c r="B313">
        <v>3</v>
      </c>
      <c r="C313" t="s">
        <v>2188</v>
      </c>
      <c r="D313" t="s">
        <v>19</v>
      </c>
      <c r="E313" t="s">
        <v>2191</v>
      </c>
      <c r="F313" t="s">
        <v>714</v>
      </c>
      <c r="G313" t="s">
        <v>48</v>
      </c>
      <c r="H313" t="s">
        <v>2631</v>
      </c>
      <c r="I313" t="s">
        <v>2708</v>
      </c>
    </row>
    <row r="314" spans="1:9" x14ac:dyDescent="0.3">
      <c r="A314" t="s">
        <v>1626</v>
      </c>
      <c r="B314">
        <v>3</v>
      </c>
      <c r="C314" t="s">
        <v>2192</v>
      </c>
      <c r="D314" t="s">
        <v>17</v>
      </c>
      <c r="E314" t="s">
        <v>2193</v>
      </c>
      <c r="F314" t="s">
        <v>714</v>
      </c>
      <c r="G314" t="s">
        <v>718</v>
      </c>
      <c r="H314" t="s">
        <v>2280</v>
      </c>
      <c r="I314" t="s">
        <v>2493</v>
      </c>
    </row>
    <row r="315" spans="1:9" x14ac:dyDescent="0.3">
      <c r="A315" t="s">
        <v>1626</v>
      </c>
      <c r="B315">
        <v>3</v>
      </c>
      <c r="C315" t="s">
        <v>2192</v>
      </c>
      <c r="D315" t="s">
        <v>19</v>
      </c>
      <c r="E315" t="s">
        <v>2195</v>
      </c>
      <c r="F315" t="s">
        <v>714</v>
      </c>
      <c r="G315" t="s">
        <v>48</v>
      </c>
      <c r="H315" t="s">
        <v>2631</v>
      </c>
      <c r="I315" t="s">
        <v>2709</v>
      </c>
    </row>
    <row r="316" spans="1:9" x14ac:dyDescent="0.3">
      <c r="A316" t="s">
        <v>1626</v>
      </c>
      <c r="B316">
        <v>3</v>
      </c>
      <c r="C316" t="s">
        <v>2192</v>
      </c>
      <c r="D316" t="s">
        <v>15</v>
      </c>
      <c r="E316" t="s">
        <v>2194</v>
      </c>
      <c r="F316" t="s">
        <v>714</v>
      </c>
      <c r="G316" t="s">
        <v>717</v>
      </c>
      <c r="H316" t="s">
        <v>2281</v>
      </c>
      <c r="I316" t="s">
        <v>2494</v>
      </c>
    </row>
    <row r="317" spans="1:9" x14ac:dyDescent="0.3">
      <c r="A317" t="s">
        <v>1616</v>
      </c>
      <c r="B317">
        <v>4</v>
      </c>
      <c r="C317" t="s">
        <v>2196</v>
      </c>
      <c r="D317" t="s">
        <v>19</v>
      </c>
      <c r="E317" t="s">
        <v>2199</v>
      </c>
      <c r="F317" t="s">
        <v>714</v>
      </c>
      <c r="G317" t="s">
        <v>48</v>
      </c>
      <c r="H317" t="s">
        <v>2631</v>
      </c>
      <c r="I317" t="s">
        <v>2710</v>
      </c>
    </row>
    <row r="318" spans="1:9" x14ac:dyDescent="0.3">
      <c r="A318" t="s">
        <v>1616</v>
      </c>
      <c r="B318">
        <v>4</v>
      </c>
      <c r="C318" t="s">
        <v>2196</v>
      </c>
      <c r="D318" t="s">
        <v>13</v>
      </c>
      <c r="E318" t="s">
        <v>2200</v>
      </c>
      <c r="F318" t="s">
        <v>714</v>
      </c>
      <c r="G318" t="s">
        <v>36</v>
      </c>
      <c r="H318" t="s">
        <v>2527</v>
      </c>
      <c r="I318" t="s">
        <v>2597</v>
      </c>
    </row>
    <row r="319" spans="1:9" x14ac:dyDescent="0.3">
      <c r="A319" t="s">
        <v>1616</v>
      </c>
      <c r="B319">
        <v>4</v>
      </c>
      <c r="C319" t="s">
        <v>2196</v>
      </c>
      <c r="D319" t="s">
        <v>15</v>
      </c>
      <c r="E319" t="s">
        <v>2198</v>
      </c>
      <c r="F319" t="s">
        <v>714</v>
      </c>
      <c r="G319" t="s">
        <v>717</v>
      </c>
      <c r="H319" t="s">
        <v>2281</v>
      </c>
      <c r="I319" t="s">
        <v>2496</v>
      </c>
    </row>
    <row r="320" spans="1:9" x14ac:dyDescent="0.3">
      <c r="A320" t="s">
        <v>1616</v>
      </c>
      <c r="B320">
        <v>4</v>
      </c>
      <c r="C320" t="s">
        <v>2196</v>
      </c>
      <c r="D320" t="s">
        <v>17</v>
      </c>
      <c r="E320" t="s">
        <v>2197</v>
      </c>
      <c r="F320" t="s">
        <v>714</v>
      </c>
      <c r="G320" t="s">
        <v>718</v>
      </c>
      <c r="H320" t="s">
        <v>2280</v>
      </c>
      <c r="I320" t="s">
        <v>2495</v>
      </c>
    </row>
    <row r="321" spans="1:9" x14ac:dyDescent="0.3">
      <c r="A321" t="s">
        <v>1615</v>
      </c>
      <c r="B321">
        <v>4</v>
      </c>
      <c r="C321" t="s">
        <v>2196</v>
      </c>
      <c r="D321" t="s">
        <v>17</v>
      </c>
      <c r="E321" t="s">
        <v>2201</v>
      </c>
      <c r="F321" t="s">
        <v>714</v>
      </c>
      <c r="G321" t="s">
        <v>718</v>
      </c>
      <c r="H321" t="s">
        <v>2280</v>
      </c>
      <c r="I321" t="s">
        <v>2497</v>
      </c>
    </row>
    <row r="322" spans="1:9" x14ac:dyDescent="0.3">
      <c r="A322" t="s">
        <v>1615</v>
      </c>
      <c r="B322">
        <v>4</v>
      </c>
      <c r="C322" t="s">
        <v>2196</v>
      </c>
      <c r="D322" t="s">
        <v>15</v>
      </c>
      <c r="E322" t="s">
        <v>2202</v>
      </c>
      <c r="F322" t="s">
        <v>714</v>
      </c>
      <c r="G322" t="s">
        <v>717</v>
      </c>
      <c r="H322" t="s">
        <v>2281</v>
      </c>
      <c r="I322" t="s">
        <v>2498</v>
      </c>
    </row>
    <row r="323" spans="1:9" x14ac:dyDescent="0.3">
      <c r="A323" t="s">
        <v>1615</v>
      </c>
      <c r="B323">
        <v>4</v>
      </c>
      <c r="C323" t="s">
        <v>2196</v>
      </c>
      <c r="D323" t="s">
        <v>19</v>
      </c>
      <c r="E323" t="s">
        <v>2203</v>
      </c>
      <c r="F323" t="s">
        <v>714</v>
      </c>
      <c r="G323" t="s">
        <v>48</v>
      </c>
      <c r="H323" t="s">
        <v>2631</v>
      </c>
      <c r="I323" t="s">
        <v>2711</v>
      </c>
    </row>
    <row r="324" spans="1:9" x14ac:dyDescent="0.3">
      <c r="A324" t="s">
        <v>1615</v>
      </c>
      <c r="B324">
        <v>4</v>
      </c>
      <c r="C324" t="s">
        <v>2196</v>
      </c>
      <c r="D324" t="s">
        <v>13</v>
      </c>
      <c r="E324" t="s">
        <v>2204</v>
      </c>
      <c r="F324" t="s">
        <v>714</v>
      </c>
      <c r="G324" t="s">
        <v>36</v>
      </c>
      <c r="H324" t="s">
        <v>2527</v>
      </c>
      <c r="I324" t="s">
        <v>2598</v>
      </c>
    </row>
    <row r="325" spans="1:9" x14ac:dyDescent="0.3">
      <c r="A325" t="s">
        <v>1659</v>
      </c>
      <c r="B325">
        <v>4</v>
      </c>
      <c r="C325" t="s">
        <v>2039</v>
      </c>
      <c r="D325" t="s">
        <v>19</v>
      </c>
      <c r="E325" t="s">
        <v>2042</v>
      </c>
      <c r="F325" t="s">
        <v>714</v>
      </c>
      <c r="G325" t="s">
        <v>48</v>
      </c>
      <c r="H325" t="s">
        <v>2631</v>
      </c>
      <c r="I325" t="s">
        <v>2712</v>
      </c>
    </row>
    <row r="326" spans="1:9" x14ac:dyDescent="0.3">
      <c r="A326" t="s">
        <v>1659</v>
      </c>
      <c r="B326">
        <v>4</v>
      </c>
      <c r="C326" t="s">
        <v>2039</v>
      </c>
      <c r="D326" t="s">
        <v>13</v>
      </c>
      <c r="E326" t="s">
        <v>2043</v>
      </c>
      <c r="F326" t="s">
        <v>714</v>
      </c>
      <c r="G326" t="s">
        <v>36</v>
      </c>
      <c r="H326" t="s">
        <v>2527</v>
      </c>
      <c r="I326" t="s">
        <v>2599</v>
      </c>
    </row>
    <row r="327" spans="1:9" x14ac:dyDescent="0.3">
      <c r="A327" t="s">
        <v>1659</v>
      </c>
      <c r="B327">
        <v>4</v>
      </c>
      <c r="C327" t="s">
        <v>2039</v>
      </c>
      <c r="D327" t="s">
        <v>17</v>
      </c>
      <c r="E327" t="s">
        <v>2040</v>
      </c>
      <c r="F327" t="s">
        <v>714</v>
      </c>
      <c r="G327" t="s">
        <v>718</v>
      </c>
      <c r="H327" t="s">
        <v>2280</v>
      </c>
      <c r="I327" t="s">
        <v>2429</v>
      </c>
    </row>
    <row r="328" spans="1:9" x14ac:dyDescent="0.3">
      <c r="A328" t="s">
        <v>1659</v>
      </c>
      <c r="B328">
        <v>4</v>
      </c>
      <c r="C328" t="s">
        <v>2039</v>
      </c>
      <c r="D328" t="s">
        <v>15</v>
      </c>
      <c r="E328" t="s">
        <v>2041</v>
      </c>
      <c r="F328" t="s">
        <v>714</v>
      </c>
      <c r="G328" t="s">
        <v>717</v>
      </c>
      <c r="H328" t="s">
        <v>2281</v>
      </c>
      <c r="I328" t="s">
        <v>2430</v>
      </c>
    </row>
    <row r="329" spans="1:9" x14ac:dyDescent="0.3">
      <c r="A329" t="s">
        <v>1702</v>
      </c>
      <c r="B329">
        <v>4</v>
      </c>
      <c r="C329" t="s">
        <v>1782</v>
      </c>
      <c r="D329" t="s">
        <v>17</v>
      </c>
      <c r="E329" t="s">
        <v>1783</v>
      </c>
      <c r="F329" t="s">
        <v>714</v>
      </c>
      <c r="G329" t="s">
        <v>718</v>
      </c>
      <c r="H329" t="s">
        <v>2280</v>
      </c>
      <c r="I329" t="s">
        <v>2316</v>
      </c>
    </row>
    <row r="330" spans="1:9" x14ac:dyDescent="0.3">
      <c r="A330" t="s">
        <v>1702</v>
      </c>
      <c r="B330">
        <v>4</v>
      </c>
      <c r="C330" t="s">
        <v>1782</v>
      </c>
      <c r="D330" t="s">
        <v>19</v>
      </c>
      <c r="E330" t="s">
        <v>1785</v>
      </c>
      <c r="F330" t="s">
        <v>714</v>
      </c>
      <c r="G330" t="s">
        <v>48</v>
      </c>
      <c r="H330" t="s">
        <v>2631</v>
      </c>
      <c r="I330" t="s">
        <v>2713</v>
      </c>
    </row>
    <row r="331" spans="1:9" x14ac:dyDescent="0.3">
      <c r="A331" t="s">
        <v>1702</v>
      </c>
      <c r="B331">
        <v>4</v>
      </c>
      <c r="C331" t="s">
        <v>1782</v>
      </c>
      <c r="D331" t="s">
        <v>13</v>
      </c>
      <c r="E331" t="s">
        <v>1786</v>
      </c>
      <c r="F331" t="s">
        <v>714</v>
      </c>
      <c r="G331" t="s">
        <v>36</v>
      </c>
      <c r="H331" t="s">
        <v>2527</v>
      </c>
      <c r="I331" t="s">
        <v>2600</v>
      </c>
    </row>
    <row r="332" spans="1:9" x14ac:dyDescent="0.3">
      <c r="A332" t="s">
        <v>1702</v>
      </c>
      <c r="B332">
        <v>4</v>
      </c>
      <c r="C332" t="s">
        <v>1782</v>
      </c>
      <c r="D332" t="s">
        <v>15</v>
      </c>
      <c r="E332" t="s">
        <v>1784</v>
      </c>
      <c r="F332" t="s">
        <v>714</v>
      </c>
      <c r="G332" t="s">
        <v>717</v>
      </c>
      <c r="H332" t="s">
        <v>2281</v>
      </c>
      <c r="I332" t="s">
        <v>2317</v>
      </c>
    </row>
    <row r="333" spans="1:9" x14ac:dyDescent="0.3">
      <c r="A333" t="s">
        <v>1635</v>
      </c>
      <c r="B333">
        <v>4</v>
      </c>
      <c r="C333" t="s">
        <v>1782</v>
      </c>
      <c r="D333" t="s">
        <v>17</v>
      </c>
      <c r="E333" t="s">
        <v>1787</v>
      </c>
      <c r="F333" t="s">
        <v>714</v>
      </c>
      <c r="G333" t="s">
        <v>718</v>
      </c>
      <c r="H333" t="s">
        <v>2280</v>
      </c>
      <c r="I333" t="s">
        <v>2318</v>
      </c>
    </row>
    <row r="334" spans="1:9" x14ac:dyDescent="0.3">
      <c r="A334" t="s">
        <v>1635</v>
      </c>
      <c r="B334">
        <v>4</v>
      </c>
      <c r="C334" t="s">
        <v>1782</v>
      </c>
      <c r="D334" t="s">
        <v>15</v>
      </c>
      <c r="E334" t="s">
        <v>1788</v>
      </c>
      <c r="F334" t="s">
        <v>714</v>
      </c>
      <c r="G334" t="s">
        <v>717</v>
      </c>
      <c r="H334" t="s">
        <v>2281</v>
      </c>
      <c r="I334" t="s">
        <v>2319</v>
      </c>
    </row>
    <row r="335" spans="1:9" x14ac:dyDescent="0.3">
      <c r="A335" t="s">
        <v>1635</v>
      </c>
      <c r="B335">
        <v>4</v>
      </c>
      <c r="C335" t="s">
        <v>1782</v>
      </c>
      <c r="D335" t="s">
        <v>19</v>
      </c>
      <c r="E335" t="s">
        <v>1789</v>
      </c>
      <c r="F335" t="s">
        <v>714</v>
      </c>
      <c r="G335" t="s">
        <v>48</v>
      </c>
      <c r="H335" t="s">
        <v>2631</v>
      </c>
      <c r="I335" t="s">
        <v>2714</v>
      </c>
    </row>
    <row r="336" spans="1:9" x14ac:dyDescent="0.3">
      <c r="A336" t="s">
        <v>1635</v>
      </c>
      <c r="B336">
        <v>4</v>
      </c>
      <c r="C336" t="s">
        <v>1782</v>
      </c>
      <c r="D336" t="s">
        <v>13</v>
      </c>
      <c r="E336" t="s">
        <v>1790</v>
      </c>
      <c r="F336" t="s">
        <v>714</v>
      </c>
      <c r="G336" t="s">
        <v>36</v>
      </c>
      <c r="H336" t="s">
        <v>2527</v>
      </c>
      <c r="I336" t="s">
        <v>2601</v>
      </c>
    </row>
    <row r="337" spans="1:9" x14ac:dyDescent="0.3">
      <c r="A337" t="s">
        <v>1696</v>
      </c>
      <c r="B337">
        <v>3</v>
      </c>
      <c r="C337" t="s">
        <v>2102</v>
      </c>
      <c r="D337" t="s">
        <v>15</v>
      </c>
      <c r="E337" t="s">
        <v>2104</v>
      </c>
      <c r="F337" t="s">
        <v>714</v>
      </c>
      <c r="G337" t="s">
        <v>717</v>
      </c>
      <c r="H337" t="s">
        <v>2281</v>
      </c>
      <c r="I337" t="s">
        <v>2456</v>
      </c>
    </row>
    <row r="338" spans="1:9" x14ac:dyDescent="0.3">
      <c r="A338" t="s">
        <v>1696</v>
      </c>
      <c r="B338">
        <v>3</v>
      </c>
      <c r="C338" t="s">
        <v>2102</v>
      </c>
      <c r="D338" t="s">
        <v>17</v>
      </c>
      <c r="E338" t="s">
        <v>2103</v>
      </c>
      <c r="F338" t="s">
        <v>714</v>
      </c>
      <c r="G338" t="s">
        <v>718</v>
      </c>
      <c r="H338" t="s">
        <v>2280</v>
      </c>
      <c r="I338" t="s">
        <v>2455</v>
      </c>
    </row>
    <row r="339" spans="1:9" x14ac:dyDescent="0.3">
      <c r="A339" t="s">
        <v>1696</v>
      </c>
      <c r="B339">
        <v>3</v>
      </c>
      <c r="C339" t="s">
        <v>2102</v>
      </c>
      <c r="D339" t="s">
        <v>19</v>
      </c>
      <c r="E339" t="s">
        <v>2105</v>
      </c>
      <c r="F339" t="s">
        <v>714</v>
      </c>
      <c r="G339" t="s">
        <v>48</v>
      </c>
      <c r="H339" t="s">
        <v>2631</v>
      </c>
      <c r="I339" t="s">
        <v>2715</v>
      </c>
    </row>
    <row r="340" spans="1:9" x14ac:dyDescent="0.3">
      <c r="A340" t="s">
        <v>1620</v>
      </c>
      <c r="B340">
        <v>4</v>
      </c>
      <c r="C340" t="s">
        <v>1801</v>
      </c>
      <c r="D340" t="s">
        <v>17</v>
      </c>
      <c r="E340" t="s">
        <v>1802</v>
      </c>
      <c r="F340" t="s">
        <v>714</v>
      </c>
      <c r="G340" t="s">
        <v>718</v>
      </c>
      <c r="H340" t="s">
        <v>2280</v>
      </c>
      <c r="I340" t="s">
        <v>2325</v>
      </c>
    </row>
    <row r="341" spans="1:9" x14ac:dyDescent="0.3">
      <c r="A341" t="s">
        <v>1620</v>
      </c>
      <c r="B341">
        <v>4</v>
      </c>
      <c r="C341" t="s">
        <v>1801</v>
      </c>
      <c r="D341" t="s">
        <v>15</v>
      </c>
      <c r="E341" t="s">
        <v>1803</v>
      </c>
      <c r="F341" t="s">
        <v>714</v>
      </c>
      <c r="G341" t="s">
        <v>717</v>
      </c>
      <c r="H341" t="s">
        <v>2281</v>
      </c>
      <c r="I341" t="s">
        <v>2326</v>
      </c>
    </row>
    <row r="342" spans="1:9" x14ac:dyDescent="0.3">
      <c r="A342" t="s">
        <v>1620</v>
      </c>
      <c r="B342">
        <v>4</v>
      </c>
      <c r="C342" t="s">
        <v>1801</v>
      </c>
      <c r="D342" t="s">
        <v>19</v>
      </c>
      <c r="E342" t="s">
        <v>1804</v>
      </c>
      <c r="F342" t="s">
        <v>714</v>
      </c>
      <c r="G342" t="s">
        <v>48</v>
      </c>
      <c r="H342" t="s">
        <v>2631</v>
      </c>
      <c r="I342" t="s">
        <v>2716</v>
      </c>
    </row>
    <row r="343" spans="1:9" x14ac:dyDescent="0.3">
      <c r="A343" t="s">
        <v>1620</v>
      </c>
      <c r="B343">
        <v>4</v>
      </c>
      <c r="C343" t="s">
        <v>1801</v>
      </c>
      <c r="D343" t="s">
        <v>13</v>
      </c>
      <c r="E343" t="s">
        <v>1805</v>
      </c>
      <c r="F343" t="s">
        <v>714</v>
      </c>
      <c r="G343" t="s">
        <v>36</v>
      </c>
      <c r="H343" t="s">
        <v>2527</v>
      </c>
      <c r="I343" t="s">
        <v>2602</v>
      </c>
    </row>
    <row r="344" spans="1:9" x14ac:dyDescent="0.3">
      <c r="A344" t="s">
        <v>1670</v>
      </c>
      <c r="B344">
        <v>4</v>
      </c>
      <c r="C344" t="s">
        <v>1801</v>
      </c>
      <c r="D344" t="s">
        <v>13</v>
      </c>
      <c r="E344" t="s">
        <v>1809</v>
      </c>
      <c r="F344" t="s">
        <v>714</v>
      </c>
      <c r="G344" t="s">
        <v>36</v>
      </c>
      <c r="H344" t="s">
        <v>2527</v>
      </c>
      <c r="I344" t="s">
        <v>2603</v>
      </c>
    </row>
    <row r="345" spans="1:9" x14ac:dyDescent="0.3">
      <c r="A345" t="s">
        <v>1670</v>
      </c>
      <c r="B345">
        <v>4</v>
      </c>
      <c r="C345" t="s">
        <v>1801</v>
      </c>
      <c r="D345" t="s">
        <v>19</v>
      </c>
      <c r="E345" t="s">
        <v>1808</v>
      </c>
      <c r="F345" t="s">
        <v>714</v>
      </c>
      <c r="G345" t="s">
        <v>48</v>
      </c>
      <c r="H345" t="s">
        <v>2631</v>
      </c>
      <c r="I345" t="s">
        <v>2717</v>
      </c>
    </row>
    <row r="346" spans="1:9" x14ac:dyDescent="0.3">
      <c r="A346" t="s">
        <v>1670</v>
      </c>
      <c r="B346">
        <v>4</v>
      </c>
      <c r="C346" t="s">
        <v>1801</v>
      </c>
      <c r="D346" t="s">
        <v>15</v>
      </c>
      <c r="E346" t="s">
        <v>1807</v>
      </c>
      <c r="F346" t="s">
        <v>714</v>
      </c>
      <c r="G346" t="s">
        <v>717</v>
      </c>
      <c r="H346" t="s">
        <v>2281</v>
      </c>
      <c r="I346" t="s">
        <v>2328</v>
      </c>
    </row>
    <row r="347" spans="1:9" x14ac:dyDescent="0.3">
      <c r="A347" t="s">
        <v>1670</v>
      </c>
      <c r="B347">
        <v>4</v>
      </c>
      <c r="C347" t="s">
        <v>1801</v>
      </c>
      <c r="D347" t="s">
        <v>17</v>
      </c>
      <c r="E347" t="s">
        <v>1806</v>
      </c>
      <c r="F347" t="s">
        <v>714</v>
      </c>
      <c r="G347" t="s">
        <v>718</v>
      </c>
      <c r="H347" t="s">
        <v>2280</v>
      </c>
      <c r="I347" t="s">
        <v>2327</v>
      </c>
    </row>
    <row r="348" spans="1:9" x14ac:dyDescent="0.3">
      <c r="A348" t="s">
        <v>1667</v>
      </c>
      <c r="B348">
        <v>4</v>
      </c>
      <c r="C348" t="s">
        <v>2083</v>
      </c>
      <c r="D348" t="s">
        <v>13</v>
      </c>
      <c r="E348" t="s">
        <v>2087</v>
      </c>
      <c r="F348" t="s">
        <v>714</v>
      </c>
      <c r="G348" t="s">
        <v>36</v>
      </c>
      <c r="H348" t="s">
        <v>2527</v>
      </c>
      <c r="I348" t="s">
        <v>2604</v>
      </c>
    </row>
    <row r="349" spans="1:9" x14ac:dyDescent="0.3">
      <c r="A349" t="s">
        <v>1667</v>
      </c>
      <c r="B349">
        <v>4</v>
      </c>
      <c r="C349" t="s">
        <v>2083</v>
      </c>
      <c r="D349" t="s">
        <v>15</v>
      </c>
      <c r="E349" t="s">
        <v>2085</v>
      </c>
      <c r="F349" t="s">
        <v>714</v>
      </c>
      <c r="G349" t="s">
        <v>717</v>
      </c>
      <c r="H349" t="s">
        <v>2281</v>
      </c>
      <c r="I349" t="s">
        <v>2448</v>
      </c>
    </row>
    <row r="350" spans="1:9" x14ac:dyDescent="0.3">
      <c r="A350" t="s">
        <v>1667</v>
      </c>
      <c r="B350">
        <v>4</v>
      </c>
      <c r="C350" t="s">
        <v>2083</v>
      </c>
      <c r="D350" t="s">
        <v>17</v>
      </c>
      <c r="E350" t="s">
        <v>2084</v>
      </c>
      <c r="F350" t="s">
        <v>714</v>
      </c>
      <c r="G350" t="s">
        <v>718</v>
      </c>
      <c r="H350" t="s">
        <v>2280</v>
      </c>
      <c r="I350" t="s">
        <v>2447</v>
      </c>
    </row>
    <row r="351" spans="1:9" x14ac:dyDescent="0.3">
      <c r="A351" t="s">
        <v>1667</v>
      </c>
      <c r="B351">
        <v>4</v>
      </c>
      <c r="C351" t="s">
        <v>2083</v>
      </c>
      <c r="D351" t="s">
        <v>19</v>
      </c>
      <c r="E351" t="s">
        <v>2086</v>
      </c>
      <c r="F351" t="s">
        <v>714</v>
      </c>
      <c r="G351" t="s">
        <v>48</v>
      </c>
      <c r="H351" t="s">
        <v>2631</v>
      </c>
      <c r="I351" t="s">
        <v>2718</v>
      </c>
    </row>
    <row r="352" spans="1:9" x14ac:dyDescent="0.3">
      <c r="A352" t="s">
        <v>1611</v>
      </c>
      <c r="B352">
        <v>4</v>
      </c>
      <c r="C352" t="s">
        <v>2088</v>
      </c>
      <c r="D352" t="s">
        <v>13</v>
      </c>
      <c r="E352" t="s">
        <v>2092</v>
      </c>
      <c r="F352" t="s">
        <v>714</v>
      </c>
      <c r="G352" t="s">
        <v>36</v>
      </c>
      <c r="H352" t="s">
        <v>2527</v>
      </c>
      <c r="I352" t="s">
        <v>2605</v>
      </c>
    </row>
    <row r="353" spans="1:9" x14ac:dyDescent="0.3">
      <c r="A353" t="s">
        <v>1611</v>
      </c>
      <c r="B353">
        <v>4</v>
      </c>
      <c r="C353" t="s">
        <v>2088</v>
      </c>
      <c r="D353" t="s">
        <v>19</v>
      </c>
      <c r="E353" t="s">
        <v>2091</v>
      </c>
      <c r="F353" t="s">
        <v>714</v>
      </c>
      <c r="G353" t="s">
        <v>48</v>
      </c>
      <c r="H353" t="s">
        <v>2631</v>
      </c>
      <c r="I353" t="s">
        <v>2719</v>
      </c>
    </row>
    <row r="354" spans="1:9" x14ac:dyDescent="0.3">
      <c r="A354" t="s">
        <v>1611</v>
      </c>
      <c r="B354">
        <v>4</v>
      </c>
      <c r="C354" t="s">
        <v>2088</v>
      </c>
      <c r="D354" t="s">
        <v>15</v>
      </c>
      <c r="E354" t="s">
        <v>2090</v>
      </c>
      <c r="F354" t="s">
        <v>714</v>
      </c>
      <c r="G354" t="s">
        <v>717</v>
      </c>
      <c r="H354" t="s">
        <v>2281</v>
      </c>
      <c r="I354" t="s">
        <v>2450</v>
      </c>
    </row>
    <row r="355" spans="1:9" x14ac:dyDescent="0.3">
      <c r="A355" t="s">
        <v>1611</v>
      </c>
      <c r="B355">
        <v>4</v>
      </c>
      <c r="C355" t="s">
        <v>2088</v>
      </c>
      <c r="D355" t="s">
        <v>17</v>
      </c>
      <c r="E355" t="s">
        <v>2089</v>
      </c>
      <c r="F355" t="s">
        <v>714</v>
      </c>
      <c r="G355" t="s">
        <v>718</v>
      </c>
      <c r="H355" t="s">
        <v>2280</v>
      </c>
      <c r="I355" t="s">
        <v>2449</v>
      </c>
    </row>
    <row r="356" spans="1:9" x14ac:dyDescent="0.3">
      <c r="A356" t="s">
        <v>1661</v>
      </c>
      <c r="B356">
        <v>4</v>
      </c>
      <c r="C356" t="s">
        <v>2088</v>
      </c>
      <c r="D356" t="s">
        <v>19</v>
      </c>
      <c r="E356" t="s">
        <v>2095</v>
      </c>
      <c r="F356" t="s">
        <v>714</v>
      </c>
      <c r="G356" t="s">
        <v>48</v>
      </c>
      <c r="H356" t="s">
        <v>2631</v>
      </c>
      <c r="I356" t="s">
        <v>2720</v>
      </c>
    </row>
    <row r="357" spans="1:9" x14ac:dyDescent="0.3">
      <c r="A357" t="s">
        <v>1661</v>
      </c>
      <c r="B357">
        <v>4</v>
      </c>
      <c r="C357" t="s">
        <v>2088</v>
      </c>
      <c r="D357" t="s">
        <v>15</v>
      </c>
      <c r="E357" t="s">
        <v>2094</v>
      </c>
      <c r="F357" t="s">
        <v>714</v>
      </c>
      <c r="G357" t="s">
        <v>717</v>
      </c>
      <c r="H357" t="s">
        <v>2281</v>
      </c>
      <c r="I357" t="s">
        <v>2452</v>
      </c>
    </row>
    <row r="358" spans="1:9" x14ac:dyDescent="0.3">
      <c r="A358" t="s">
        <v>1661</v>
      </c>
      <c r="B358">
        <v>4</v>
      </c>
      <c r="C358" t="s">
        <v>2088</v>
      </c>
      <c r="D358" t="s">
        <v>17</v>
      </c>
      <c r="E358" t="s">
        <v>2093</v>
      </c>
      <c r="F358" t="s">
        <v>714</v>
      </c>
      <c r="G358" t="s">
        <v>718</v>
      </c>
      <c r="H358" t="s">
        <v>2280</v>
      </c>
      <c r="I358" t="s">
        <v>2451</v>
      </c>
    </row>
    <row r="359" spans="1:9" x14ac:dyDescent="0.3">
      <c r="A359" t="s">
        <v>1661</v>
      </c>
      <c r="B359">
        <v>4</v>
      </c>
      <c r="C359" t="s">
        <v>2088</v>
      </c>
      <c r="D359" t="s">
        <v>13</v>
      </c>
      <c r="E359" t="s">
        <v>2096</v>
      </c>
      <c r="F359" t="s">
        <v>714</v>
      </c>
      <c r="G359" t="s">
        <v>36</v>
      </c>
      <c r="H359" t="s">
        <v>2527</v>
      </c>
      <c r="I359" t="s">
        <v>2606</v>
      </c>
    </row>
    <row r="360" spans="1:9" x14ac:dyDescent="0.3">
      <c r="A360" t="s">
        <v>1705</v>
      </c>
      <c r="B360">
        <v>4</v>
      </c>
      <c r="C360" t="s">
        <v>1927</v>
      </c>
      <c r="D360" t="s">
        <v>17</v>
      </c>
      <c r="E360" t="s">
        <v>1928</v>
      </c>
      <c r="F360" t="s">
        <v>714</v>
      </c>
      <c r="G360" t="s">
        <v>718</v>
      </c>
      <c r="H360" t="s">
        <v>2280</v>
      </c>
      <c r="I360" t="s">
        <v>2379</v>
      </c>
    </row>
    <row r="361" spans="1:9" x14ac:dyDescent="0.3">
      <c r="A361" t="s">
        <v>1705</v>
      </c>
      <c r="B361">
        <v>4</v>
      </c>
      <c r="C361" t="s">
        <v>1927</v>
      </c>
      <c r="D361" t="s">
        <v>15</v>
      </c>
      <c r="E361" t="s">
        <v>1929</v>
      </c>
      <c r="F361" t="s">
        <v>714</v>
      </c>
      <c r="G361" t="s">
        <v>717</v>
      </c>
      <c r="H361" t="s">
        <v>2281</v>
      </c>
      <c r="I361" t="s">
        <v>2380</v>
      </c>
    </row>
    <row r="362" spans="1:9" x14ac:dyDescent="0.3">
      <c r="A362" t="s">
        <v>1705</v>
      </c>
      <c r="B362">
        <v>4</v>
      </c>
      <c r="C362" t="s">
        <v>1927</v>
      </c>
      <c r="D362" t="s">
        <v>19</v>
      </c>
      <c r="E362" t="s">
        <v>1930</v>
      </c>
      <c r="F362" t="s">
        <v>714</v>
      </c>
      <c r="G362" t="s">
        <v>48</v>
      </c>
      <c r="H362" t="s">
        <v>2631</v>
      </c>
      <c r="I362" t="s">
        <v>2721</v>
      </c>
    </row>
    <row r="363" spans="1:9" x14ac:dyDescent="0.3">
      <c r="A363" t="s">
        <v>1705</v>
      </c>
      <c r="B363">
        <v>4</v>
      </c>
      <c r="C363" t="s">
        <v>1927</v>
      </c>
      <c r="D363" t="s">
        <v>13</v>
      </c>
      <c r="E363" t="s">
        <v>1931</v>
      </c>
      <c r="F363" t="s">
        <v>714</v>
      </c>
      <c r="G363" t="s">
        <v>36</v>
      </c>
      <c r="H363" t="s">
        <v>2527</v>
      </c>
      <c r="I363" t="s">
        <v>2607</v>
      </c>
    </row>
    <row r="364" spans="1:9" x14ac:dyDescent="0.3">
      <c r="A364" t="s">
        <v>1691</v>
      </c>
      <c r="B364">
        <v>4</v>
      </c>
      <c r="C364" t="s">
        <v>1932</v>
      </c>
      <c r="D364" t="s">
        <v>17</v>
      </c>
      <c r="E364" t="s">
        <v>1933</v>
      </c>
      <c r="F364" t="s">
        <v>714</v>
      </c>
      <c r="G364" t="s">
        <v>718</v>
      </c>
      <c r="H364" t="s">
        <v>2280</v>
      </c>
      <c r="I364" t="s">
        <v>2381</v>
      </c>
    </row>
    <row r="365" spans="1:9" x14ac:dyDescent="0.3">
      <c r="A365" t="s">
        <v>1691</v>
      </c>
      <c r="B365">
        <v>4</v>
      </c>
      <c r="C365" t="s">
        <v>1932</v>
      </c>
      <c r="D365" t="s">
        <v>15</v>
      </c>
      <c r="E365" t="s">
        <v>1934</v>
      </c>
      <c r="F365" t="s">
        <v>714</v>
      </c>
      <c r="G365" t="s">
        <v>717</v>
      </c>
      <c r="H365" t="s">
        <v>2281</v>
      </c>
      <c r="I365" t="s">
        <v>2382</v>
      </c>
    </row>
    <row r="366" spans="1:9" x14ac:dyDescent="0.3">
      <c r="A366" t="s">
        <v>1691</v>
      </c>
      <c r="B366">
        <v>4</v>
      </c>
      <c r="C366" t="s">
        <v>1932</v>
      </c>
      <c r="D366" t="s">
        <v>19</v>
      </c>
      <c r="E366" t="s">
        <v>1935</v>
      </c>
      <c r="F366" t="s">
        <v>714</v>
      </c>
      <c r="G366" t="s">
        <v>48</v>
      </c>
      <c r="H366" t="s">
        <v>2631</v>
      </c>
      <c r="I366" t="s">
        <v>2722</v>
      </c>
    </row>
    <row r="367" spans="1:9" x14ac:dyDescent="0.3">
      <c r="A367" t="s">
        <v>1691</v>
      </c>
      <c r="B367">
        <v>4</v>
      </c>
      <c r="C367" t="s">
        <v>1932</v>
      </c>
      <c r="D367" t="s">
        <v>13</v>
      </c>
      <c r="E367" t="s">
        <v>1936</v>
      </c>
      <c r="F367" t="s">
        <v>714</v>
      </c>
      <c r="G367" t="s">
        <v>36</v>
      </c>
      <c r="H367" t="s">
        <v>2527</v>
      </c>
      <c r="I367" t="s">
        <v>2608</v>
      </c>
    </row>
    <row r="368" spans="1:9" x14ac:dyDescent="0.3">
      <c r="A368" t="s">
        <v>1650</v>
      </c>
      <c r="B368">
        <v>4</v>
      </c>
      <c r="C368" t="s">
        <v>2054</v>
      </c>
      <c r="D368" t="s">
        <v>13</v>
      </c>
      <c r="E368" t="s">
        <v>2058</v>
      </c>
      <c r="F368" t="s">
        <v>714</v>
      </c>
      <c r="G368" t="s">
        <v>36</v>
      </c>
      <c r="H368" t="s">
        <v>2527</v>
      </c>
      <c r="I368" t="s">
        <v>2609</v>
      </c>
    </row>
    <row r="369" spans="1:9" x14ac:dyDescent="0.3">
      <c r="A369" t="s">
        <v>1650</v>
      </c>
      <c r="B369">
        <v>4</v>
      </c>
      <c r="C369" t="s">
        <v>2054</v>
      </c>
      <c r="D369" t="s">
        <v>19</v>
      </c>
      <c r="E369" t="s">
        <v>2057</v>
      </c>
      <c r="F369" t="s">
        <v>714</v>
      </c>
      <c r="G369" t="s">
        <v>48</v>
      </c>
      <c r="H369" t="s">
        <v>2631</v>
      </c>
      <c r="I369" t="s">
        <v>2723</v>
      </c>
    </row>
    <row r="370" spans="1:9" x14ac:dyDescent="0.3">
      <c r="A370" t="s">
        <v>1650</v>
      </c>
      <c r="B370">
        <v>4</v>
      </c>
      <c r="C370" t="s">
        <v>2054</v>
      </c>
      <c r="D370" t="s">
        <v>15</v>
      </c>
      <c r="E370" t="s">
        <v>2056</v>
      </c>
      <c r="F370" t="s">
        <v>714</v>
      </c>
      <c r="G370" t="s">
        <v>717</v>
      </c>
      <c r="H370" t="s">
        <v>2281</v>
      </c>
      <c r="I370" t="s">
        <v>2436</v>
      </c>
    </row>
    <row r="371" spans="1:9" x14ac:dyDescent="0.3">
      <c r="A371" t="s">
        <v>1650</v>
      </c>
      <c r="B371">
        <v>4</v>
      </c>
      <c r="C371" t="s">
        <v>2054</v>
      </c>
      <c r="D371" t="s">
        <v>17</v>
      </c>
      <c r="E371" t="s">
        <v>2055</v>
      </c>
      <c r="F371" t="s">
        <v>714</v>
      </c>
      <c r="G371" t="s">
        <v>718</v>
      </c>
      <c r="H371" t="s">
        <v>2280</v>
      </c>
      <c r="I371" t="s">
        <v>2435</v>
      </c>
    </row>
    <row r="372" spans="1:9" x14ac:dyDescent="0.3">
      <c r="A372" t="s">
        <v>1645</v>
      </c>
      <c r="B372">
        <v>4</v>
      </c>
      <c r="C372" t="s">
        <v>1824</v>
      </c>
      <c r="D372" t="s">
        <v>15</v>
      </c>
      <c r="E372" t="s">
        <v>1826</v>
      </c>
      <c r="F372" t="s">
        <v>714</v>
      </c>
      <c r="G372" t="s">
        <v>717</v>
      </c>
      <c r="H372" t="s">
        <v>2281</v>
      </c>
      <c r="I372" t="s">
        <v>2336</v>
      </c>
    </row>
    <row r="373" spans="1:9" x14ac:dyDescent="0.3">
      <c r="A373" t="s">
        <v>1645</v>
      </c>
      <c r="B373">
        <v>4</v>
      </c>
      <c r="C373" t="s">
        <v>1824</v>
      </c>
      <c r="D373" t="s">
        <v>13</v>
      </c>
      <c r="E373" t="s">
        <v>1828</v>
      </c>
      <c r="F373" t="s">
        <v>714</v>
      </c>
      <c r="G373" t="s">
        <v>36</v>
      </c>
      <c r="H373" t="s">
        <v>2527</v>
      </c>
      <c r="I373" t="s">
        <v>2610</v>
      </c>
    </row>
    <row r="374" spans="1:9" x14ac:dyDescent="0.3">
      <c r="A374" t="s">
        <v>1645</v>
      </c>
      <c r="B374">
        <v>4</v>
      </c>
      <c r="C374" t="s">
        <v>1824</v>
      </c>
      <c r="D374" t="s">
        <v>17</v>
      </c>
      <c r="E374" t="s">
        <v>1825</v>
      </c>
      <c r="F374" t="s">
        <v>714</v>
      </c>
      <c r="G374" t="s">
        <v>718</v>
      </c>
      <c r="H374" t="s">
        <v>2280</v>
      </c>
      <c r="I374" t="s">
        <v>2335</v>
      </c>
    </row>
    <row r="375" spans="1:9" x14ac:dyDescent="0.3">
      <c r="A375" t="s">
        <v>1645</v>
      </c>
      <c r="B375">
        <v>4</v>
      </c>
      <c r="C375" t="s">
        <v>1824</v>
      </c>
      <c r="D375" t="s">
        <v>19</v>
      </c>
      <c r="E375" t="s">
        <v>1827</v>
      </c>
      <c r="F375" t="s">
        <v>714</v>
      </c>
      <c r="G375" t="s">
        <v>48</v>
      </c>
      <c r="H375" t="s">
        <v>2631</v>
      </c>
      <c r="I375" t="s">
        <v>2724</v>
      </c>
    </row>
    <row r="376" spans="1:9" x14ac:dyDescent="0.3">
      <c r="A376" t="s">
        <v>1699</v>
      </c>
      <c r="B376">
        <v>4</v>
      </c>
      <c r="C376" t="s">
        <v>2258</v>
      </c>
      <c r="D376" t="s">
        <v>8</v>
      </c>
      <c r="E376" t="s">
        <v>2260</v>
      </c>
      <c r="F376" t="s">
        <v>748</v>
      </c>
      <c r="G376" t="s">
        <v>36</v>
      </c>
      <c r="H376" t="s">
        <v>2527</v>
      </c>
      <c r="I376" t="s">
        <v>2611</v>
      </c>
    </row>
    <row r="377" spans="1:9" x14ac:dyDescent="0.3">
      <c r="A377" t="s">
        <v>1699</v>
      </c>
      <c r="B377">
        <v>4</v>
      </c>
      <c r="C377" t="s">
        <v>2258</v>
      </c>
      <c r="D377" t="s">
        <v>10</v>
      </c>
      <c r="E377" t="s">
        <v>2262</v>
      </c>
      <c r="F377" t="s">
        <v>748</v>
      </c>
      <c r="G377" t="s">
        <v>48</v>
      </c>
      <c r="H377" t="s">
        <v>2631</v>
      </c>
      <c r="I377" t="s">
        <v>2725</v>
      </c>
    </row>
    <row r="378" spans="1:9" x14ac:dyDescent="0.3">
      <c r="A378" t="s">
        <v>1699</v>
      </c>
      <c r="B378">
        <v>4</v>
      </c>
      <c r="C378" t="s">
        <v>2258</v>
      </c>
      <c r="D378" t="s">
        <v>7</v>
      </c>
      <c r="E378" t="s">
        <v>2259</v>
      </c>
      <c r="F378" t="s">
        <v>748</v>
      </c>
      <c r="G378" t="s">
        <v>718</v>
      </c>
      <c r="H378" t="s">
        <v>2280</v>
      </c>
      <c r="I378" t="s">
        <v>2521</v>
      </c>
    </row>
    <row r="379" spans="1:9" x14ac:dyDescent="0.3">
      <c r="A379" t="s">
        <v>1699</v>
      </c>
      <c r="B379">
        <v>4</v>
      </c>
      <c r="C379" t="s">
        <v>2258</v>
      </c>
      <c r="D379" t="s">
        <v>9</v>
      </c>
      <c r="E379" t="s">
        <v>2261</v>
      </c>
      <c r="F379" t="s">
        <v>748</v>
      </c>
      <c r="G379" t="s">
        <v>717</v>
      </c>
      <c r="H379" t="s">
        <v>2281</v>
      </c>
      <c r="I379" t="s">
        <v>2522</v>
      </c>
    </row>
    <row r="380" spans="1:9" x14ac:dyDescent="0.3">
      <c r="A380" t="s">
        <v>1709</v>
      </c>
      <c r="B380">
        <v>4</v>
      </c>
      <c r="C380" t="s">
        <v>1849</v>
      </c>
      <c r="D380" t="s">
        <v>15</v>
      </c>
      <c r="E380" t="s">
        <v>1855</v>
      </c>
      <c r="F380" t="s">
        <v>714</v>
      </c>
      <c r="G380" t="s">
        <v>717</v>
      </c>
      <c r="H380" t="s">
        <v>2281</v>
      </c>
      <c r="I380" t="s">
        <v>2348</v>
      </c>
    </row>
    <row r="381" spans="1:9" x14ac:dyDescent="0.3">
      <c r="A381" t="s">
        <v>1709</v>
      </c>
      <c r="B381">
        <v>4</v>
      </c>
      <c r="C381" t="s">
        <v>1849</v>
      </c>
      <c r="D381" t="s">
        <v>13</v>
      </c>
      <c r="E381" t="s">
        <v>1857</v>
      </c>
      <c r="F381" t="s">
        <v>714</v>
      </c>
      <c r="G381" t="s">
        <v>36</v>
      </c>
      <c r="H381" t="s">
        <v>2527</v>
      </c>
      <c r="I381" t="s">
        <v>2612</v>
      </c>
    </row>
    <row r="382" spans="1:9" x14ac:dyDescent="0.3">
      <c r="A382" t="s">
        <v>1709</v>
      </c>
      <c r="B382">
        <v>4</v>
      </c>
      <c r="C382" t="s">
        <v>1849</v>
      </c>
      <c r="D382" t="s">
        <v>19</v>
      </c>
      <c r="E382" t="s">
        <v>1856</v>
      </c>
      <c r="F382" t="s">
        <v>714</v>
      </c>
      <c r="G382" t="s">
        <v>48</v>
      </c>
      <c r="H382" t="s">
        <v>2631</v>
      </c>
      <c r="I382" t="s">
        <v>2726</v>
      </c>
    </row>
    <row r="383" spans="1:9" x14ac:dyDescent="0.3">
      <c r="A383" t="s">
        <v>1709</v>
      </c>
      <c r="B383">
        <v>4</v>
      </c>
      <c r="C383" t="s">
        <v>1849</v>
      </c>
      <c r="D383" t="s">
        <v>17</v>
      </c>
      <c r="E383" t="s">
        <v>1854</v>
      </c>
      <c r="F383" t="s">
        <v>714</v>
      </c>
      <c r="G383" t="s">
        <v>718</v>
      </c>
      <c r="H383" t="s">
        <v>2280</v>
      </c>
      <c r="I383" t="s">
        <v>2347</v>
      </c>
    </row>
    <row r="384" spans="1:9" x14ac:dyDescent="0.3">
      <c r="A384" t="s">
        <v>1640</v>
      </c>
      <c r="B384">
        <v>4</v>
      </c>
      <c r="C384" t="s">
        <v>1849</v>
      </c>
      <c r="D384" t="s">
        <v>19</v>
      </c>
      <c r="E384" t="s">
        <v>1852</v>
      </c>
      <c r="F384" t="s">
        <v>714</v>
      </c>
      <c r="G384" t="s">
        <v>48</v>
      </c>
      <c r="H384" t="s">
        <v>2631</v>
      </c>
      <c r="I384" t="s">
        <v>2727</v>
      </c>
    </row>
    <row r="385" spans="1:9" x14ac:dyDescent="0.3">
      <c r="A385" t="s">
        <v>1640</v>
      </c>
      <c r="B385">
        <v>4</v>
      </c>
      <c r="C385" t="s">
        <v>1849</v>
      </c>
      <c r="D385" t="s">
        <v>15</v>
      </c>
      <c r="E385" t="s">
        <v>1851</v>
      </c>
      <c r="F385" t="s">
        <v>714</v>
      </c>
      <c r="G385" t="s">
        <v>717</v>
      </c>
      <c r="H385" t="s">
        <v>2281</v>
      </c>
      <c r="I385" t="s">
        <v>2346</v>
      </c>
    </row>
    <row r="386" spans="1:9" x14ac:dyDescent="0.3">
      <c r="A386" t="s">
        <v>1640</v>
      </c>
      <c r="B386">
        <v>4</v>
      </c>
      <c r="C386" t="s">
        <v>1849</v>
      </c>
      <c r="D386" t="s">
        <v>17</v>
      </c>
      <c r="E386" t="s">
        <v>1850</v>
      </c>
      <c r="F386" t="s">
        <v>714</v>
      </c>
      <c r="G386" t="s">
        <v>718</v>
      </c>
      <c r="H386" t="s">
        <v>2280</v>
      </c>
      <c r="I386" t="s">
        <v>2345</v>
      </c>
    </row>
    <row r="387" spans="1:9" x14ac:dyDescent="0.3">
      <c r="A387" t="s">
        <v>1640</v>
      </c>
      <c r="B387">
        <v>4</v>
      </c>
      <c r="C387" t="s">
        <v>1849</v>
      </c>
      <c r="D387" t="s">
        <v>13</v>
      </c>
      <c r="E387" t="s">
        <v>1853</v>
      </c>
      <c r="F387" t="s">
        <v>714</v>
      </c>
      <c r="G387" t="s">
        <v>36</v>
      </c>
      <c r="H387" t="s">
        <v>2527</v>
      </c>
      <c r="I387" t="s">
        <v>2613</v>
      </c>
    </row>
    <row r="388" spans="1:9" x14ac:dyDescent="0.3">
      <c r="A388" t="s">
        <v>1630</v>
      </c>
      <c r="B388">
        <v>4</v>
      </c>
      <c r="C388" t="s">
        <v>2106</v>
      </c>
      <c r="D388" t="s">
        <v>17</v>
      </c>
      <c r="E388" t="s">
        <v>2107</v>
      </c>
      <c r="F388" t="s">
        <v>714</v>
      </c>
      <c r="G388" t="s">
        <v>718</v>
      </c>
      <c r="H388" t="s">
        <v>2280</v>
      </c>
      <c r="I388" t="s">
        <v>2457</v>
      </c>
    </row>
    <row r="389" spans="1:9" x14ac:dyDescent="0.3">
      <c r="A389" t="s">
        <v>1630</v>
      </c>
      <c r="B389">
        <v>4</v>
      </c>
      <c r="C389" t="s">
        <v>2106</v>
      </c>
      <c r="D389" t="s">
        <v>19</v>
      </c>
      <c r="E389" t="s">
        <v>2109</v>
      </c>
      <c r="F389" t="s">
        <v>714</v>
      </c>
      <c r="G389" t="s">
        <v>48</v>
      </c>
      <c r="H389" t="s">
        <v>2631</v>
      </c>
      <c r="I389" t="s">
        <v>2728</v>
      </c>
    </row>
    <row r="390" spans="1:9" x14ac:dyDescent="0.3">
      <c r="A390" t="s">
        <v>1630</v>
      </c>
      <c r="B390">
        <v>4</v>
      </c>
      <c r="C390" t="s">
        <v>2106</v>
      </c>
      <c r="D390" t="s">
        <v>13</v>
      </c>
      <c r="E390" t="s">
        <v>2110</v>
      </c>
      <c r="F390" t="s">
        <v>714</v>
      </c>
      <c r="G390" t="s">
        <v>36</v>
      </c>
      <c r="H390" t="s">
        <v>2527</v>
      </c>
      <c r="I390" t="s">
        <v>2614</v>
      </c>
    </row>
    <row r="391" spans="1:9" x14ac:dyDescent="0.3">
      <c r="A391" t="s">
        <v>1630</v>
      </c>
      <c r="B391">
        <v>4</v>
      </c>
      <c r="C391" t="s">
        <v>2106</v>
      </c>
      <c r="D391" t="s">
        <v>15</v>
      </c>
      <c r="E391" t="s">
        <v>2108</v>
      </c>
      <c r="F391" t="s">
        <v>714</v>
      </c>
      <c r="G391" t="s">
        <v>717</v>
      </c>
      <c r="H391" t="s">
        <v>2281</v>
      </c>
      <c r="I391" t="s">
        <v>2458</v>
      </c>
    </row>
    <row r="392" spans="1:9" x14ac:dyDescent="0.3">
      <c r="A392" t="s">
        <v>1710</v>
      </c>
      <c r="B392">
        <v>4</v>
      </c>
      <c r="C392" t="s">
        <v>2111</v>
      </c>
      <c r="D392" t="s">
        <v>13</v>
      </c>
      <c r="E392" t="s">
        <v>2115</v>
      </c>
      <c r="F392" t="s">
        <v>714</v>
      </c>
      <c r="G392" t="s">
        <v>36</v>
      </c>
      <c r="H392" t="s">
        <v>2527</v>
      </c>
      <c r="I392" t="s">
        <v>2615</v>
      </c>
    </row>
    <row r="393" spans="1:9" x14ac:dyDescent="0.3">
      <c r="A393" t="s">
        <v>1710</v>
      </c>
      <c r="B393">
        <v>4</v>
      </c>
      <c r="C393" t="s">
        <v>2111</v>
      </c>
      <c r="D393" t="s">
        <v>19</v>
      </c>
      <c r="E393" t="s">
        <v>2114</v>
      </c>
      <c r="F393" t="s">
        <v>714</v>
      </c>
      <c r="G393" t="s">
        <v>48</v>
      </c>
      <c r="H393" t="s">
        <v>2631</v>
      </c>
      <c r="I393" t="s">
        <v>2729</v>
      </c>
    </row>
    <row r="394" spans="1:9" x14ac:dyDescent="0.3">
      <c r="A394" t="s">
        <v>1710</v>
      </c>
      <c r="B394">
        <v>4</v>
      </c>
      <c r="C394" t="s">
        <v>2111</v>
      </c>
      <c r="D394" t="s">
        <v>15</v>
      </c>
      <c r="E394" t="s">
        <v>2113</v>
      </c>
      <c r="F394" t="s">
        <v>714</v>
      </c>
      <c r="G394" t="s">
        <v>717</v>
      </c>
      <c r="H394" t="s">
        <v>2281</v>
      </c>
      <c r="I394" t="s">
        <v>2460</v>
      </c>
    </row>
    <row r="395" spans="1:9" x14ac:dyDescent="0.3">
      <c r="A395" t="s">
        <v>1710</v>
      </c>
      <c r="B395">
        <v>4</v>
      </c>
      <c r="C395" t="s">
        <v>2111</v>
      </c>
      <c r="D395" t="s">
        <v>17</v>
      </c>
      <c r="E395" t="s">
        <v>2112</v>
      </c>
      <c r="F395" t="s">
        <v>714</v>
      </c>
      <c r="G395" t="s">
        <v>718</v>
      </c>
      <c r="H395" t="s">
        <v>2280</v>
      </c>
      <c r="I395" t="s">
        <v>2459</v>
      </c>
    </row>
    <row r="396" spans="1:9" x14ac:dyDescent="0.3">
      <c r="A396" t="s">
        <v>1617</v>
      </c>
      <c r="B396">
        <v>4</v>
      </c>
      <c r="C396" t="s">
        <v>2111</v>
      </c>
      <c r="D396" t="s">
        <v>15</v>
      </c>
      <c r="E396" t="s">
        <v>2117</v>
      </c>
      <c r="F396" t="s">
        <v>714</v>
      </c>
      <c r="G396" t="s">
        <v>717</v>
      </c>
      <c r="H396" t="s">
        <v>2281</v>
      </c>
      <c r="I396" t="s">
        <v>2462</v>
      </c>
    </row>
    <row r="397" spans="1:9" x14ac:dyDescent="0.3">
      <c r="A397" t="s">
        <v>1617</v>
      </c>
      <c r="B397">
        <v>4</v>
      </c>
      <c r="C397" t="s">
        <v>2111</v>
      </c>
      <c r="D397" t="s">
        <v>19</v>
      </c>
      <c r="E397" t="s">
        <v>2118</v>
      </c>
      <c r="F397" t="s">
        <v>714</v>
      </c>
      <c r="G397" t="s">
        <v>48</v>
      </c>
      <c r="H397" t="s">
        <v>2631</v>
      </c>
      <c r="I397" t="s">
        <v>2730</v>
      </c>
    </row>
    <row r="398" spans="1:9" x14ac:dyDescent="0.3">
      <c r="A398" t="s">
        <v>1617</v>
      </c>
      <c r="B398">
        <v>4</v>
      </c>
      <c r="C398" t="s">
        <v>2111</v>
      </c>
      <c r="D398" t="s">
        <v>13</v>
      </c>
      <c r="E398" t="s">
        <v>2119</v>
      </c>
      <c r="F398" t="s">
        <v>714</v>
      </c>
      <c r="G398" t="s">
        <v>36</v>
      </c>
      <c r="H398" t="s">
        <v>2527</v>
      </c>
      <c r="I398" t="s">
        <v>2616</v>
      </c>
    </row>
    <row r="399" spans="1:9" x14ac:dyDescent="0.3">
      <c r="A399" t="s">
        <v>1617</v>
      </c>
      <c r="B399">
        <v>4</v>
      </c>
      <c r="C399" t="s">
        <v>2111</v>
      </c>
      <c r="D399" t="s">
        <v>17</v>
      </c>
      <c r="E399" t="s">
        <v>2116</v>
      </c>
      <c r="F399" t="s">
        <v>714</v>
      </c>
      <c r="G399" t="s">
        <v>718</v>
      </c>
      <c r="H399" t="s">
        <v>2280</v>
      </c>
      <c r="I399" t="s">
        <v>2461</v>
      </c>
    </row>
    <row r="400" spans="1:9" x14ac:dyDescent="0.3">
      <c r="A400" t="s">
        <v>1624</v>
      </c>
      <c r="B400">
        <v>4</v>
      </c>
      <c r="C400" t="s">
        <v>2120</v>
      </c>
      <c r="D400" t="s">
        <v>17</v>
      </c>
      <c r="E400" t="s">
        <v>2121</v>
      </c>
      <c r="F400" t="s">
        <v>714</v>
      </c>
      <c r="G400" t="s">
        <v>718</v>
      </c>
      <c r="H400" t="s">
        <v>2280</v>
      </c>
      <c r="I400" t="s">
        <v>2463</v>
      </c>
    </row>
    <row r="401" spans="1:9" x14ac:dyDescent="0.3">
      <c r="A401" t="s">
        <v>1624</v>
      </c>
      <c r="B401">
        <v>4</v>
      </c>
      <c r="C401" t="s">
        <v>2120</v>
      </c>
      <c r="D401" t="s">
        <v>15</v>
      </c>
      <c r="E401" t="s">
        <v>2122</v>
      </c>
      <c r="F401" t="s">
        <v>714</v>
      </c>
      <c r="G401" t="s">
        <v>717</v>
      </c>
      <c r="H401" t="s">
        <v>2281</v>
      </c>
      <c r="I401" t="s">
        <v>2464</v>
      </c>
    </row>
    <row r="402" spans="1:9" x14ac:dyDescent="0.3">
      <c r="A402" t="s">
        <v>1624</v>
      </c>
      <c r="B402">
        <v>4</v>
      </c>
      <c r="C402" t="s">
        <v>2120</v>
      </c>
      <c r="D402" t="s">
        <v>19</v>
      </c>
      <c r="E402" t="s">
        <v>2123</v>
      </c>
      <c r="F402" t="s">
        <v>714</v>
      </c>
      <c r="G402" t="s">
        <v>48</v>
      </c>
      <c r="H402" t="s">
        <v>2631</v>
      </c>
      <c r="I402" t="s">
        <v>2731</v>
      </c>
    </row>
    <row r="403" spans="1:9" x14ac:dyDescent="0.3">
      <c r="A403" t="s">
        <v>1624</v>
      </c>
      <c r="B403">
        <v>4</v>
      </c>
      <c r="C403" t="s">
        <v>2120</v>
      </c>
      <c r="D403" t="s">
        <v>13</v>
      </c>
      <c r="E403" t="s">
        <v>2124</v>
      </c>
      <c r="F403" t="s">
        <v>714</v>
      </c>
      <c r="G403" t="s">
        <v>36</v>
      </c>
      <c r="H403" t="s">
        <v>2527</v>
      </c>
      <c r="I403" t="s">
        <v>2617</v>
      </c>
    </row>
    <row r="404" spans="1:9" x14ac:dyDescent="0.3">
      <c r="A404" t="s">
        <v>1692</v>
      </c>
      <c r="B404">
        <v>4</v>
      </c>
      <c r="C404" t="s">
        <v>1967</v>
      </c>
      <c r="D404" t="s">
        <v>19</v>
      </c>
      <c r="E404" t="s">
        <v>1970</v>
      </c>
      <c r="F404" t="s">
        <v>714</v>
      </c>
      <c r="G404" t="s">
        <v>48</v>
      </c>
      <c r="H404" t="s">
        <v>2631</v>
      </c>
      <c r="I404" t="s">
        <v>2732</v>
      </c>
    </row>
    <row r="405" spans="1:9" x14ac:dyDescent="0.3">
      <c r="A405" t="s">
        <v>1692</v>
      </c>
      <c r="B405">
        <v>4</v>
      </c>
      <c r="C405" t="s">
        <v>1967</v>
      </c>
      <c r="D405" t="s">
        <v>15</v>
      </c>
      <c r="E405" t="s">
        <v>1969</v>
      </c>
      <c r="F405" t="s">
        <v>714</v>
      </c>
      <c r="G405" t="s">
        <v>717</v>
      </c>
      <c r="H405" t="s">
        <v>2281</v>
      </c>
      <c r="I405" t="s">
        <v>2400</v>
      </c>
    </row>
    <row r="406" spans="1:9" x14ac:dyDescent="0.3">
      <c r="A406" t="s">
        <v>1692</v>
      </c>
      <c r="B406">
        <v>4</v>
      </c>
      <c r="C406" t="s">
        <v>1967</v>
      </c>
      <c r="D406" t="s">
        <v>17</v>
      </c>
      <c r="E406" t="s">
        <v>1968</v>
      </c>
      <c r="F406" t="s">
        <v>714</v>
      </c>
      <c r="G406" t="s">
        <v>718</v>
      </c>
      <c r="H406" t="s">
        <v>2280</v>
      </c>
      <c r="I406" t="s">
        <v>2399</v>
      </c>
    </row>
    <row r="407" spans="1:9" x14ac:dyDescent="0.3">
      <c r="A407" t="s">
        <v>1692</v>
      </c>
      <c r="B407">
        <v>4</v>
      </c>
      <c r="C407" t="s">
        <v>1967</v>
      </c>
      <c r="D407" t="s">
        <v>13</v>
      </c>
      <c r="E407" t="s">
        <v>1971</v>
      </c>
      <c r="F407" t="s">
        <v>714</v>
      </c>
      <c r="G407" t="s">
        <v>36</v>
      </c>
      <c r="H407" t="s">
        <v>2527</v>
      </c>
      <c r="I407" t="s">
        <v>2618</v>
      </c>
    </row>
    <row r="408" spans="1:9" x14ac:dyDescent="0.3">
      <c r="A408" t="s">
        <v>1665</v>
      </c>
      <c r="B408">
        <v>4</v>
      </c>
      <c r="C408" t="s">
        <v>2150</v>
      </c>
      <c r="D408" t="s">
        <v>13</v>
      </c>
      <c r="E408" t="s">
        <v>2154</v>
      </c>
      <c r="F408" t="s">
        <v>714</v>
      </c>
      <c r="G408" t="s">
        <v>36</v>
      </c>
      <c r="H408" t="s">
        <v>2527</v>
      </c>
      <c r="I408" t="s">
        <v>2619</v>
      </c>
    </row>
    <row r="409" spans="1:9" x14ac:dyDescent="0.3">
      <c r="A409" t="s">
        <v>1665</v>
      </c>
      <c r="B409">
        <v>4</v>
      </c>
      <c r="C409" t="s">
        <v>2150</v>
      </c>
      <c r="D409" t="s">
        <v>15</v>
      </c>
      <c r="E409" t="s">
        <v>2152</v>
      </c>
      <c r="F409" t="s">
        <v>714</v>
      </c>
      <c r="G409" t="s">
        <v>717</v>
      </c>
      <c r="H409" t="s">
        <v>2281</v>
      </c>
      <c r="I409" t="s">
        <v>2476</v>
      </c>
    </row>
    <row r="410" spans="1:9" x14ac:dyDescent="0.3">
      <c r="A410" t="s">
        <v>1665</v>
      </c>
      <c r="B410">
        <v>4</v>
      </c>
      <c r="C410" t="s">
        <v>2150</v>
      </c>
      <c r="D410" t="s">
        <v>17</v>
      </c>
      <c r="E410" t="s">
        <v>2151</v>
      </c>
      <c r="F410" t="s">
        <v>714</v>
      </c>
      <c r="G410" t="s">
        <v>718</v>
      </c>
      <c r="H410" t="s">
        <v>2280</v>
      </c>
      <c r="I410" t="s">
        <v>2475</v>
      </c>
    </row>
    <row r="411" spans="1:9" x14ac:dyDescent="0.3">
      <c r="A411" t="s">
        <v>1665</v>
      </c>
      <c r="B411">
        <v>4</v>
      </c>
      <c r="C411" t="s">
        <v>2150</v>
      </c>
      <c r="D411" t="s">
        <v>19</v>
      </c>
      <c r="E411" t="s">
        <v>2153</v>
      </c>
      <c r="F411" t="s">
        <v>714</v>
      </c>
      <c r="G411" t="s">
        <v>48</v>
      </c>
      <c r="H411" t="s">
        <v>2631</v>
      </c>
      <c r="I411" t="s">
        <v>2733</v>
      </c>
    </row>
    <row r="412" spans="1:9" x14ac:dyDescent="0.3">
      <c r="A412" t="s">
        <v>1637</v>
      </c>
      <c r="B412">
        <v>4</v>
      </c>
      <c r="C412" t="s">
        <v>2155</v>
      </c>
      <c r="D412" t="s">
        <v>13</v>
      </c>
      <c r="E412" t="s">
        <v>2159</v>
      </c>
      <c r="F412" t="s">
        <v>714</v>
      </c>
      <c r="G412" t="s">
        <v>36</v>
      </c>
      <c r="H412" t="s">
        <v>2527</v>
      </c>
      <c r="I412" t="s">
        <v>2620</v>
      </c>
    </row>
    <row r="413" spans="1:9" x14ac:dyDescent="0.3">
      <c r="A413" t="s">
        <v>1637</v>
      </c>
      <c r="B413">
        <v>4</v>
      </c>
      <c r="C413" t="s">
        <v>2155</v>
      </c>
      <c r="D413" t="s">
        <v>15</v>
      </c>
      <c r="E413" t="s">
        <v>2157</v>
      </c>
      <c r="F413" t="s">
        <v>714</v>
      </c>
      <c r="G413" t="s">
        <v>717</v>
      </c>
      <c r="H413" t="s">
        <v>2281</v>
      </c>
      <c r="I413" t="s">
        <v>2478</v>
      </c>
    </row>
    <row r="414" spans="1:9" x14ac:dyDescent="0.3">
      <c r="A414" t="s">
        <v>1637</v>
      </c>
      <c r="B414">
        <v>4</v>
      </c>
      <c r="C414" t="s">
        <v>2155</v>
      </c>
      <c r="D414" t="s">
        <v>19</v>
      </c>
      <c r="E414" t="s">
        <v>2158</v>
      </c>
      <c r="F414" t="s">
        <v>714</v>
      </c>
      <c r="G414" t="s">
        <v>48</v>
      </c>
      <c r="H414" t="s">
        <v>2631</v>
      </c>
      <c r="I414" t="s">
        <v>2734</v>
      </c>
    </row>
    <row r="415" spans="1:9" x14ac:dyDescent="0.3">
      <c r="A415" t="s">
        <v>1637</v>
      </c>
      <c r="B415">
        <v>4</v>
      </c>
      <c r="C415" t="s">
        <v>2155</v>
      </c>
      <c r="D415" t="s">
        <v>17</v>
      </c>
      <c r="E415" t="s">
        <v>2156</v>
      </c>
      <c r="F415" t="s">
        <v>714</v>
      </c>
      <c r="G415" t="s">
        <v>718</v>
      </c>
      <c r="H415" t="s">
        <v>2280</v>
      </c>
      <c r="I415" t="s">
        <v>2477</v>
      </c>
    </row>
    <row r="416" spans="1:9" x14ac:dyDescent="0.3">
      <c r="A416" t="s">
        <v>1643</v>
      </c>
      <c r="B416">
        <v>4</v>
      </c>
      <c r="C416" t="s">
        <v>1937</v>
      </c>
      <c r="D416" t="s">
        <v>17</v>
      </c>
      <c r="E416" t="s">
        <v>1938</v>
      </c>
      <c r="F416" t="s">
        <v>714</v>
      </c>
      <c r="G416" t="s">
        <v>718</v>
      </c>
      <c r="H416" t="s">
        <v>2280</v>
      </c>
      <c r="I416" t="s">
        <v>2383</v>
      </c>
    </row>
    <row r="417" spans="1:9" x14ac:dyDescent="0.3">
      <c r="A417" t="s">
        <v>1643</v>
      </c>
      <c r="B417">
        <v>4</v>
      </c>
      <c r="C417" t="s">
        <v>1937</v>
      </c>
      <c r="D417" t="s">
        <v>15</v>
      </c>
      <c r="E417" t="s">
        <v>1939</v>
      </c>
      <c r="F417" t="s">
        <v>714</v>
      </c>
      <c r="G417" t="s">
        <v>717</v>
      </c>
      <c r="H417" t="s">
        <v>2281</v>
      </c>
      <c r="I417" t="s">
        <v>2384</v>
      </c>
    </row>
    <row r="418" spans="1:9" x14ac:dyDescent="0.3">
      <c r="A418" t="s">
        <v>1643</v>
      </c>
      <c r="B418">
        <v>4</v>
      </c>
      <c r="C418" t="s">
        <v>1937</v>
      </c>
      <c r="D418" t="s">
        <v>19</v>
      </c>
      <c r="E418" t="s">
        <v>1940</v>
      </c>
      <c r="F418" t="s">
        <v>714</v>
      </c>
      <c r="G418" t="s">
        <v>48</v>
      </c>
      <c r="H418" t="s">
        <v>2631</v>
      </c>
      <c r="I418" t="s">
        <v>2735</v>
      </c>
    </row>
    <row r="419" spans="1:9" x14ac:dyDescent="0.3">
      <c r="A419" t="s">
        <v>1643</v>
      </c>
      <c r="B419">
        <v>4</v>
      </c>
      <c r="C419" t="s">
        <v>1937</v>
      </c>
      <c r="D419" t="s">
        <v>13</v>
      </c>
      <c r="E419" t="s">
        <v>1941</v>
      </c>
      <c r="F419" t="s">
        <v>714</v>
      </c>
      <c r="G419" t="s">
        <v>36</v>
      </c>
      <c r="H419" t="s">
        <v>2527</v>
      </c>
      <c r="I419" t="s">
        <v>2621</v>
      </c>
    </row>
    <row r="420" spans="1:9" x14ac:dyDescent="0.3">
      <c r="A420" t="s">
        <v>1708</v>
      </c>
      <c r="B420">
        <v>4</v>
      </c>
      <c r="C420" t="s">
        <v>1829</v>
      </c>
      <c r="D420" t="s">
        <v>19</v>
      </c>
      <c r="E420" t="s">
        <v>1832</v>
      </c>
      <c r="F420" t="s">
        <v>714</v>
      </c>
      <c r="G420" t="s">
        <v>48</v>
      </c>
      <c r="H420" t="s">
        <v>2631</v>
      </c>
      <c r="I420" t="s">
        <v>2736</v>
      </c>
    </row>
    <row r="421" spans="1:9" x14ac:dyDescent="0.3">
      <c r="A421" t="s">
        <v>1708</v>
      </c>
      <c r="B421">
        <v>4</v>
      </c>
      <c r="C421" t="s">
        <v>1829</v>
      </c>
      <c r="D421" t="s">
        <v>13</v>
      </c>
      <c r="E421" t="s">
        <v>1833</v>
      </c>
      <c r="F421" t="s">
        <v>714</v>
      </c>
      <c r="G421" t="s">
        <v>36</v>
      </c>
      <c r="H421" t="s">
        <v>2527</v>
      </c>
      <c r="I421" t="s">
        <v>2622</v>
      </c>
    </row>
    <row r="422" spans="1:9" x14ac:dyDescent="0.3">
      <c r="A422" t="s">
        <v>1708</v>
      </c>
      <c r="B422">
        <v>4</v>
      </c>
      <c r="C422" t="s">
        <v>1829</v>
      </c>
      <c r="D422" t="s">
        <v>15</v>
      </c>
      <c r="E422" t="s">
        <v>1831</v>
      </c>
      <c r="F422" t="s">
        <v>714</v>
      </c>
      <c r="G422" t="s">
        <v>717</v>
      </c>
      <c r="H422" t="s">
        <v>2281</v>
      </c>
      <c r="I422" t="s">
        <v>2338</v>
      </c>
    </row>
    <row r="423" spans="1:9" x14ac:dyDescent="0.3">
      <c r="A423" t="s">
        <v>1708</v>
      </c>
      <c r="B423">
        <v>4</v>
      </c>
      <c r="C423" t="s">
        <v>1829</v>
      </c>
      <c r="D423" t="s">
        <v>17</v>
      </c>
      <c r="E423" t="s">
        <v>1830</v>
      </c>
      <c r="F423" t="s">
        <v>714</v>
      </c>
      <c r="G423" t="s">
        <v>718</v>
      </c>
      <c r="H423" t="s">
        <v>2280</v>
      </c>
      <c r="I423" t="s">
        <v>2337</v>
      </c>
    </row>
    <row r="424" spans="1:9" x14ac:dyDescent="0.3">
      <c r="A424" t="s">
        <v>1694</v>
      </c>
      <c r="B424">
        <v>4</v>
      </c>
      <c r="C424" t="s">
        <v>2049</v>
      </c>
      <c r="D424" t="s">
        <v>13</v>
      </c>
      <c r="E424" t="s">
        <v>2053</v>
      </c>
      <c r="F424" t="s">
        <v>714</v>
      </c>
      <c r="G424" t="s">
        <v>36</v>
      </c>
      <c r="H424" t="s">
        <v>2527</v>
      </c>
      <c r="I424" t="s">
        <v>2623</v>
      </c>
    </row>
    <row r="425" spans="1:9" x14ac:dyDescent="0.3">
      <c r="A425" t="s">
        <v>1694</v>
      </c>
      <c r="B425">
        <v>4</v>
      </c>
      <c r="C425" t="s">
        <v>2049</v>
      </c>
      <c r="D425" t="s">
        <v>19</v>
      </c>
      <c r="E425" t="s">
        <v>2052</v>
      </c>
      <c r="F425" t="s">
        <v>714</v>
      </c>
      <c r="G425" t="s">
        <v>48</v>
      </c>
      <c r="H425" t="s">
        <v>2631</v>
      </c>
      <c r="I425" t="s">
        <v>2737</v>
      </c>
    </row>
    <row r="426" spans="1:9" x14ac:dyDescent="0.3">
      <c r="A426" t="s">
        <v>1694</v>
      </c>
      <c r="B426">
        <v>4</v>
      </c>
      <c r="C426" t="s">
        <v>2049</v>
      </c>
      <c r="D426" t="s">
        <v>15</v>
      </c>
      <c r="E426" t="s">
        <v>2051</v>
      </c>
      <c r="F426" t="s">
        <v>714</v>
      </c>
      <c r="G426" t="s">
        <v>717</v>
      </c>
      <c r="H426" t="s">
        <v>2281</v>
      </c>
      <c r="I426" t="s">
        <v>2434</v>
      </c>
    </row>
    <row r="427" spans="1:9" x14ac:dyDescent="0.3">
      <c r="A427" t="s">
        <v>1694</v>
      </c>
      <c r="B427">
        <v>4</v>
      </c>
      <c r="C427" t="s">
        <v>2049</v>
      </c>
      <c r="D427" t="s">
        <v>17</v>
      </c>
      <c r="E427" t="s">
        <v>2050</v>
      </c>
      <c r="F427" t="s">
        <v>714</v>
      </c>
      <c r="G427" t="s">
        <v>718</v>
      </c>
      <c r="H427" t="s">
        <v>2280</v>
      </c>
      <c r="I427" t="s">
        <v>2433</v>
      </c>
    </row>
    <row r="428" spans="1:9" x14ac:dyDescent="0.3">
      <c r="A428" t="s">
        <v>1655</v>
      </c>
      <c r="B428">
        <v>4</v>
      </c>
      <c r="C428" t="s">
        <v>2044</v>
      </c>
      <c r="D428" t="s">
        <v>13</v>
      </c>
      <c r="E428" t="s">
        <v>2048</v>
      </c>
      <c r="F428" t="s">
        <v>714</v>
      </c>
      <c r="G428" t="s">
        <v>36</v>
      </c>
      <c r="H428" t="s">
        <v>2527</v>
      </c>
      <c r="I428" t="s">
        <v>2624</v>
      </c>
    </row>
    <row r="429" spans="1:9" x14ac:dyDescent="0.3">
      <c r="A429" t="s">
        <v>1655</v>
      </c>
      <c r="B429">
        <v>4</v>
      </c>
      <c r="C429" t="s">
        <v>2044</v>
      </c>
      <c r="D429" t="s">
        <v>19</v>
      </c>
      <c r="E429" t="s">
        <v>2047</v>
      </c>
      <c r="F429" t="s">
        <v>714</v>
      </c>
      <c r="G429" t="s">
        <v>48</v>
      </c>
      <c r="H429" t="s">
        <v>2631</v>
      </c>
      <c r="I429" t="s">
        <v>2738</v>
      </c>
    </row>
    <row r="430" spans="1:9" x14ac:dyDescent="0.3">
      <c r="A430" t="s">
        <v>1655</v>
      </c>
      <c r="B430">
        <v>4</v>
      </c>
      <c r="C430" t="s">
        <v>2044</v>
      </c>
      <c r="D430" t="s">
        <v>15</v>
      </c>
      <c r="E430" t="s">
        <v>2046</v>
      </c>
      <c r="F430" t="s">
        <v>714</v>
      </c>
      <c r="G430" t="s">
        <v>717</v>
      </c>
      <c r="H430" t="s">
        <v>2281</v>
      </c>
      <c r="I430" t="s">
        <v>2432</v>
      </c>
    </row>
    <row r="431" spans="1:9" x14ac:dyDescent="0.3">
      <c r="A431" t="s">
        <v>1655</v>
      </c>
      <c r="B431">
        <v>4</v>
      </c>
      <c r="C431" t="s">
        <v>2044</v>
      </c>
      <c r="D431" t="s">
        <v>17</v>
      </c>
      <c r="E431" t="s">
        <v>2045</v>
      </c>
      <c r="F431" t="s">
        <v>714</v>
      </c>
      <c r="G431" t="s">
        <v>718</v>
      </c>
      <c r="H431" t="s">
        <v>2280</v>
      </c>
      <c r="I431" t="s">
        <v>2431</v>
      </c>
    </row>
    <row r="432" spans="1:9" x14ac:dyDescent="0.3">
      <c r="A432" t="s">
        <v>1658</v>
      </c>
      <c r="B432">
        <v>4</v>
      </c>
      <c r="C432" t="s">
        <v>1834</v>
      </c>
      <c r="D432" t="s">
        <v>15</v>
      </c>
      <c r="E432" t="s">
        <v>1836</v>
      </c>
      <c r="F432" t="s">
        <v>714</v>
      </c>
      <c r="G432" t="s">
        <v>717</v>
      </c>
      <c r="H432" t="s">
        <v>2281</v>
      </c>
      <c r="I432" t="s">
        <v>2340</v>
      </c>
    </row>
    <row r="433" spans="1:9" x14ac:dyDescent="0.3">
      <c r="A433" t="s">
        <v>1658</v>
      </c>
      <c r="B433">
        <v>4</v>
      </c>
      <c r="C433" t="s">
        <v>1834</v>
      </c>
      <c r="D433" t="s">
        <v>19</v>
      </c>
      <c r="E433" t="s">
        <v>1837</v>
      </c>
      <c r="F433" t="s">
        <v>714</v>
      </c>
      <c r="G433" t="s">
        <v>48</v>
      </c>
      <c r="H433" t="s">
        <v>2631</v>
      </c>
      <c r="I433" t="s">
        <v>2739</v>
      </c>
    </row>
    <row r="434" spans="1:9" x14ac:dyDescent="0.3">
      <c r="A434" t="s">
        <v>1658</v>
      </c>
      <c r="B434">
        <v>4</v>
      </c>
      <c r="C434" t="s">
        <v>1834</v>
      </c>
      <c r="D434" t="s">
        <v>13</v>
      </c>
      <c r="E434" t="s">
        <v>1838</v>
      </c>
      <c r="F434" t="s">
        <v>714</v>
      </c>
      <c r="G434" t="s">
        <v>36</v>
      </c>
      <c r="H434" t="s">
        <v>2527</v>
      </c>
      <c r="I434" t="s">
        <v>2625</v>
      </c>
    </row>
    <row r="435" spans="1:9" x14ac:dyDescent="0.3">
      <c r="A435" t="s">
        <v>1658</v>
      </c>
      <c r="B435">
        <v>4</v>
      </c>
      <c r="C435" t="s">
        <v>1834</v>
      </c>
      <c r="D435" t="s">
        <v>17</v>
      </c>
      <c r="E435" t="s">
        <v>1835</v>
      </c>
      <c r="F435" t="s">
        <v>714</v>
      </c>
      <c r="G435" t="s">
        <v>718</v>
      </c>
      <c r="H435" t="s">
        <v>2280</v>
      </c>
      <c r="I435" t="s">
        <v>2339</v>
      </c>
    </row>
    <row r="436" spans="1:9" x14ac:dyDescent="0.3">
      <c r="A436" t="s">
        <v>1657</v>
      </c>
      <c r="B436">
        <v>4</v>
      </c>
      <c r="C436" t="s">
        <v>2097</v>
      </c>
      <c r="D436" t="s">
        <v>19</v>
      </c>
      <c r="E436" t="s">
        <v>2100</v>
      </c>
      <c r="F436" t="s">
        <v>714</v>
      </c>
      <c r="G436" t="s">
        <v>48</v>
      </c>
      <c r="H436" t="s">
        <v>2631</v>
      </c>
      <c r="I436" t="s">
        <v>2740</v>
      </c>
    </row>
    <row r="437" spans="1:9" x14ac:dyDescent="0.3">
      <c r="A437" t="s">
        <v>1657</v>
      </c>
      <c r="B437">
        <v>4</v>
      </c>
      <c r="C437" t="s">
        <v>2097</v>
      </c>
      <c r="D437" t="s">
        <v>13</v>
      </c>
      <c r="E437" t="s">
        <v>2101</v>
      </c>
      <c r="F437" t="s">
        <v>714</v>
      </c>
      <c r="G437" t="s">
        <v>36</v>
      </c>
      <c r="H437" t="s">
        <v>2527</v>
      </c>
      <c r="I437" t="s">
        <v>2626</v>
      </c>
    </row>
    <row r="438" spans="1:9" x14ac:dyDescent="0.3">
      <c r="A438" t="s">
        <v>1657</v>
      </c>
      <c r="B438">
        <v>4</v>
      </c>
      <c r="C438" t="s">
        <v>2097</v>
      </c>
      <c r="D438" t="s">
        <v>17</v>
      </c>
      <c r="E438" t="s">
        <v>2098</v>
      </c>
      <c r="F438" t="s">
        <v>714</v>
      </c>
      <c r="G438" t="s">
        <v>718</v>
      </c>
      <c r="H438" t="s">
        <v>2280</v>
      </c>
      <c r="I438" t="s">
        <v>2453</v>
      </c>
    </row>
    <row r="439" spans="1:9" x14ac:dyDescent="0.3">
      <c r="A439" t="s">
        <v>1657</v>
      </c>
      <c r="B439">
        <v>4</v>
      </c>
      <c r="C439" t="s">
        <v>2097</v>
      </c>
      <c r="D439" t="s">
        <v>15</v>
      </c>
      <c r="E439" t="s">
        <v>2099</v>
      </c>
      <c r="F439" t="s">
        <v>714</v>
      </c>
      <c r="G439" t="s">
        <v>717</v>
      </c>
      <c r="H439" t="s">
        <v>2281</v>
      </c>
      <c r="I439" t="s">
        <v>2454</v>
      </c>
    </row>
    <row r="440" spans="1:9" x14ac:dyDescent="0.3">
      <c r="A440" t="s">
        <v>1689</v>
      </c>
      <c r="B440">
        <v>4</v>
      </c>
      <c r="C440" t="s">
        <v>833</v>
      </c>
      <c r="D440" t="s">
        <v>17</v>
      </c>
      <c r="E440" t="s">
        <v>1899</v>
      </c>
      <c r="F440" t="s">
        <v>714</v>
      </c>
      <c r="G440" t="s">
        <v>718</v>
      </c>
      <c r="H440" t="s">
        <v>2280</v>
      </c>
      <c r="I440" t="s">
        <v>2367</v>
      </c>
    </row>
    <row r="441" spans="1:9" x14ac:dyDescent="0.3">
      <c r="A441" t="s">
        <v>1689</v>
      </c>
      <c r="B441">
        <v>4</v>
      </c>
      <c r="C441" t="s">
        <v>833</v>
      </c>
      <c r="D441" t="s">
        <v>15</v>
      </c>
      <c r="E441" t="s">
        <v>1900</v>
      </c>
      <c r="F441" t="s">
        <v>714</v>
      </c>
      <c r="G441" t="s">
        <v>717</v>
      </c>
      <c r="H441" t="s">
        <v>2281</v>
      </c>
      <c r="I441" t="s">
        <v>2368</v>
      </c>
    </row>
    <row r="442" spans="1:9" x14ac:dyDescent="0.3">
      <c r="A442" t="s">
        <v>1689</v>
      </c>
      <c r="B442">
        <v>4</v>
      </c>
      <c r="C442" t="s">
        <v>833</v>
      </c>
      <c r="D442" t="s">
        <v>19</v>
      </c>
      <c r="E442" t="s">
        <v>1901</v>
      </c>
      <c r="F442" t="s">
        <v>714</v>
      </c>
      <c r="G442" t="s">
        <v>48</v>
      </c>
      <c r="H442" t="s">
        <v>2631</v>
      </c>
      <c r="I442" t="s">
        <v>2741</v>
      </c>
    </row>
    <row r="443" spans="1:9" x14ac:dyDescent="0.3">
      <c r="A443" t="s">
        <v>1689</v>
      </c>
      <c r="B443">
        <v>4</v>
      </c>
      <c r="C443" t="s">
        <v>833</v>
      </c>
      <c r="D443" t="s">
        <v>13</v>
      </c>
      <c r="E443" t="s">
        <v>1902</v>
      </c>
      <c r="F443" t="s">
        <v>714</v>
      </c>
      <c r="G443" t="s">
        <v>36</v>
      </c>
      <c r="H443" t="s">
        <v>2527</v>
      </c>
      <c r="I443" t="s">
        <v>2627</v>
      </c>
    </row>
    <row r="444" spans="1:9" x14ac:dyDescent="0.3">
      <c r="A444" t="s">
        <v>1669</v>
      </c>
      <c r="B444">
        <v>4</v>
      </c>
      <c r="C444" t="s">
        <v>1594</v>
      </c>
      <c r="D444" t="s">
        <v>15</v>
      </c>
      <c r="E444" t="s">
        <v>2175</v>
      </c>
      <c r="F444" t="s">
        <v>714</v>
      </c>
      <c r="G444" t="s">
        <v>717</v>
      </c>
      <c r="H444" t="s">
        <v>2281</v>
      </c>
      <c r="I444" t="s">
        <v>2486</v>
      </c>
    </row>
    <row r="445" spans="1:9" x14ac:dyDescent="0.3">
      <c r="A445" t="s">
        <v>1669</v>
      </c>
      <c r="B445">
        <v>4</v>
      </c>
      <c r="C445" t="s">
        <v>1594</v>
      </c>
      <c r="D445" t="s">
        <v>19</v>
      </c>
      <c r="E445" t="s">
        <v>2176</v>
      </c>
      <c r="F445" t="s">
        <v>714</v>
      </c>
      <c r="G445" t="s">
        <v>48</v>
      </c>
      <c r="H445" t="s">
        <v>2631</v>
      </c>
      <c r="I445" t="s">
        <v>2742</v>
      </c>
    </row>
    <row r="446" spans="1:9" x14ac:dyDescent="0.3">
      <c r="A446" t="s">
        <v>1669</v>
      </c>
      <c r="B446">
        <v>4</v>
      </c>
      <c r="C446" t="s">
        <v>1594</v>
      </c>
      <c r="D446" t="s">
        <v>13</v>
      </c>
      <c r="E446" t="s">
        <v>2177</v>
      </c>
      <c r="F446" t="s">
        <v>714</v>
      </c>
      <c r="G446" t="s">
        <v>36</v>
      </c>
      <c r="H446" t="s">
        <v>2527</v>
      </c>
      <c r="I446" t="s">
        <v>2628</v>
      </c>
    </row>
    <row r="447" spans="1:9" x14ac:dyDescent="0.3">
      <c r="A447" t="s">
        <v>1669</v>
      </c>
      <c r="B447">
        <v>4</v>
      </c>
      <c r="C447" t="s">
        <v>1594</v>
      </c>
      <c r="D447" t="s">
        <v>17</v>
      </c>
      <c r="E447" t="s">
        <v>2174</v>
      </c>
      <c r="F447" t="s">
        <v>714</v>
      </c>
      <c r="G447" t="s">
        <v>718</v>
      </c>
      <c r="H447" t="s">
        <v>2280</v>
      </c>
      <c r="I447" t="s">
        <v>2485</v>
      </c>
    </row>
    <row r="448" spans="1:9" x14ac:dyDescent="0.3">
      <c r="A448" t="s">
        <v>1602</v>
      </c>
      <c r="B448">
        <v>4</v>
      </c>
      <c r="C448" t="s">
        <v>843</v>
      </c>
      <c r="D448" t="s">
        <v>15</v>
      </c>
      <c r="E448" t="s">
        <v>1779</v>
      </c>
      <c r="F448" t="s">
        <v>714</v>
      </c>
      <c r="G448" t="s">
        <v>717</v>
      </c>
      <c r="H448" t="s">
        <v>2281</v>
      </c>
      <c r="I448" t="s">
        <v>2315</v>
      </c>
    </row>
    <row r="449" spans="1:9" x14ac:dyDescent="0.3">
      <c r="A449" t="s">
        <v>1602</v>
      </c>
      <c r="B449">
        <v>4</v>
      </c>
      <c r="C449" t="s">
        <v>843</v>
      </c>
      <c r="D449" t="s">
        <v>19</v>
      </c>
      <c r="E449" t="s">
        <v>1780</v>
      </c>
      <c r="F449" t="s">
        <v>714</v>
      </c>
      <c r="G449" t="s">
        <v>48</v>
      </c>
      <c r="H449" t="s">
        <v>2631</v>
      </c>
      <c r="I449" t="s">
        <v>2743</v>
      </c>
    </row>
    <row r="450" spans="1:9" x14ac:dyDescent="0.3">
      <c r="A450" t="s">
        <v>1602</v>
      </c>
      <c r="B450">
        <v>4</v>
      </c>
      <c r="C450" t="s">
        <v>843</v>
      </c>
      <c r="D450" t="s">
        <v>13</v>
      </c>
      <c r="E450" t="s">
        <v>1781</v>
      </c>
      <c r="F450" t="s">
        <v>714</v>
      </c>
      <c r="G450" t="s">
        <v>36</v>
      </c>
      <c r="H450" t="s">
        <v>2527</v>
      </c>
      <c r="I450" t="s">
        <v>2629</v>
      </c>
    </row>
    <row r="451" spans="1:9" x14ac:dyDescent="0.3">
      <c r="A451" t="s">
        <v>1602</v>
      </c>
      <c r="B451">
        <v>4</v>
      </c>
      <c r="C451" t="s">
        <v>843</v>
      </c>
      <c r="D451" t="s">
        <v>17</v>
      </c>
      <c r="E451" t="s">
        <v>1778</v>
      </c>
      <c r="F451" t="s">
        <v>714</v>
      </c>
      <c r="G451" t="s">
        <v>718</v>
      </c>
      <c r="H451" t="s">
        <v>2280</v>
      </c>
      <c r="I451" t="s">
        <v>2314</v>
      </c>
    </row>
    <row r="452" spans="1:9" x14ac:dyDescent="0.3">
      <c r="A452" t="s">
        <v>1632</v>
      </c>
      <c r="B452">
        <v>4</v>
      </c>
      <c r="C452" t="s">
        <v>843</v>
      </c>
      <c r="D452" t="s">
        <v>19</v>
      </c>
      <c r="E452" t="s">
        <v>1905</v>
      </c>
      <c r="F452" t="s">
        <v>714</v>
      </c>
      <c r="G452" t="s">
        <v>48</v>
      </c>
      <c r="H452" t="s">
        <v>2631</v>
      </c>
      <c r="I452" t="s">
        <v>2744</v>
      </c>
    </row>
    <row r="453" spans="1:9" x14ac:dyDescent="0.3">
      <c r="A453" t="s">
        <v>1632</v>
      </c>
      <c r="B453">
        <v>4</v>
      </c>
      <c r="C453" t="s">
        <v>843</v>
      </c>
      <c r="D453" t="s">
        <v>15</v>
      </c>
      <c r="E453" t="s">
        <v>1904</v>
      </c>
      <c r="F453" t="s">
        <v>714</v>
      </c>
      <c r="G453" t="s">
        <v>717</v>
      </c>
      <c r="H453" t="s">
        <v>2281</v>
      </c>
      <c r="I453" t="s">
        <v>2370</v>
      </c>
    </row>
    <row r="454" spans="1:9" x14ac:dyDescent="0.3">
      <c r="A454" t="s">
        <v>1632</v>
      </c>
      <c r="B454">
        <v>4</v>
      </c>
      <c r="C454" t="s">
        <v>843</v>
      </c>
      <c r="D454" t="s">
        <v>13</v>
      </c>
      <c r="E454" t="s">
        <v>1906</v>
      </c>
      <c r="F454" t="s">
        <v>714</v>
      </c>
      <c r="G454" t="s">
        <v>36</v>
      </c>
      <c r="H454" t="s">
        <v>2527</v>
      </c>
      <c r="I454" t="s">
        <v>2630</v>
      </c>
    </row>
    <row r="455" spans="1:9" x14ac:dyDescent="0.3">
      <c r="A455" t="s">
        <v>1632</v>
      </c>
      <c r="B455">
        <v>4</v>
      </c>
      <c r="C455" t="s">
        <v>843</v>
      </c>
      <c r="D455" t="s">
        <v>17</v>
      </c>
      <c r="E455" t="s">
        <v>1903</v>
      </c>
      <c r="F455" t="s">
        <v>714</v>
      </c>
      <c r="G455" t="s">
        <v>718</v>
      </c>
      <c r="H455" t="s">
        <v>2280</v>
      </c>
      <c r="I455" t="s">
        <v>2369</v>
      </c>
    </row>
    <row r="456" spans="1:9" x14ac:dyDescent="0.3">
      <c r="A456" t="s">
        <v>1701</v>
      </c>
      <c r="B456">
        <v>3</v>
      </c>
      <c r="C456" t="s">
        <v>1862</v>
      </c>
      <c r="D456" t="s">
        <v>17</v>
      </c>
      <c r="E456" t="s">
        <v>1863</v>
      </c>
      <c r="F456" t="s">
        <v>714</v>
      </c>
      <c r="G456" t="s">
        <v>718</v>
      </c>
      <c r="H456" t="s">
        <v>2280</v>
      </c>
      <c r="I456" t="s">
        <v>2351</v>
      </c>
    </row>
    <row r="457" spans="1:9" x14ac:dyDescent="0.3">
      <c r="A457" t="s">
        <v>1701</v>
      </c>
      <c r="B457">
        <v>3</v>
      </c>
      <c r="C457" t="s">
        <v>1862</v>
      </c>
      <c r="D457" t="s">
        <v>15</v>
      </c>
      <c r="E457" t="s">
        <v>1864</v>
      </c>
      <c r="F457" t="s">
        <v>714</v>
      </c>
      <c r="G457" t="s">
        <v>717</v>
      </c>
      <c r="H457" t="s">
        <v>2281</v>
      </c>
      <c r="I457" t="s">
        <v>2352</v>
      </c>
    </row>
    <row r="458" spans="1:9" x14ac:dyDescent="0.3">
      <c r="A458" t="s">
        <v>1701</v>
      </c>
      <c r="B458">
        <v>3</v>
      </c>
      <c r="C458" t="s">
        <v>1862</v>
      </c>
      <c r="D458" t="s">
        <v>19</v>
      </c>
      <c r="E458" t="s">
        <v>1865</v>
      </c>
      <c r="F458" t="s">
        <v>714</v>
      </c>
      <c r="G458" t="s">
        <v>48</v>
      </c>
      <c r="H458" t="s">
        <v>2631</v>
      </c>
      <c r="I458" t="s">
        <v>2745</v>
      </c>
    </row>
    <row r="459" spans="1:9" x14ac:dyDescent="0.3">
      <c r="A459" t="s">
        <v>1679</v>
      </c>
      <c r="B459">
        <v>3</v>
      </c>
      <c r="C459" t="s">
        <v>1791</v>
      </c>
      <c r="D459" t="s">
        <v>15</v>
      </c>
      <c r="E459" t="s">
        <v>1793</v>
      </c>
      <c r="F459" t="s">
        <v>714</v>
      </c>
      <c r="G459" t="s">
        <v>717</v>
      </c>
      <c r="H459" t="s">
        <v>2281</v>
      </c>
      <c r="I459" t="s">
        <v>2321</v>
      </c>
    </row>
    <row r="460" spans="1:9" x14ac:dyDescent="0.3">
      <c r="A460" t="s">
        <v>1679</v>
      </c>
      <c r="B460">
        <v>3</v>
      </c>
      <c r="C460" t="s">
        <v>1791</v>
      </c>
      <c r="D460" t="s">
        <v>17</v>
      </c>
      <c r="E460" t="s">
        <v>1792</v>
      </c>
      <c r="F460" t="s">
        <v>714</v>
      </c>
      <c r="G460" t="s">
        <v>718</v>
      </c>
      <c r="H460" t="s">
        <v>2280</v>
      </c>
      <c r="I460" t="s">
        <v>2320</v>
      </c>
    </row>
    <row r="461" spans="1:9" x14ac:dyDescent="0.3">
      <c r="A461" t="s">
        <v>1679</v>
      </c>
      <c r="B461">
        <v>3</v>
      </c>
      <c r="C461" t="s">
        <v>1791</v>
      </c>
      <c r="D461" t="s">
        <v>19</v>
      </c>
      <c r="E461" t="s">
        <v>1794</v>
      </c>
      <c r="F461" t="s">
        <v>714</v>
      </c>
      <c r="G461" t="s">
        <v>48</v>
      </c>
      <c r="H461" t="s">
        <v>2631</v>
      </c>
      <c r="I461" t="s">
        <v>2746</v>
      </c>
    </row>
    <row r="462" spans="1:9" x14ac:dyDescent="0.3">
      <c r="A462" t="s">
        <v>1664</v>
      </c>
      <c r="B462">
        <v>3</v>
      </c>
      <c r="C462" t="s">
        <v>1737</v>
      </c>
      <c r="D462" t="s">
        <v>17</v>
      </c>
      <c r="E462" t="s">
        <v>1738</v>
      </c>
      <c r="F462" t="s">
        <v>714</v>
      </c>
      <c r="G462" t="s">
        <v>718</v>
      </c>
      <c r="H462" t="s">
        <v>2280</v>
      </c>
      <c r="I462" t="s">
        <v>2295</v>
      </c>
    </row>
    <row r="463" spans="1:9" x14ac:dyDescent="0.3">
      <c r="A463" t="s">
        <v>1664</v>
      </c>
      <c r="B463">
        <v>3</v>
      </c>
      <c r="C463" t="s">
        <v>1737</v>
      </c>
      <c r="D463" t="s">
        <v>15</v>
      </c>
      <c r="E463" t="s">
        <v>1739</v>
      </c>
      <c r="F463" t="s">
        <v>714</v>
      </c>
      <c r="G463" t="s">
        <v>717</v>
      </c>
      <c r="H463" t="s">
        <v>2281</v>
      </c>
      <c r="I463" t="s">
        <v>2296</v>
      </c>
    </row>
    <row r="464" spans="1:9" x14ac:dyDescent="0.3">
      <c r="A464" t="s">
        <v>1664</v>
      </c>
      <c r="B464">
        <v>3</v>
      </c>
      <c r="C464" t="s">
        <v>1737</v>
      </c>
      <c r="D464" t="s">
        <v>19</v>
      </c>
      <c r="E464" t="s">
        <v>1740</v>
      </c>
      <c r="F464" t="s">
        <v>714</v>
      </c>
      <c r="G464" t="s">
        <v>48</v>
      </c>
      <c r="H464" t="s">
        <v>2631</v>
      </c>
      <c r="I464" t="s">
        <v>2747</v>
      </c>
    </row>
    <row r="465" spans="1:9" x14ac:dyDescent="0.3">
      <c r="A465" t="s">
        <v>1695</v>
      </c>
      <c r="B465">
        <v>3</v>
      </c>
      <c r="C465" t="s">
        <v>1866</v>
      </c>
      <c r="D465" t="s">
        <v>17</v>
      </c>
      <c r="E465" t="s">
        <v>1867</v>
      </c>
      <c r="F465" t="s">
        <v>714</v>
      </c>
      <c r="G465" t="s">
        <v>718</v>
      </c>
      <c r="H465" t="s">
        <v>2280</v>
      </c>
      <c r="I465" t="s">
        <v>2353</v>
      </c>
    </row>
    <row r="466" spans="1:9" x14ac:dyDescent="0.3">
      <c r="A466" t="s">
        <v>1695</v>
      </c>
      <c r="B466">
        <v>3</v>
      </c>
      <c r="C466" t="s">
        <v>1866</v>
      </c>
      <c r="D466" t="s">
        <v>15</v>
      </c>
      <c r="E466" t="s">
        <v>1868</v>
      </c>
      <c r="F466" t="s">
        <v>714</v>
      </c>
      <c r="G466" t="s">
        <v>717</v>
      </c>
      <c r="H466" t="s">
        <v>2281</v>
      </c>
      <c r="I466" t="s">
        <v>2354</v>
      </c>
    </row>
    <row r="467" spans="1:9" x14ac:dyDescent="0.3">
      <c r="A467" t="s">
        <v>1695</v>
      </c>
      <c r="B467">
        <v>3</v>
      </c>
      <c r="C467" t="s">
        <v>1866</v>
      </c>
      <c r="D467" t="s">
        <v>19</v>
      </c>
      <c r="E467" t="s">
        <v>1869</v>
      </c>
      <c r="F467" t="s">
        <v>714</v>
      </c>
      <c r="G467" t="s">
        <v>48</v>
      </c>
      <c r="H467" t="s">
        <v>2631</v>
      </c>
      <c r="I467" t="s">
        <v>2748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815A-3570-47B3-B35D-1339895DF99D}">
  <sheetPr>
    <tabColor theme="4" tint="-0.249977111117893"/>
  </sheetPr>
  <dimension ref="A1:C119"/>
  <sheetViews>
    <sheetView topLeftCell="A88" workbookViewId="0">
      <selection activeCell="A2" sqref="A2:B119"/>
    </sheetView>
  </sheetViews>
  <sheetFormatPr baseColWidth="10" defaultRowHeight="14.4" x14ac:dyDescent="0.3"/>
  <cols>
    <col min="1" max="1" width="14.88671875" bestFit="1" customWidth="1"/>
    <col min="3" max="3" width="15.109375" customWidth="1"/>
  </cols>
  <sheetData>
    <row r="1" spans="1:3" ht="49.2" customHeight="1" thickBot="1" x14ac:dyDescent="0.35">
      <c r="A1" s="31" t="s">
        <v>0</v>
      </c>
      <c r="B1" s="32" t="s">
        <v>710</v>
      </c>
      <c r="C1" s="33" t="str">
        <f>"Total imágenes: "&amp;SUM(Privalia[Imágenes])</f>
        <v>Total imágenes: 466</v>
      </c>
    </row>
    <row r="2" spans="1:3" x14ac:dyDescent="0.3">
      <c r="A2" t="s">
        <v>1596</v>
      </c>
      <c r="B2" s="2">
        <f>COUNTIF(Privalia___IMG[Material],Privalia[[#This Row],[Material]])</f>
        <v>5</v>
      </c>
    </row>
    <row r="3" spans="1:3" x14ac:dyDescent="0.3">
      <c r="A3" t="s">
        <v>1597</v>
      </c>
      <c r="B3" s="2">
        <f>COUNTIF(Privalia___IMG[Material],Privalia[[#This Row],[Material]])</f>
        <v>3</v>
      </c>
    </row>
    <row r="4" spans="1:3" x14ac:dyDescent="0.3">
      <c r="A4" t="s">
        <v>1598</v>
      </c>
      <c r="B4" s="2">
        <f>COUNTIF(Privalia___IMG[Material],Privalia[[#This Row],[Material]])</f>
        <v>4</v>
      </c>
    </row>
    <row r="5" spans="1:3" x14ac:dyDescent="0.3">
      <c r="A5" t="s">
        <v>1599</v>
      </c>
      <c r="B5" s="2">
        <f>COUNTIF(Privalia___IMG[Material],Privalia[[#This Row],[Material]])</f>
        <v>3</v>
      </c>
    </row>
    <row r="6" spans="1:3" x14ac:dyDescent="0.3">
      <c r="A6" t="s">
        <v>1600</v>
      </c>
      <c r="B6" s="2">
        <f>COUNTIF(Privalia___IMG[Material],Privalia[[#This Row],[Material]])</f>
        <v>4</v>
      </c>
    </row>
    <row r="7" spans="1:3" x14ac:dyDescent="0.3">
      <c r="A7" t="s">
        <v>1601</v>
      </c>
      <c r="B7" s="2">
        <f>COUNTIF(Privalia___IMG[Material],Privalia[[#This Row],[Material]])</f>
        <v>4</v>
      </c>
    </row>
    <row r="8" spans="1:3" x14ac:dyDescent="0.3">
      <c r="A8" t="s">
        <v>1602</v>
      </c>
      <c r="B8" s="2">
        <f>COUNTIF(Privalia___IMG[Material],Privalia[[#This Row],[Material]])</f>
        <v>4</v>
      </c>
    </row>
    <row r="9" spans="1:3" x14ac:dyDescent="0.3">
      <c r="A9" t="s">
        <v>1603</v>
      </c>
      <c r="B9" s="2">
        <f>COUNTIF(Privalia___IMG[Material],Privalia[[#This Row],[Material]])</f>
        <v>4</v>
      </c>
    </row>
    <row r="10" spans="1:3" x14ac:dyDescent="0.3">
      <c r="A10" t="s">
        <v>1604</v>
      </c>
      <c r="B10" s="2">
        <f>COUNTIF(Privalia___IMG[Material],Privalia[[#This Row],[Material]])</f>
        <v>4</v>
      </c>
    </row>
    <row r="11" spans="1:3" x14ac:dyDescent="0.3">
      <c r="A11" t="s">
        <v>1605</v>
      </c>
      <c r="B11" s="2">
        <f>COUNTIF(Privalia___IMG[Material],Privalia[[#This Row],[Material]])</f>
        <v>4</v>
      </c>
    </row>
    <row r="12" spans="1:3" x14ac:dyDescent="0.3">
      <c r="A12" t="s">
        <v>1606</v>
      </c>
      <c r="B12" s="2">
        <f>COUNTIF(Privalia___IMG[Material],Privalia[[#This Row],[Material]])</f>
        <v>4</v>
      </c>
    </row>
    <row r="13" spans="1:3" x14ac:dyDescent="0.3">
      <c r="A13" t="s">
        <v>1607</v>
      </c>
      <c r="B13" s="2">
        <f>COUNTIF(Privalia___IMG[Material],Privalia[[#This Row],[Material]])</f>
        <v>4</v>
      </c>
    </row>
    <row r="14" spans="1:3" x14ac:dyDescent="0.3">
      <c r="A14" t="s">
        <v>1608</v>
      </c>
      <c r="B14" s="2">
        <f>COUNTIF(Privalia___IMG[Material],Privalia[[#This Row],[Material]])</f>
        <v>4</v>
      </c>
    </row>
    <row r="15" spans="1:3" x14ac:dyDescent="0.3">
      <c r="A15" t="s">
        <v>1609</v>
      </c>
      <c r="B15" s="2">
        <f>COUNTIF(Privalia___IMG[Material],Privalia[[#This Row],[Material]])</f>
        <v>4</v>
      </c>
    </row>
    <row r="16" spans="1:3" x14ac:dyDescent="0.3">
      <c r="A16" t="s">
        <v>1610</v>
      </c>
      <c r="B16" s="2">
        <f>COUNTIF(Privalia___IMG[Material],Privalia[[#This Row],[Material]])</f>
        <v>4</v>
      </c>
    </row>
    <row r="17" spans="1:2" x14ac:dyDescent="0.3">
      <c r="A17" t="s">
        <v>1611</v>
      </c>
      <c r="B17" s="2">
        <f>COUNTIF(Privalia___IMG[Material],Privalia[[#This Row],[Material]])</f>
        <v>4</v>
      </c>
    </row>
    <row r="18" spans="1:2" x14ac:dyDescent="0.3">
      <c r="A18" t="s">
        <v>1612</v>
      </c>
      <c r="B18" s="2">
        <f>COUNTIF(Privalia___IMG[Material],Privalia[[#This Row],[Material]])</f>
        <v>4</v>
      </c>
    </row>
    <row r="19" spans="1:2" x14ac:dyDescent="0.3">
      <c r="A19" t="s">
        <v>1613</v>
      </c>
      <c r="B19" s="2">
        <f>COUNTIF(Privalia___IMG[Material],Privalia[[#This Row],[Material]])</f>
        <v>4</v>
      </c>
    </row>
    <row r="20" spans="1:2" x14ac:dyDescent="0.3">
      <c r="A20" t="s">
        <v>1614</v>
      </c>
      <c r="B20" s="2">
        <f>COUNTIF(Privalia___IMG[Material],Privalia[[#This Row],[Material]])</f>
        <v>4</v>
      </c>
    </row>
    <row r="21" spans="1:2" x14ac:dyDescent="0.3">
      <c r="A21" t="s">
        <v>1615</v>
      </c>
      <c r="B21" s="2">
        <f>COUNTIF(Privalia___IMG[Material],Privalia[[#This Row],[Material]])</f>
        <v>4</v>
      </c>
    </row>
    <row r="22" spans="1:2" x14ac:dyDescent="0.3">
      <c r="A22" t="s">
        <v>1616</v>
      </c>
      <c r="B22" s="2">
        <f>COUNTIF(Privalia___IMG[Material],Privalia[[#This Row],[Material]])</f>
        <v>4</v>
      </c>
    </row>
    <row r="23" spans="1:2" x14ac:dyDescent="0.3">
      <c r="A23" t="s">
        <v>1617</v>
      </c>
      <c r="B23" s="2">
        <f>COUNTIF(Privalia___IMG[Material],Privalia[[#This Row],[Material]])</f>
        <v>4</v>
      </c>
    </row>
    <row r="24" spans="1:2" x14ac:dyDescent="0.3">
      <c r="A24" t="s">
        <v>1618</v>
      </c>
      <c r="B24" s="2">
        <f>COUNTIF(Privalia___IMG[Material],Privalia[[#This Row],[Material]])</f>
        <v>4</v>
      </c>
    </row>
    <row r="25" spans="1:2" x14ac:dyDescent="0.3">
      <c r="A25" t="s">
        <v>1619</v>
      </c>
      <c r="B25" s="2">
        <f>COUNTIF(Privalia___IMG[Material],Privalia[[#This Row],[Material]])</f>
        <v>4</v>
      </c>
    </row>
    <row r="26" spans="1:2" x14ac:dyDescent="0.3">
      <c r="A26" t="s">
        <v>1620</v>
      </c>
      <c r="B26" s="2">
        <f>COUNTIF(Privalia___IMG[Material],Privalia[[#This Row],[Material]])</f>
        <v>4</v>
      </c>
    </row>
    <row r="27" spans="1:2" x14ac:dyDescent="0.3">
      <c r="A27" t="s">
        <v>1621</v>
      </c>
      <c r="B27" s="2">
        <f>COUNTIF(Privalia___IMG[Material],Privalia[[#This Row],[Material]])</f>
        <v>4</v>
      </c>
    </row>
    <row r="28" spans="1:2" x14ac:dyDescent="0.3">
      <c r="A28" t="s">
        <v>1622</v>
      </c>
      <c r="B28" s="2">
        <f>COUNTIF(Privalia___IMG[Material],Privalia[[#This Row],[Material]])</f>
        <v>4</v>
      </c>
    </row>
    <row r="29" spans="1:2" x14ac:dyDescent="0.3">
      <c r="A29" t="s">
        <v>1623</v>
      </c>
      <c r="B29" s="2">
        <f>COUNTIF(Privalia___IMG[Material],Privalia[[#This Row],[Material]])</f>
        <v>4</v>
      </c>
    </row>
    <row r="30" spans="1:2" x14ac:dyDescent="0.3">
      <c r="A30" t="s">
        <v>1624</v>
      </c>
      <c r="B30" s="2">
        <f>COUNTIF(Privalia___IMG[Material],Privalia[[#This Row],[Material]])</f>
        <v>4</v>
      </c>
    </row>
    <row r="31" spans="1:2" x14ac:dyDescent="0.3">
      <c r="A31" t="s">
        <v>1625</v>
      </c>
      <c r="B31" s="2">
        <f>COUNTIF(Privalia___IMG[Material],Privalia[[#This Row],[Material]])</f>
        <v>4</v>
      </c>
    </row>
    <row r="32" spans="1:2" x14ac:dyDescent="0.3">
      <c r="A32" t="s">
        <v>1626</v>
      </c>
      <c r="B32" s="2">
        <f>COUNTIF(Privalia___IMG[Material],Privalia[[#This Row],[Material]])</f>
        <v>3</v>
      </c>
    </row>
    <row r="33" spans="1:2" x14ac:dyDescent="0.3">
      <c r="A33" t="s">
        <v>1627</v>
      </c>
      <c r="B33" s="2">
        <f>COUNTIF(Privalia___IMG[Material],Privalia[[#This Row],[Material]])</f>
        <v>3</v>
      </c>
    </row>
    <row r="34" spans="1:2" x14ac:dyDescent="0.3">
      <c r="A34" t="s">
        <v>1628</v>
      </c>
      <c r="B34" s="2">
        <f>COUNTIF(Privalia___IMG[Material],Privalia[[#This Row],[Material]])</f>
        <v>4</v>
      </c>
    </row>
    <row r="35" spans="1:2" x14ac:dyDescent="0.3">
      <c r="A35" t="s">
        <v>1629</v>
      </c>
      <c r="B35" s="2">
        <f>COUNTIF(Privalia___IMG[Material],Privalia[[#This Row],[Material]])</f>
        <v>4</v>
      </c>
    </row>
    <row r="36" spans="1:2" x14ac:dyDescent="0.3">
      <c r="A36" t="s">
        <v>1630</v>
      </c>
      <c r="B36" s="2">
        <f>COUNTIF(Privalia___IMG[Material],Privalia[[#This Row],[Material]])</f>
        <v>4</v>
      </c>
    </row>
    <row r="37" spans="1:2" x14ac:dyDescent="0.3">
      <c r="A37" t="s">
        <v>1631</v>
      </c>
      <c r="B37" s="2">
        <f>COUNTIF(Privalia___IMG[Material],Privalia[[#This Row],[Material]])</f>
        <v>4</v>
      </c>
    </row>
    <row r="38" spans="1:2" x14ac:dyDescent="0.3">
      <c r="A38" t="s">
        <v>1632</v>
      </c>
      <c r="B38" s="2">
        <f>COUNTIF(Privalia___IMG[Material],Privalia[[#This Row],[Material]])</f>
        <v>4</v>
      </c>
    </row>
    <row r="39" spans="1:2" x14ac:dyDescent="0.3">
      <c r="A39" t="s">
        <v>1633</v>
      </c>
      <c r="B39" s="2">
        <f>COUNTIF(Privalia___IMG[Material],Privalia[[#This Row],[Material]])</f>
        <v>4</v>
      </c>
    </row>
    <row r="40" spans="1:2" x14ac:dyDescent="0.3">
      <c r="A40" t="s">
        <v>1634</v>
      </c>
      <c r="B40" s="2">
        <f>COUNTIF(Privalia___IMG[Material],Privalia[[#This Row],[Material]])</f>
        <v>6</v>
      </c>
    </row>
    <row r="41" spans="1:2" x14ac:dyDescent="0.3">
      <c r="A41" t="s">
        <v>1635</v>
      </c>
      <c r="B41" s="2">
        <f>COUNTIF(Privalia___IMG[Material],Privalia[[#This Row],[Material]])</f>
        <v>4</v>
      </c>
    </row>
    <row r="42" spans="1:2" x14ac:dyDescent="0.3">
      <c r="A42" t="s">
        <v>1636</v>
      </c>
      <c r="B42" s="2">
        <f>COUNTIF(Privalia___IMG[Material],Privalia[[#This Row],[Material]])</f>
        <v>4</v>
      </c>
    </row>
    <row r="43" spans="1:2" x14ac:dyDescent="0.3">
      <c r="A43" t="s">
        <v>1637</v>
      </c>
      <c r="B43" s="2">
        <f>COUNTIF(Privalia___IMG[Material],Privalia[[#This Row],[Material]])</f>
        <v>4</v>
      </c>
    </row>
    <row r="44" spans="1:2" x14ac:dyDescent="0.3">
      <c r="A44" t="s">
        <v>1638</v>
      </c>
      <c r="B44" s="2">
        <f>COUNTIF(Privalia___IMG[Material],Privalia[[#This Row],[Material]])</f>
        <v>4</v>
      </c>
    </row>
    <row r="45" spans="1:2" x14ac:dyDescent="0.3">
      <c r="A45" t="s">
        <v>1639</v>
      </c>
      <c r="B45" s="2">
        <f>COUNTIF(Privalia___IMG[Material],Privalia[[#This Row],[Material]])</f>
        <v>4</v>
      </c>
    </row>
    <row r="46" spans="1:2" x14ac:dyDescent="0.3">
      <c r="A46" t="s">
        <v>1640</v>
      </c>
      <c r="B46" s="2">
        <f>COUNTIF(Privalia___IMG[Material],Privalia[[#This Row],[Material]])</f>
        <v>4</v>
      </c>
    </row>
    <row r="47" spans="1:2" x14ac:dyDescent="0.3">
      <c r="A47" t="s">
        <v>1641</v>
      </c>
      <c r="B47" s="2">
        <f>COUNTIF(Privalia___IMG[Material],Privalia[[#This Row],[Material]])</f>
        <v>4</v>
      </c>
    </row>
    <row r="48" spans="1:2" x14ac:dyDescent="0.3">
      <c r="A48" t="s">
        <v>1642</v>
      </c>
      <c r="B48" s="2">
        <f>COUNTIF(Privalia___IMG[Material],Privalia[[#This Row],[Material]])</f>
        <v>4</v>
      </c>
    </row>
    <row r="49" spans="1:2" x14ac:dyDescent="0.3">
      <c r="A49" t="s">
        <v>1643</v>
      </c>
      <c r="B49" s="2">
        <f>COUNTIF(Privalia___IMG[Material],Privalia[[#This Row],[Material]])</f>
        <v>4</v>
      </c>
    </row>
    <row r="50" spans="1:2" x14ac:dyDescent="0.3">
      <c r="A50" t="s">
        <v>1644</v>
      </c>
      <c r="B50" s="2">
        <f>COUNTIF(Privalia___IMG[Material],Privalia[[#This Row],[Material]])</f>
        <v>4</v>
      </c>
    </row>
    <row r="51" spans="1:2" x14ac:dyDescent="0.3">
      <c r="A51" t="s">
        <v>1645</v>
      </c>
      <c r="B51" s="2">
        <f>COUNTIF(Privalia___IMG[Material],Privalia[[#This Row],[Material]])</f>
        <v>4</v>
      </c>
    </row>
    <row r="52" spans="1:2" x14ac:dyDescent="0.3">
      <c r="A52" t="s">
        <v>1646</v>
      </c>
      <c r="B52" s="2">
        <f>COUNTIF(Privalia___IMG[Material],Privalia[[#This Row],[Material]])</f>
        <v>4</v>
      </c>
    </row>
    <row r="53" spans="1:2" x14ac:dyDescent="0.3">
      <c r="A53" t="s">
        <v>1647</v>
      </c>
      <c r="B53" s="2">
        <f>COUNTIF(Privalia___IMG[Material],Privalia[[#This Row],[Material]])</f>
        <v>4</v>
      </c>
    </row>
    <row r="54" spans="1:2" x14ac:dyDescent="0.3">
      <c r="A54" t="s">
        <v>1648</v>
      </c>
      <c r="B54" s="2">
        <f>COUNTIF(Privalia___IMG[Material],Privalia[[#This Row],[Material]])</f>
        <v>4</v>
      </c>
    </row>
    <row r="55" spans="1:2" x14ac:dyDescent="0.3">
      <c r="A55" t="s">
        <v>1649</v>
      </c>
      <c r="B55" s="2">
        <f>COUNTIF(Privalia___IMG[Material],Privalia[[#This Row],[Material]])</f>
        <v>4</v>
      </c>
    </row>
    <row r="56" spans="1:2" x14ac:dyDescent="0.3">
      <c r="A56" t="s">
        <v>1650</v>
      </c>
      <c r="B56" s="2">
        <f>COUNTIF(Privalia___IMG[Material],Privalia[[#This Row],[Material]])</f>
        <v>4</v>
      </c>
    </row>
    <row r="57" spans="1:2" x14ac:dyDescent="0.3">
      <c r="A57" t="s">
        <v>1651</v>
      </c>
      <c r="B57" s="2">
        <f>COUNTIF(Privalia___IMG[Material],Privalia[[#This Row],[Material]])</f>
        <v>4</v>
      </c>
    </row>
    <row r="58" spans="1:2" x14ac:dyDescent="0.3">
      <c r="A58" t="s">
        <v>1652</v>
      </c>
      <c r="B58" s="2">
        <f>COUNTIF(Privalia___IMG[Material],Privalia[[#This Row],[Material]])</f>
        <v>4</v>
      </c>
    </row>
    <row r="59" spans="1:2" x14ac:dyDescent="0.3">
      <c r="A59" t="s">
        <v>1653</v>
      </c>
      <c r="B59" s="2">
        <f>COUNTIF(Privalia___IMG[Material],Privalia[[#This Row],[Material]])</f>
        <v>4</v>
      </c>
    </row>
    <row r="60" spans="1:2" x14ac:dyDescent="0.3">
      <c r="A60" t="s">
        <v>1654</v>
      </c>
      <c r="B60" s="2">
        <f>COUNTIF(Privalia___IMG[Material],Privalia[[#This Row],[Material]])</f>
        <v>4</v>
      </c>
    </row>
    <row r="61" spans="1:2" x14ac:dyDescent="0.3">
      <c r="A61" t="s">
        <v>1655</v>
      </c>
      <c r="B61" s="2">
        <f>COUNTIF(Privalia___IMG[Material],Privalia[[#This Row],[Material]])</f>
        <v>4</v>
      </c>
    </row>
    <row r="62" spans="1:2" x14ac:dyDescent="0.3">
      <c r="A62" t="s">
        <v>1656</v>
      </c>
      <c r="B62" s="2">
        <f>COUNTIF(Privalia___IMG[Material],Privalia[[#This Row],[Material]])</f>
        <v>4</v>
      </c>
    </row>
    <row r="63" spans="1:2" x14ac:dyDescent="0.3">
      <c r="A63" t="s">
        <v>1657</v>
      </c>
      <c r="B63" s="2">
        <f>COUNTIF(Privalia___IMG[Material],Privalia[[#This Row],[Material]])</f>
        <v>4</v>
      </c>
    </row>
    <row r="64" spans="1:2" x14ac:dyDescent="0.3">
      <c r="A64" t="s">
        <v>1658</v>
      </c>
      <c r="B64" s="2">
        <f>COUNTIF(Privalia___IMG[Material],Privalia[[#This Row],[Material]])</f>
        <v>4</v>
      </c>
    </row>
    <row r="65" spans="1:2" x14ac:dyDescent="0.3">
      <c r="A65" t="s">
        <v>1659</v>
      </c>
      <c r="B65" s="2">
        <f>COUNTIF(Privalia___IMG[Material],Privalia[[#This Row],[Material]])</f>
        <v>4</v>
      </c>
    </row>
    <row r="66" spans="1:2" x14ac:dyDescent="0.3">
      <c r="A66" t="s">
        <v>1660</v>
      </c>
      <c r="B66" s="2">
        <f>COUNTIF(Privalia___IMG[Material],Privalia[[#This Row],[Material]])</f>
        <v>4</v>
      </c>
    </row>
    <row r="67" spans="1:2" x14ac:dyDescent="0.3">
      <c r="A67" t="s">
        <v>1661</v>
      </c>
      <c r="B67" s="2">
        <f>COUNTIF(Privalia___IMG[Material],Privalia[[#This Row],[Material]])</f>
        <v>4</v>
      </c>
    </row>
    <row r="68" spans="1:2" x14ac:dyDescent="0.3">
      <c r="A68" t="s">
        <v>1662</v>
      </c>
      <c r="B68" s="2">
        <f>COUNTIF(Privalia___IMG[Material],Privalia[[#This Row],[Material]])</f>
        <v>3</v>
      </c>
    </row>
    <row r="69" spans="1:2" x14ac:dyDescent="0.3">
      <c r="A69" t="s">
        <v>1663</v>
      </c>
      <c r="B69" s="2">
        <f>COUNTIF(Privalia___IMG[Material],Privalia[[#This Row],[Material]])</f>
        <v>4</v>
      </c>
    </row>
    <row r="70" spans="1:2" x14ac:dyDescent="0.3">
      <c r="A70" t="s">
        <v>1664</v>
      </c>
      <c r="B70" s="2">
        <f>COUNTIF(Privalia___IMG[Material],Privalia[[#This Row],[Material]])</f>
        <v>3</v>
      </c>
    </row>
    <row r="71" spans="1:2" x14ac:dyDescent="0.3">
      <c r="A71" t="s">
        <v>1665</v>
      </c>
      <c r="B71" s="2">
        <f>COUNTIF(Privalia___IMG[Material],Privalia[[#This Row],[Material]])</f>
        <v>4</v>
      </c>
    </row>
    <row r="72" spans="1:2" x14ac:dyDescent="0.3">
      <c r="A72" t="s">
        <v>1666</v>
      </c>
      <c r="B72" s="2">
        <f>COUNTIF(Privalia___IMG[Material],Privalia[[#This Row],[Material]])</f>
        <v>4</v>
      </c>
    </row>
    <row r="73" spans="1:2" x14ac:dyDescent="0.3">
      <c r="A73" t="s">
        <v>1667</v>
      </c>
      <c r="B73" s="2">
        <f>COUNTIF(Privalia___IMG[Material],Privalia[[#This Row],[Material]])</f>
        <v>4</v>
      </c>
    </row>
    <row r="74" spans="1:2" x14ac:dyDescent="0.3">
      <c r="A74" t="s">
        <v>1668</v>
      </c>
      <c r="B74" s="2">
        <f>COUNTIF(Privalia___IMG[Material],Privalia[[#This Row],[Material]])</f>
        <v>3</v>
      </c>
    </row>
    <row r="75" spans="1:2" x14ac:dyDescent="0.3">
      <c r="A75" t="s">
        <v>1669</v>
      </c>
      <c r="B75" s="2">
        <f>COUNTIF(Privalia___IMG[Material],Privalia[[#This Row],[Material]])</f>
        <v>4</v>
      </c>
    </row>
    <row r="76" spans="1:2" x14ac:dyDescent="0.3">
      <c r="A76" t="s">
        <v>1670</v>
      </c>
      <c r="B76" s="2">
        <f>COUNTIF(Privalia___IMG[Material],Privalia[[#This Row],[Material]])</f>
        <v>4</v>
      </c>
    </row>
    <row r="77" spans="1:2" x14ac:dyDescent="0.3">
      <c r="A77" t="s">
        <v>1671</v>
      </c>
      <c r="B77" s="2">
        <f>COUNTIF(Privalia___IMG[Material],Privalia[[#This Row],[Material]])</f>
        <v>4</v>
      </c>
    </row>
    <row r="78" spans="1:2" x14ac:dyDescent="0.3">
      <c r="A78" t="s">
        <v>1672</v>
      </c>
      <c r="B78" s="2">
        <f>COUNTIF(Privalia___IMG[Material],Privalia[[#This Row],[Material]])</f>
        <v>4</v>
      </c>
    </row>
    <row r="79" spans="1:2" x14ac:dyDescent="0.3">
      <c r="A79" t="s">
        <v>1673</v>
      </c>
      <c r="B79" s="2">
        <f>COUNTIF(Privalia___IMG[Material],Privalia[[#This Row],[Material]])</f>
        <v>4</v>
      </c>
    </row>
    <row r="80" spans="1:2" x14ac:dyDescent="0.3">
      <c r="A80" t="s">
        <v>1674</v>
      </c>
      <c r="B80" s="2">
        <f>COUNTIF(Privalia___IMG[Material],Privalia[[#This Row],[Material]])</f>
        <v>4</v>
      </c>
    </row>
    <row r="81" spans="1:2" x14ac:dyDescent="0.3">
      <c r="A81" t="s">
        <v>1675</v>
      </c>
      <c r="B81" s="2">
        <f>COUNTIF(Privalia___IMG[Material],Privalia[[#This Row],[Material]])</f>
        <v>4</v>
      </c>
    </row>
    <row r="82" spans="1:2" x14ac:dyDescent="0.3">
      <c r="A82" t="s">
        <v>1676</v>
      </c>
      <c r="B82" s="2">
        <f>COUNTIF(Privalia___IMG[Material],Privalia[[#This Row],[Material]])</f>
        <v>4</v>
      </c>
    </row>
    <row r="83" spans="1:2" x14ac:dyDescent="0.3">
      <c r="A83" t="s">
        <v>1677</v>
      </c>
      <c r="B83" s="2">
        <f>COUNTIF(Privalia___IMG[Material],Privalia[[#This Row],[Material]])</f>
        <v>3</v>
      </c>
    </row>
    <row r="84" spans="1:2" x14ac:dyDescent="0.3">
      <c r="A84" t="s">
        <v>1678</v>
      </c>
      <c r="B84" s="2">
        <f>COUNTIF(Privalia___IMG[Material],Privalia[[#This Row],[Material]])</f>
        <v>4</v>
      </c>
    </row>
    <row r="85" spans="1:2" x14ac:dyDescent="0.3">
      <c r="A85" t="s">
        <v>1679</v>
      </c>
      <c r="B85" s="2">
        <f>COUNTIF(Privalia___IMG[Material],Privalia[[#This Row],[Material]])</f>
        <v>3</v>
      </c>
    </row>
    <row r="86" spans="1:2" x14ac:dyDescent="0.3">
      <c r="A86" t="s">
        <v>1680</v>
      </c>
      <c r="B86" s="2">
        <f>COUNTIF(Privalia___IMG[Material],Privalia[[#This Row],[Material]])</f>
        <v>3</v>
      </c>
    </row>
    <row r="87" spans="1:2" x14ac:dyDescent="0.3">
      <c r="A87" t="s">
        <v>1681</v>
      </c>
      <c r="B87" s="2">
        <f>COUNTIF(Privalia___IMG[Material],Privalia[[#This Row],[Material]])</f>
        <v>4</v>
      </c>
    </row>
    <row r="88" spans="1:2" x14ac:dyDescent="0.3">
      <c r="A88" t="s">
        <v>1682</v>
      </c>
      <c r="B88" s="2">
        <f>COUNTIF(Privalia___IMG[Material],Privalia[[#This Row],[Material]])</f>
        <v>6</v>
      </c>
    </row>
    <row r="89" spans="1:2" x14ac:dyDescent="0.3">
      <c r="A89" t="s">
        <v>1683</v>
      </c>
      <c r="B89" s="2">
        <f>COUNTIF(Privalia___IMG[Material],Privalia[[#This Row],[Material]])</f>
        <v>4</v>
      </c>
    </row>
    <row r="90" spans="1:2" x14ac:dyDescent="0.3">
      <c r="A90" t="s">
        <v>1684</v>
      </c>
      <c r="B90" s="2">
        <f>COUNTIF(Privalia___IMG[Material],Privalia[[#This Row],[Material]])</f>
        <v>4</v>
      </c>
    </row>
    <row r="91" spans="1:2" x14ac:dyDescent="0.3">
      <c r="A91" t="s">
        <v>1685</v>
      </c>
      <c r="B91" s="2">
        <f>COUNTIF(Privalia___IMG[Material],Privalia[[#This Row],[Material]])</f>
        <v>4</v>
      </c>
    </row>
    <row r="92" spans="1:2" x14ac:dyDescent="0.3">
      <c r="A92" t="s">
        <v>1686</v>
      </c>
      <c r="B92" s="2">
        <f>COUNTIF(Privalia___IMG[Material],Privalia[[#This Row],[Material]])</f>
        <v>4</v>
      </c>
    </row>
    <row r="93" spans="1:2" x14ac:dyDescent="0.3">
      <c r="A93" t="s">
        <v>1687</v>
      </c>
      <c r="B93" s="2">
        <f>COUNTIF(Privalia___IMG[Material],Privalia[[#This Row],[Material]])</f>
        <v>6</v>
      </c>
    </row>
    <row r="94" spans="1:2" x14ac:dyDescent="0.3">
      <c r="A94" t="s">
        <v>1688</v>
      </c>
      <c r="B94" s="2">
        <f>COUNTIF(Privalia___IMG[Material],Privalia[[#This Row],[Material]])</f>
        <v>4</v>
      </c>
    </row>
    <row r="95" spans="1:2" x14ac:dyDescent="0.3">
      <c r="A95" t="s">
        <v>1689</v>
      </c>
      <c r="B95" s="2">
        <f>COUNTIF(Privalia___IMG[Material],Privalia[[#This Row],[Material]])</f>
        <v>4</v>
      </c>
    </row>
    <row r="96" spans="1:2" x14ac:dyDescent="0.3">
      <c r="A96" t="s">
        <v>1690</v>
      </c>
      <c r="B96" s="2">
        <f>COUNTIF(Privalia___IMG[Material],Privalia[[#This Row],[Material]])</f>
        <v>4</v>
      </c>
    </row>
    <row r="97" spans="1:2" x14ac:dyDescent="0.3">
      <c r="A97" t="s">
        <v>1691</v>
      </c>
      <c r="B97" s="2">
        <f>COUNTIF(Privalia___IMG[Material],Privalia[[#This Row],[Material]])</f>
        <v>4</v>
      </c>
    </row>
    <row r="98" spans="1:2" x14ac:dyDescent="0.3">
      <c r="A98" t="s">
        <v>1692</v>
      </c>
      <c r="B98" s="2">
        <f>COUNTIF(Privalia___IMG[Material],Privalia[[#This Row],[Material]])</f>
        <v>4</v>
      </c>
    </row>
    <row r="99" spans="1:2" x14ac:dyDescent="0.3">
      <c r="A99" t="s">
        <v>1693</v>
      </c>
      <c r="B99" s="2">
        <f>COUNTIF(Privalia___IMG[Material],Privalia[[#This Row],[Material]])</f>
        <v>5</v>
      </c>
    </row>
    <row r="100" spans="1:2" x14ac:dyDescent="0.3">
      <c r="A100" t="s">
        <v>1694</v>
      </c>
      <c r="B100" s="2">
        <f>COUNTIF(Privalia___IMG[Material],Privalia[[#This Row],[Material]])</f>
        <v>4</v>
      </c>
    </row>
    <row r="101" spans="1:2" x14ac:dyDescent="0.3">
      <c r="A101" t="s">
        <v>1695</v>
      </c>
      <c r="B101" s="2">
        <f>COUNTIF(Privalia___IMG[Material],Privalia[[#This Row],[Material]])</f>
        <v>3</v>
      </c>
    </row>
    <row r="102" spans="1:2" x14ac:dyDescent="0.3">
      <c r="A102" t="s">
        <v>1696</v>
      </c>
      <c r="B102" s="2">
        <f>COUNTIF(Privalia___IMG[Material],Privalia[[#This Row],[Material]])</f>
        <v>3</v>
      </c>
    </row>
    <row r="103" spans="1:2" x14ac:dyDescent="0.3">
      <c r="A103" t="s">
        <v>1697</v>
      </c>
      <c r="B103" s="2">
        <f>COUNTIF(Privalia___IMG[Material],Privalia[[#This Row],[Material]])</f>
        <v>4</v>
      </c>
    </row>
    <row r="104" spans="1:2" x14ac:dyDescent="0.3">
      <c r="A104" t="s">
        <v>1698</v>
      </c>
      <c r="B104" s="2">
        <f>COUNTIF(Privalia___IMG[Material],Privalia[[#This Row],[Material]])</f>
        <v>4</v>
      </c>
    </row>
    <row r="105" spans="1:2" x14ac:dyDescent="0.3">
      <c r="A105" t="s">
        <v>1699</v>
      </c>
      <c r="B105" s="2">
        <f>COUNTIF(Privalia___IMG[Material],Privalia[[#This Row],[Material]])</f>
        <v>4</v>
      </c>
    </row>
    <row r="106" spans="1:2" x14ac:dyDescent="0.3">
      <c r="A106" t="s">
        <v>1700</v>
      </c>
      <c r="B106" s="2">
        <f>COUNTIF(Privalia___IMG[Material],Privalia[[#This Row],[Material]])</f>
        <v>4</v>
      </c>
    </row>
    <row r="107" spans="1:2" x14ac:dyDescent="0.3">
      <c r="A107" t="s">
        <v>1701</v>
      </c>
      <c r="B107" s="2">
        <f>COUNTIF(Privalia___IMG[Material],Privalia[[#This Row],[Material]])</f>
        <v>3</v>
      </c>
    </row>
    <row r="108" spans="1:2" x14ac:dyDescent="0.3">
      <c r="A108" t="s">
        <v>1702</v>
      </c>
      <c r="B108" s="2">
        <f>COUNTIF(Privalia___IMG[Material],Privalia[[#This Row],[Material]])</f>
        <v>4</v>
      </c>
    </row>
    <row r="109" spans="1:2" x14ac:dyDescent="0.3">
      <c r="A109" t="s">
        <v>1703</v>
      </c>
      <c r="B109" s="2">
        <f>COUNTIF(Privalia___IMG[Material],Privalia[[#This Row],[Material]])</f>
        <v>4</v>
      </c>
    </row>
    <row r="110" spans="1:2" x14ac:dyDescent="0.3">
      <c r="A110" t="s">
        <v>1704</v>
      </c>
      <c r="B110" s="2">
        <f>COUNTIF(Privalia___IMG[Material],Privalia[[#This Row],[Material]])</f>
        <v>4</v>
      </c>
    </row>
    <row r="111" spans="1:2" x14ac:dyDescent="0.3">
      <c r="A111" t="s">
        <v>1705</v>
      </c>
      <c r="B111" s="2">
        <f>COUNTIF(Privalia___IMG[Material],Privalia[[#This Row],[Material]])</f>
        <v>4</v>
      </c>
    </row>
    <row r="112" spans="1:2" x14ac:dyDescent="0.3">
      <c r="A112" t="s">
        <v>1706</v>
      </c>
      <c r="B112" s="2">
        <f>COUNTIF(Privalia___IMG[Material],Privalia[[#This Row],[Material]])</f>
        <v>4</v>
      </c>
    </row>
    <row r="113" spans="1:2" x14ac:dyDescent="0.3">
      <c r="A113" t="s">
        <v>1707</v>
      </c>
      <c r="B113" s="2">
        <f>COUNTIF(Privalia___IMG[Material],Privalia[[#This Row],[Material]])</f>
        <v>4</v>
      </c>
    </row>
    <row r="114" spans="1:2" x14ac:dyDescent="0.3">
      <c r="A114" t="s">
        <v>1708</v>
      </c>
      <c r="B114" s="2">
        <f>COUNTIF(Privalia___IMG[Material],Privalia[[#This Row],[Material]])</f>
        <v>4</v>
      </c>
    </row>
    <row r="115" spans="1:2" x14ac:dyDescent="0.3">
      <c r="A115" t="s">
        <v>1709</v>
      </c>
      <c r="B115" s="2">
        <f>COUNTIF(Privalia___IMG[Material],Privalia[[#This Row],[Material]])</f>
        <v>4</v>
      </c>
    </row>
    <row r="116" spans="1:2" x14ac:dyDescent="0.3">
      <c r="A116" t="s">
        <v>1710</v>
      </c>
      <c r="B116" s="2">
        <f>COUNTIF(Privalia___IMG[Material],Privalia[[#This Row],[Material]])</f>
        <v>4</v>
      </c>
    </row>
    <row r="117" spans="1:2" x14ac:dyDescent="0.3">
      <c r="A117" t="s">
        <v>1711</v>
      </c>
      <c r="B117" s="2">
        <f>COUNTIF(Privalia___IMG[Material],Privalia[[#This Row],[Material]])</f>
        <v>4</v>
      </c>
    </row>
    <row r="118" spans="1:2" x14ac:dyDescent="0.3">
      <c r="A118" t="s">
        <v>1712</v>
      </c>
      <c r="B118" s="2">
        <f>COUNTIF(Privalia___IMG[Material],Privalia[[#This Row],[Material]])</f>
        <v>4</v>
      </c>
    </row>
    <row r="119" spans="1:2" x14ac:dyDescent="0.3">
      <c r="A119" t="s">
        <v>2758</v>
      </c>
      <c r="B119" s="2">
        <f>COUNTIF(Privalia___IMG[Material],Privalia[[#This Row],[Material]])</f>
        <v>3</v>
      </c>
    </row>
  </sheetData>
  <conditionalFormatting sqref="A119">
    <cfRule type="duplicateValues" dxfId="3" priority="2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" operator="notContains" id="{C2B6F226-A4E6-4E2B-84AA-9A6266E6FD51}">
            <xm:f>ISERROR(SEARCH("-",A119))</xm:f>
            <xm:f>"-"</xm:f>
            <x14:dxf>
              <fill>
                <gradientFill>
                  <stop position="0">
                    <color rgb="FFFF4F4F"/>
                  </stop>
                  <stop position="0.5">
                    <color rgb="FFFFC000"/>
                  </stop>
                  <stop position="1">
                    <color rgb="FFFF4F4F"/>
                  </stop>
                </gradientFill>
              </fill>
              <border>
                <vertical/>
                <horizontal/>
              </border>
            </x14:dxf>
          </x14:cfRule>
          <xm:sqref>A119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N24"/>
  <sheetViews>
    <sheetView zoomScale="13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baseColWidth="10" defaultColWidth="8.88671875" defaultRowHeight="14.4" x14ac:dyDescent="0.3"/>
  <cols>
    <col min="1" max="1" width="13.109375" customWidth="1"/>
    <col min="2" max="2" width="16.441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  <col min="14" max="14" width="25.21875" bestFit="1" customWidth="1"/>
  </cols>
  <sheetData>
    <row r="1" spans="1:14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12</v>
      </c>
      <c r="G1" t="s">
        <v>29</v>
      </c>
      <c r="H1" t="s">
        <v>30</v>
      </c>
      <c r="I1" t="s">
        <v>31</v>
      </c>
      <c r="J1" t="s">
        <v>23</v>
      </c>
      <c r="K1" t="s">
        <v>32</v>
      </c>
      <c r="L1" t="s">
        <v>33</v>
      </c>
      <c r="M1" t="s">
        <v>34</v>
      </c>
      <c r="N1" t="s">
        <v>2273</v>
      </c>
    </row>
    <row r="2" spans="1:14" x14ac:dyDescent="0.3">
      <c r="A2" t="s">
        <v>53</v>
      </c>
      <c r="B2" t="s">
        <v>717</v>
      </c>
      <c r="C2" t="s">
        <v>9</v>
      </c>
      <c r="D2" t="s">
        <v>698</v>
      </c>
      <c r="E2" s="3" t="s">
        <v>62</v>
      </c>
      <c r="F2" t="s">
        <v>14</v>
      </c>
      <c r="I2" t="s">
        <v>16</v>
      </c>
      <c r="J2" t="s">
        <v>38</v>
      </c>
      <c r="K2" t="s">
        <v>43</v>
      </c>
      <c r="L2" t="s">
        <v>702</v>
      </c>
      <c r="N2" t="str">
        <f>"[Material] "&amp;Rename_Silueta[[#This Row],[Descripcion]]</f>
        <v>[Material] Frontal</v>
      </c>
    </row>
    <row r="3" spans="1:14" x14ac:dyDescent="0.3">
      <c r="A3" t="s">
        <v>53</v>
      </c>
      <c r="B3" t="s">
        <v>3369</v>
      </c>
      <c r="C3" t="s">
        <v>8</v>
      </c>
      <c r="D3" t="s">
        <v>697</v>
      </c>
      <c r="E3" s="3" t="s">
        <v>63</v>
      </c>
      <c r="F3" t="s">
        <v>16</v>
      </c>
      <c r="I3" t="s">
        <v>14</v>
      </c>
      <c r="J3" t="s">
        <v>42</v>
      </c>
      <c r="K3" t="s">
        <v>39</v>
      </c>
      <c r="L3" t="s">
        <v>703</v>
      </c>
      <c r="N3" t="str">
        <f>"[Material] "&amp;"Angulo"</f>
        <v>[Material] Angulo</v>
      </c>
    </row>
    <row r="4" spans="1:14" x14ac:dyDescent="0.3">
      <c r="A4" t="s">
        <v>53</v>
      </c>
      <c r="B4" t="s">
        <v>718</v>
      </c>
      <c r="C4" t="s">
        <v>7</v>
      </c>
      <c r="D4" t="s">
        <v>699</v>
      </c>
      <c r="E4" s="3" t="s">
        <v>64</v>
      </c>
      <c r="F4" t="s">
        <v>18</v>
      </c>
      <c r="I4" t="s">
        <v>18</v>
      </c>
      <c r="J4" t="s">
        <v>46</v>
      </c>
      <c r="K4" t="s">
        <v>47</v>
      </c>
      <c r="L4" t="s">
        <v>704</v>
      </c>
      <c r="N4" t="str">
        <f>"[Material] "&amp;Rename_Silueta[[#This Row],[Descripcion]]</f>
        <v>[Material] Posterior</v>
      </c>
    </row>
    <row r="5" spans="1:14" x14ac:dyDescent="0.3">
      <c r="A5" t="s">
        <v>53</v>
      </c>
      <c r="B5" t="s">
        <v>3370</v>
      </c>
      <c r="C5" t="s">
        <v>10</v>
      </c>
      <c r="D5" t="s">
        <v>700</v>
      </c>
      <c r="E5" s="3" t="s">
        <v>65</v>
      </c>
      <c r="F5" t="s">
        <v>20</v>
      </c>
      <c r="I5" t="s">
        <v>20</v>
      </c>
      <c r="J5" t="s">
        <v>51</v>
      </c>
      <c r="K5" t="s">
        <v>52</v>
      </c>
      <c r="L5" t="s">
        <v>705</v>
      </c>
      <c r="N5" t="str">
        <f>"[Material] "&amp;"Interior"</f>
        <v>[Material] Interior</v>
      </c>
    </row>
    <row r="6" spans="1:14" x14ac:dyDescent="0.3">
      <c r="A6" s="34" t="s">
        <v>53</v>
      </c>
      <c r="B6" s="34" t="s">
        <v>1385</v>
      </c>
      <c r="C6" s="34" t="s">
        <v>8</v>
      </c>
      <c r="D6" s="34" t="s">
        <v>701</v>
      </c>
      <c r="E6" s="35"/>
      <c r="F6" s="34" t="s">
        <v>5231</v>
      </c>
      <c r="G6" s="34"/>
      <c r="H6" s="34"/>
      <c r="I6" s="34"/>
      <c r="J6" s="34"/>
      <c r="K6" s="34"/>
      <c r="L6" s="34"/>
      <c r="M6" s="34"/>
      <c r="N6" s="34"/>
    </row>
    <row r="7" spans="1:14" x14ac:dyDescent="0.3">
      <c r="A7" s="34" t="s">
        <v>35</v>
      </c>
      <c r="B7" s="34" t="s">
        <v>1385</v>
      </c>
      <c r="C7" s="34" t="s">
        <v>13</v>
      </c>
      <c r="D7" s="34"/>
      <c r="E7" s="35"/>
      <c r="F7" s="34" t="s">
        <v>5231</v>
      </c>
      <c r="G7" s="34"/>
      <c r="H7" s="34"/>
      <c r="I7" s="34"/>
      <c r="J7" s="34"/>
      <c r="K7" s="34"/>
      <c r="L7" s="34"/>
      <c r="M7" s="34"/>
      <c r="N7" s="34" t="str">
        <f>"[Material] "&amp;Rename_Silueta[[#This Row],[Descripcion]]</f>
        <v>[Material] ISOmetrica</v>
      </c>
    </row>
    <row r="8" spans="1:14" x14ac:dyDescent="0.3">
      <c r="A8" s="34" t="s">
        <v>35</v>
      </c>
      <c r="B8" s="34" t="s">
        <v>1385</v>
      </c>
      <c r="C8" s="34" t="s">
        <v>15</v>
      </c>
      <c r="D8" s="34" t="s">
        <v>701</v>
      </c>
      <c r="E8" s="35"/>
      <c r="F8" s="34" t="s">
        <v>5231</v>
      </c>
      <c r="G8" s="34"/>
      <c r="H8" s="34"/>
      <c r="I8" s="34"/>
      <c r="J8" s="34"/>
      <c r="K8" s="34"/>
      <c r="L8" s="34"/>
      <c r="M8" s="34"/>
      <c r="N8" s="34"/>
    </row>
    <row r="9" spans="1:14" x14ac:dyDescent="0.3">
      <c r="A9" t="s">
        <v>35</v>
      </c>
      <c r="B9" t="s">
        <v>3369</v>
      </c>
      <c r="C9" t="s">
        <v>13</v>
      </c>
      <c r="D9" t="s">
        <v>697</v>
      </c>
      <c r="E9" s="3" t="s">
        <v>63</v>
      </c>
      <c r="F9" t="s">
        <v>16</v>
      </c>
      <c r="G9" t="s">
        <v>40</v>
      </c>
      <c r="H9" t="s">
        <v>37</v>
      </c>
      <c r="I9" t="s">
        <v>14</v>
      </c>
      <c r="J9" t="s">
        <v>38</v>
      </c>
      <c r="K9" t="s">
        <v>39</v>
      </c>
      <c r="L9" t="s">
        <v>703</v>
      </c>
      <c r="M9" t="s">
        <v>146</v>
      </c>
      <c r="N9" t="str">
        <f>"[Material] "&amp;"Angulo"</f>
        <v>[Material] Angulo</v>
      </c>
    </row>
    <row r="10" spans="1:14" x14ac:dyDescent="0.3">
      <c r="A10" t="s">
        <v>35</v>
      </c>
      <c r="B10" t="s">
        <v>717</v>
      </c>
      <c r="C10" t="s">
        <v>15</v>
      </c>
      <c r="D10" t="s">
        <v>698</v>
      </c>
      <c r="E10" s="3" t="s">
        <v>62</v>
      </c>
      <c r="F10" t="s">
        <v>14</v>
      </c>
      <c r="G10" t="s">
        <v>2749</v>
      </c>
      <c r="H10" t="s">
        <v>41</v>
      </c>
      <c r="I10" t="s">
        <v>16</v>
      </c>
      <c r="J10" t="s">
        <v>42</v>
      </c>
      <c r="K10" t="s">
        <v>39</v>
      </c>
      <c r="L10" t="s">
        <v>702</v>
      </c>
      <c r="M10" t="s">
        <v>147</v>
      </c>
      <c r="N10" t="str">
        <f>"[Material] "&amp;Rename_Silueta[[#This Row],[Descripcion]]</f>
        <v>[Material] Frontal</v>
      </c>
    </row>
    <row r="11" spans="1:14" x14ac:dyDescent="0.3">
      <c r="A11" t="s">
        <v>35</v>
      </c>
      <c r="B11" t="s">
        <v>718</v>
      </c>
      <c r="C11" t="s">
        <v>17</v>
      </c>
      <c r="D11" t="s">
        <v>699</v>
      </c>
      <c r="E11" s="3" t="s">
        <v>64</v>
      </c>
      <c r="F11" t="s">
        <v>18</v>
      </c>
      <c r="G11" t="s">
        <v>44</v>
      </c>
      <c r="H11" t="s">
        <v>45</v>
      </c>
      <c r="I11" t="s">
        <v>18</v>
      </c>
      <c r="J11" t="s">
        <v>46</v>
      </c>
      <c r="K11" t="s">
        <v>47</v>
      </c>
      <c r="L11" t="s">
        <v>704</v>
      </c>
      <c r="M11" t="s">
        <v>148</v>
      </c>
      <c r="N11" t="str">
        <f>"[Material] "&amp;Rename_Silueta[[#This Row],[Descripcion]]</f>
        <v>[Material] Posterior</v>
      </c>
    </row>
    <row r="12" spans="1:14" x14ac:dyDescent="0.3">
      <c r="A12" t="s">
        <v>35</v>
      </c>
      <c r="B12" t="s">
        <v>3370</v>
      </c>
      <c r="C12" t="s">
        <v>19</v>
      </c>
      <c r="D12" t="s">
        <v>700</v>
      </c>
      <c r="E12" s="3" t="s">
        <v>65</v>
      </c>
      <c r="F12" t="s">
        <v>20</v>
      </c>
      <c r="G12" t="s">
        <v>49</v>
      </c>
      <c r="H12" t="s">
        <v>50</v>
      </c>
      <c r="I12" t="s">
        <v>20</v>
      </c>
      <c r="J12" t="s">
        <v>51</v>
      </c>
      <c r="K12" t="s">
        <v>52</v>
      </c>
      <c r="L12" t="s">
        <v>705</v>
      </c>
      <c r="M12" t="s">
        <v>149</v>
      </c>
      <c r="N12" t="str">
        <f>"[Material] "&amp;"Interior"</f>
        <v>[Material] Interior</v>
      </c>
    </row>
    <row r="13" spans="1:14" x14ac:dyDescent="0.3">
      <c r="A13" s="5" t="s">
        <v>35</v>
      </c>
      <c r="B13" s="5" t="s">
        <v>54</v>
      </c>
      <c r="C13" s="5" t="s">
        <v>21</v>
      </c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A14" t="s">
        <v>35</v>
      </c>
      <c r="B14" t="s">
        <v>57</v>
      </c>
      <c r="C14" t="s">
        <v>58</v>
      </c>
      <c r="D14" t="s">
        <v>701</v>
      </c>
      <c r="E14" s="3" t="s">
        <v>66</v>
      </c>
      <c r="F14" t="s">
        <v>59</v>
      </c>
      <c r="G14" t="s">
        <v>2750</v>
      </c>
      <c r="H14" t="s">
        <v>60</v>
      </c>
      <c r="I14" t="s">
        <v>22</v>
      </c>
      <c r="J14" t="s">
        <v>55</v>
      </c>
      <c r="K14" t="s">
        <v>56</v>
      </c>
      <c r="L14" t="s">
        <v>706</v>
      </c>
      <c r="M14" t="s">
        <v>150</v>
      </c>
      <c r="N14" t="str">
        <f>"[Material] "&amp;Rename_Silueta[[#This Row],[Descripcion]]</f>
        <v>[Material] Cartera box</v>
      </c>
    </row>
    <row r="15" spans="1:14" x14ac:dyDescent="0.3">
      <c r="A15" t="s">
        <v>35</v>
      </c>
      <c r="B15" t="s">
        <v>2278</v>
      </c>
      <c r="C15" t="s">
        <v>77</v>
      </c>
      <c r="D15" t="s">
        <v>2768</v>
      </c>
      <c r="E15" s="3" t="s">
        <v>2754</v>
      </c>
      <c r="F15" t="s">
        <v>79</v>
      </c>
      <c r="G15" t="s">
        <v>2751</v>
      </c>
      <c r="H15" t="s">
        <v>106</v>
      </c>
      <c r="I15" t="s">
        <v>59</v>
      </c>
      <c r="L15" t="s">
        <v>707</v>
      </c>
      <c r="M15" t="s">
        <v>151</v>
      </c>
      <c r="N15" t="str">
        <f>"[Material] "&amp;Rename_Silueta[[#This Row],[Descripcion]]</f>
        <v>[Material] Frontal Alt 1</v>
      </c>
    </row>
    <row r="16" spans="1:14" x14ac:dyDescent="0.3">
      <c r="A16" t="s">
        <v>35</v>
      </c>
      <c r="B16" t="s">
        <v>2279</v>
      </c>
      <c r="C16" t="s">
        <v>78</v>
      </c>
      <c r="D16" t="s">
        <v>2769</v>
      </c>
      <c r="E16" s="3" t="s">
        <v>2755</v>
      </c>
      <c r="F16" t="s">
        <v>80</v>
      </c>
      <c r="G16" t="s">
        <v>2752</v>
      </c>
      <c r="I16" t="s">
        <v>1574</v>
      </c>
      <c r="L16" t="s">
        <v>708</v>
      </c>
      <c r="M16" t="s">
        <v>152</v>
      </c>
      <c r="N16" t="str">
        <f>"[Material] "&amp;Rename_Silueta[[#This Row],[Descripcion]]</f>
        <v>[Material] Frontal Alt 2</v>
      </c>
    </row>
    <row r="17" spans="1:14" x14ac:dyDescent="0.3">
      <c r="A17" s="5" t="s">
        <v>35</v>
      </c>
      <c r="B17" s="5" t="s">
        <v>97</v>
      </c>
      <c r="C17" s="5" t="s">
        <v>98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t="s">
        <v>35</v>
      </c>
      <c r="B18" t="s">
        <v>719</v>
      </c>
      <c r="C18" t="s">
        <v>99</v>
      </c>
      <c r="D18" t="s">
        <v>2770</v>
      </c>
      <c r="E18" s="3" t="s">
        <v>2756</v>
      </c>
      <c r="L18" t="s">
        <v>709</v>
      </c>
      <c r="N18" t="str">
        <f>"[Material] "&amp;Rename_Silueta[[#This Row],[Descripcion]]</f>
        <v>[Material] Frontal Alternativa</v>
      </c>
    </row>
    <row r="19" spans="1:14" x14ac:dyDescent="0.3">
      <c r="A19" t="s">
        <v>2753</v>
      </c>
      <c r="B19" t="s">
        <v>2274</v>
      </c>
      <c r="C19" t="s">
        <v>1249</v>
      </c>
      <c r="D19" t="s">
        <v>698</v>
      </c>
      <c r="E19" s="3" t="s">
        <v>63</v>
      </c>
      <c r="F19" t="s">
        <v>16</v>
      </c>
      <c r="G19" t="s">
        <v>40</v>
      </c>
      <c r="J19" t="s">
        <v>46</v>
      </c>
      <c r="K19" t="s">
        <v>43</v>
      </c>
      <c r="N19" t="str">
        <f>"[Material] "&amp;Rename_Silueta[[#This Row],[Descripcion]]</f>
        <v>[Material] Adicional 1</v>
      </c>
    </row>
    <row r="20" spans="1:14" x14ac:dyDescent="0.3">
      <c r="A20" t="s">
        <v>2753</v>
      </c>
      <c r="B20" t="s">
        <v>2275</v>
      </c>
      <c r="C20" t="s">
        <v>1250</v>
      </c>
      <c r="D20" t="s">
        <v>699</v>
      </c>
      <c r="E20" s="3" t="s">
        <v>64</v>
      </c>
      <c r="F20" t="s">
        <v>18</v>
      </c>
      <c r="G20" t="s">
        <v>44</v>
      </c>
      <c r="J20" t="s">
        <v>51</v>
      </c>
      <c r="K20" t="s">
        <v>47</v>
      </c>
      <c r="N20" t="str">
        <f>"[Material] "&amp;Rename_Silueta[[#This Row],[Descripcion]]</f>
        <v>[Material] Adicional 2</v>
      </c>
    </row>
    <row r="21" spans="1:14" x14ac:dyDescent="0.3">
      <c r="A21" t="s">
        <v>2753</v>
      </c>
      <c r="B21" t="s">
        <v>2276</v>
      </c>
      <c r="C21" t="s">
        <v>1251</v>
      </c>
      <c r="D21" t="s">
        <v>700</v>
      </c>
      <c r="E21" s="3" t="s">
        <v>65</v>
      </c>
      <c r="F21" t="s">
        <v>20</v>
      </c>
      <c r="G21" t="s">
        <v>49</v>
      </c>
      <c r="J21" t="s">
        <v>55</v>
      </c>
      <c r="K21" t="s">
        <v>52</v>
      </c>
      <c r="N21" t="str">
        <f>"[Material] "&amp;Rename_Silueta[[#This Row],[Descripcion]]</f>
        <v>[Material] Adicional 3</v>
      </c>
    </row>
    <row r="22" spans="1:14" x14ac:dyDescent="0.3">
      <c r="A22" t="s">
        <v>2753</v>
      </c>
      <c r="B22" t="s">
        <v>2277</v>
      </c>
      <c r="C22" t="s">
        <v>1252</v>
      </c>
      <c r="E22" s="3" t="s">
        <v>66</v>
      </c>
      <c r="G22" t="s">
        <v>2750</v>
      </c>
      <c r="J22" t="s">
        <v>61</v>
      </c>
      <c r="K22" t="s">
        <v>56</v>
      </c>
      <c r="N22" t="str">
        <f>"[Material] "&amp;Rename_Silueta[[#This Row],[Descripcion]]</f>
        <v>[Material] Adicional 4</v>
      </c>
    </row>
    <row r="23" spans="1:14" x14ac:dyDescent="0.3">
      <c r="A23" t="s">
        <v>2753</v>
      </c>
      <c r="B23" t="s">
        <v>3371</v>
      </c>
      <c r="C23" t="s">
        <v>3372</v>
      </c>
      <c r="E23" s="3" t="s">
        <v>2754</v>
      </c>
      <c r="J23" t="s">
        <v>3425</v>
      </c>
      <c r="N23" t="str">
        <f>"[Material] "&amp;Rename_Silueta[[#This Row],[Descripcion]]</f>
        <v>[Material] Adicional 5</v>
      </c>
    </row>
    <row r="24" spans="1:14" x14ac:dyDescent="0.3">
      <c r="A24" t="s">
        <v>2753</v>
      </c>
      <c r="B24" t="s">
        <v>3373</v>
      </c>
      <c r="C24" t="s">
        <v>3374</v>
      </c>
      <c r="E24" s="3" t="s">
        <v>2755</v>
      </c>
      <c r="N24" t="str">
        <f>"[Material] "&amp;Rename_Silueta[[#This Row],[Descripcion]]</f>
        <v>[Material] Adicional 6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3"/>
  <sheetViews>
    <sheetView zoomScale="151" zoomScaleNormal="2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4.4" x14ac:dyDescent="0.3"/>
  <cols>
    <col min="1" max="2" width="16.109375" bestFit="1" customWidth="1"/>
    <col min="3" max="3" width="17.44140625" bestFit="1" customWidth="1"/>
    <col min="6" max="6" width="14.88671875" bestFit="1" customWidth="1"/>
    <col min="7" max="7" width="15.44140625" bestFit="1" customWidth="1"/>
    <col min="8" max="8" width="17.33203125" bestFit="1" customWidth="1"/>
    <col min="9" max="9" width="13.6640625" bestFit="1" customWidth="1"/>
    <col min="10" max="10" width="18.6640625" bestFit="1" customWidth="1"/>
    <col min="11" max="11" width="13.6640625" bestFit="1" customWidth="1"/>
    <col min="12" max="12" width="19" bestFit="1" customWidth="1"/>
    <col min="13" max="13" width="11.88671875" bestFit="1" customWidth="1"/>
    <col min="14" max="14" width="12.6640625" bestFit="1" customWidth="1"/>
  </cols>
  <sheetData>
    <row r="1" spans="1:12" x14ac:dyDescent="0.3">
      <c r="A1" t="s">
        <v>720</v>
      </c>
      <c r="B1" s="2" t="s">
        <v>730</v>
      </c>
      <c r="C1" s="2" t="s">
        <v>731</v>
      </c>
      <c r="D1" s="2" t="s">
        <v>734</v>
      </c>
      <c r="E1" s="2" t="s">
        <v>732</v>
      </c>
      <c r="F1" s="2" t="s">
        <v>733</v>
      </c>
      <c r="G1" s="2" t="s">
        <v>740</v>
      </c>
      <c r="H1" s="2" t="s">
        <v>735</v>
      </c>
      <c r="I1" s="2" t="s">
        <v>736</v>
      </c>
      <c r="J1" s="2" t="s">
        <v>739</v>
      </c>
      <c r="K1" s="2" t="s">
        <v>741</v>
      </c>
      <c r="L1" s="2" t="s">
        <v>742</v>
      </c>
    </row>
    <row r="2" spans="1:12" ht="15" thickBot="1" x14ac:dyDescent="0.35">
      <c r="A2" s="29" t="s">
        <v>27</v>
      </c>
      <c r="B2" s="15">
        <v>1200</v>
      </c>
      <c r="C2" s="15">
        <v>1500</v>
      </c>
      <c r="D2" s="15" t="str">
        <f>_xlfn.TEXTJOIN("x",,Especificaciones[[#This Row],[alto.imagen]:[ancho.imagen]])</f>
        <v>1200x1500</v>
      </c>
      <c r="E2" s="15">
        <v>1600</v>
      </c>
      <c r="F2" s="15">
        <v>1280</v>
      </c>
      <c r="G2" s="15">
        <v>72</v>
      </c>
      <c r="H2" s="15"/>
      <c r="I2" s="15" t="s">
        <v>737</v>
      </c>
      <c r="J2" s="15" t="s">
        <v>743</v>
      </c>
      <c r="K2" s="15">
        <v>100</v>
      </c>
      <c r="L2" s="15" t="s">
        <v>1239</v>
      </c>
    </row>
    <row r="3" spans="1:12" ht="15" thickBot="1" x14ac:dyDescent="0.35">
      <c r="A3" s="9" t="s">
        <v>1593</v>
      </c>
      <c r="B3" s="15">
        <v>1000</v>
      </c>
      <c r="C3" s="15">
        <v>1250</v>
      </c>
      <c r="D3" s="15" t="str">
        <f>_xlfn.TEXTJOIN("x",,Especificaciones[[#This Row],[alto.imagen]:[ancho.imagen]])</f>
        <v>1000x1250</v>
      </c>
      <c r="E3" s="28">
        <v>1600</v>
      </c>
      <c r="F3" s="28">
        <v>1280</v>
      </c>
      <c r="G3" s="28">
        <v>72</v>
      </c>
      <c r="H3" s="15"/>
      <c r="I3" s="28" t="s">
        <v>737</v>
      </c>
      <c r="J3" s="28" t="s">
        <v>743</v>
      </c>
      <c r="K3" s="28">
        <v>100</v>
      </c>
      <c r="L3" s="28" t="s">
        <v>1239</v>
      </c>
    </row>
    <row r="4" spans="1:12" ht="15" thickBot="1" x14ac:dyDescent="0.35">
      <c r="A4" s="9" t="s">
        <v>28</v>
      </c>
      <c r="B4" s="15">
        <v>1600</v>
      </c>
      <c r="C4" s="15">
        <v>1600</v>
      </c>
      <c r="D4" s="15" t="str">
        <f>_xlfn.TEXTJOIN("x",,Especificaciones[[#This Row],[alto.imagen]:[ancho.imagen]])</f>
        <v>1600x1600</v>
      </c>
      <c r="E4" s="15">
        <v>1600</v>
      </c>
      <c r="F4" s="15">
        <v>1600</v>
      </c>
      <c r="G4" s="15">
        <v>72</v>
      </c>
      <c r="H4" s="15" t="s">
        <v>738</v>
      </c>
      <c r="I4" s="15" t="s">
        <v>737</v>
      </c>
      <c r="J4" s="15" t="s">
        <v>743</v>
      </c>
      <c r="K4" s="15">
        <v>75</v>
      </c>
      <c r="L4" s="15" t="s">
        <v>1239</v>
      </c>
    </row>
    <row r="5" spans="1:12" ht="15" thickBot="1" x14ac:dyDescent="0.35">
      <c r="A5" s="9" t="s">
        <v>12</v>
      </c>
      <c r="B5" s="15"/>
      <c r="C5" s="15"/>
      <c r="D5" s="15" t="str">
        <f>_xlfn.TEXTJOIN("x",,Especificaciones[[#This Row],[alto.imagen]:[ancho.imagen]])</f>
        <v/>
      </c>
      <c r="E5" s="15"/>
      <c r="F5" s="15"/>
      <c r="G5" s="15"/>
      <c r="H5" s="15"/>
      <c r="I5" s="15"/>
      <c r="J5" s="15"/>
      <c r="K5" s="15"/>
      <c r="L5" s="15"/>
    </row>
    <row r="6" spans="1:12" ht="15" thickBot="1" x14ac:dyDescent="0.35">
      <c r="A6" s="9" t="s">
        <v>29</v>
      </c>
      <c r="B6" s="15">
        <v>2000</v>
      </c>
      <c r="C6" s="15">
        <v>2000</v>
      </c>
      <c r="D6" s="15" t="str">
        <f>_xlfn.TEXTJOIN("x",,Especificaciones[[#This Row],[alto.imagen]:[ancho.imagen]])</f>
        <v>2000x2000</v>
      </c>
      <c r="E6" s="15">
        <v>2000</v>
      </c>
      <c r="F6" s="15">
        <v>2000</v>
      </c>
      <c r="G6" s="15">
        <v>72</v>
      </c>
      <c r="H6" s="15" t="s">
        <v>738</v>
      </c>
      <c r="I6" s="15" t="s">
        <v>737</v>
      </c>
      <c r="J6" s="15" t="s">
        <v>743</v>
      </c>
      <c r="K6" s="15">
        <v>80</v>
      </c>
      <c r="L6" s="15" t="s">
        <v>744</v>
      </c>
    </row>
    <row r="7" spans="1:12" ht="15" thickBot="1" x14ac:dyDescent="0.35">
      <c r="A7" s="9" t="s">
        <v>30</v>
      </c>
      <c r="B7" s="15"/>
      <c r="C7" s="15"/>
      <c r="D7" s="15" t="str">
        <f>_xlfn.TEXTJOIN("x",,Especificaciones[[#This Row],[alto.imagen]:[ancho.imagen]])</f>
        <v/>
      </c>
      <c r="E7" s="15"/>
      <c r="F7" s="15"/>
      <c r="G7" s="15"/>
      <c r="H7" s="15"/>
      <c r="I7" s="15"/>
      <c r="J7" s="15"/>
      <c r="K7" s="15"/>
      <c r="L7" s="15"/>
    </row>
    <row r="8" spans="1:12" ht="15" thickBot="1" x14ac:dyDescent="0.35">
      <c r="A8" s="9" t="s">
        <v>31</v>
      </c>
      <c r="B8" s="15">
        <v>1100</v>
      </c>
      <c r="C8" s="15">
        <v>1375</v>
      </c>
      <c r="D8" s="15" t="str">
        <f>_xlfn.TEXTJOIN("x",,Especificaciones[[#This Row],[alto.imagen]:[ancho.imagen]])</f>
        <v>1100x1375</v>
      </c>
      <c r="E8" s="15">
        <v>1600</v>
      </c>
      <c r="F8" s="15">
        <v>1280</v>
      </c>
      <c r="G8" s="15">
        <v>100</v>
      </c>
      <c r="H8" s="15" t="s">
        <v>738</v>
      </c>
      <c r="I8" s="15" t="s">
        <v>737</v>
      </c>
      <c r="J8" s="15" t="s">
        <v>743</v>
      </c>
      <c r="K8" s="15">
        <v>100</v>
      </c>
      <c r="L8" s="15" t="s">
        <v>1239</v>
      </c>
    </row>
    <row r="9" spans="1:12" ht="15" thickBot="1" x14ac:dyDescent="0.35">
      <c r="A9" s="9" t="s">
        <v>23</v>
      </c>
      <c r="B9" s="15"/>
      <c r="C9" s="15"/>
      <c r="D9" s="15" t="str">
        <f>_xlfn.TEXTJOIN("x",,Especificaciones[[#This Row],[alto.imagen]:[ancho.imagen]])</f>
        <v/>
      </c>
      <c r="E9" s="15"/>
      <c r="F9" s="15"/>
      <c r="G9" s="15"/>
      <c r="H9" s="15"/>
      <c r="I9" s="15"/>
      <c r="J9" s="15"/>
      <c r="K9" s="15"/>
      <c r="L9" s="15"/>
    </row>
    <row r="10" spans="1:12" ht="15" thickBot="1" x14ac:dyDescent="0.35">
      <c r="A10" s="9" t="s">
        <v>32</v>
      </c>
      <c r="B10" s="15"/>
      <c r="C10" s="15"/>
      <c r="D10" s="15" t="str">
        <f>_xlfn.TEXTJOIN("x",,Especificaciones[[#This Row],[alto.imagen]:[ancho.imagen]])</f>
        <v/>
      </c>
      <c r="E10" s="15"/>
      <c r="F10" s="15"/>
      <c r="G10" s="15"/>
      <c r="H10" s="15"/>
      <c r="I10" s="15"/>
      <c r="J10" s="15"/>
      <c r="K10" s="15"/>
      <c r="L10" s="15"/>
    </row>
    <row r="11" spans="1:12" ht="15" thickBot="1" x14ac:dyDescent="0.35">
      <c r="A11" s="9" t="s">
        <v>33</v>
      </c>
      <c r="B11" s="15"/>
      <c r="C11" s="15"/>
      <c r="D11" s="15" t="str">
        <f>_xlfn.TEXTJOIN("x",,Especificaciones[[#This Row],[alto.imagen]:[ancho.imagen]])</f>
        <v/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3">
      <c r="A12" s="14" t="s">
        <v>34</v>
      </c>
      <c r="B12" s="15"/>
      <c r="C12" s="15"/>
      <c r="D12" s="15" t="str">
        <f>_xlfn.TEXTJOIN("x",,Especificaciones[[#This Row],[alto.imagen]:[ancho.imagen]])</f>
        <v/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3">
      <c r="A13" s="14" t="s">
        <v>2273</v>
      </c>
      <c r="B13" s="15">
        <v>1800</v>
      </c>
      <c r="C13" s="15">
        <v>1800</v>
      </c>
      <c r="D13" s="15" t="str">
        <f>_xlfn.TEXTJOIN("x",,Especificaciones[[#This Row],[alto.imagen]:[ancho.imagen]])</f>
        <v>1800x1800</v>
      </c>
      <c r="E13" s="30">
        <v>2000</v>
      </c>
      <c r="F13" s="30">
        <v>2000</v>
      </c>
      <c r="G13" s="15">
        <v>72</v>
      </c>
      <c r="H13" s="30"/>
      <c r="I13" s="15" t="s">
        <v>737</v>
      </c>
      <c r="J13" s="30" t="s">
        <v>743</v>
      </c>
      <c r="K13" s="30">
        <v>100</v>
      </c>
      <c r="L13" s="15" t="s">
        <v>1239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N250"/>
  <sheetViews>
    <sheetView workbookViewId="0">
      <pane ySplit="1" topLeftCell="A224" activePane="bottomLeft" state="frozen"/>
      <selection pane="bottomLeft"/>
    </sheetView>
  </sheetViews>
  <sheetFormatPr baseColWidth="10" defaultRowHeight="14.4" outlineLevelCol="1" x14ac:dyDescent="0.3"/>
  <cols>
    <col min="1" max="1" width="14.109375" bestFit="1" customWidth="1"/>
    <col min="2" max="2" width="13.6640625" bestFit="1" customWidth="1"/>
    <col min="3" max="3" width="13.5546875" hidden="1" customWidth="1"/>
    <col min="4" max="4" width="9.21875" hidden="1" customWidth="1" outlineLevel="1"/>
    <col min="5" max="5" width="21.5546875" bestFit="1" customWidth="1" collapsed="1"/>
    <col min="6" max="6" width="30" hidden="1" customWidth="1" outlineLevel="1"/>
    <col min="7" max="7" width="14.88671875" hidden="1" customWidth="1" outlineLevel="1"/>
    <col min="8" max="8" width="15.109375" bestFit="1" customWidth="1" collapsed="1"/>
    <col min="9" max="9" width="12.33203125" bestFit="1" customWidth="1"/>
    <col min="10" max="10" width="17.21875" hidden="1" customWidth="1" outlineLevel="1"/>
    <col min="11" max="11" width="30.44140625" bestFit="1" customWidth="1" collapsed="1"/>
    <col min="12" max="12" width="12.33203125" bestFit="1" customWidth="1"/>
    <col min="13" max="13" width="16.6640625" bestFit="1" customWidth="1"/>
    <col min="14" max="14" width="13" bestFit="1" customWidth="1"/>
    <col min="15" max="15" width="17.6640625" bestFit="1" customWidth="1"/>
    <col min="16" max="16" width="14.88671875" bestFit="1" customWidth="1"/>
  </cols>
  <sheetData>
    <row r="1" spans="1:14" s="2" customFormat="1" ht="43.2" x14ac:dyDescent="0.3">
      <c r="A1" s="8" t="s">
        <v>0</v>
      </c>
      <c r="B1" t="s">
        <v>1247</v>
      </c>
      <c r="C1" s="8" t="s">
        <v>710</v>
      </c>
      <c r="D1" s="8" t="s">
        <v>6</v>
      </c>
      <c r="E1" t="s">
        <v>1372</v>
      </c>
      <c r="F1" s="8" t="s">
        <v>711</v>
      </c>
      <c r="G1" s="8" t="s">
        <v>745</v>
      </c>
      <c r="H1" s="8" t="s">
        <v>25</v>
      </c>
      <c r="I1" s="8" t="s">
        <v>67</v>
      </c>
      <c r="J1" s="8" t="s">
        <v>74</v>
      </c>
      <c r="K1" s="8" t="s">
        <v>1248</v>
      </c>
      <c r="L1" s="8" t="str">
        <f>"Materiales encontrados: "&amp;COUNTA(_xlfn.UNIQUE(MeLi___IMG[Material]))</f>
        <v>Materiales encontrados: 79</v>
      </c>
      <c r="M1" s="8" t="str">
        <f>"Materiales Buscados: "&amp;COUNTA(_xlfn.UNIQUE(MeLi[Material]))</f>
        <v>Materiales Buscados: 88</v>
      </c>
      <c r="N1" s="8" t="str">
        <f>"Diferencia: "&amp;COUNTA(MeLi[Material])-COUNTA(_xlfn.UNIQUE(MeLi___IMG[Material]))</f>
        <v>Diferencia: 9</v>
      </c>
    </row>
    <row r="2" spans="1:14" x14ac:dyDescent="0.3">
      <c r="A2" t="s">
        <v>3497</v>
      </c>
      <c r="B2" t="s">
        <v>3549</v>
      </c>
      <c r="C2">
        <v>0</v>
      </c>
      <c r="D2" t="s">
        <v>1250</v>
      </c>
      <c r="E2" t="s">
        <v>1373</v>
      </c>
      <c r="F2" t="s">
        <v>3550</v>
      </c>
      <c r="G2" t="s">
        <v>3551</v>
      </c>
      <c r="H2" t="s">
        <v>2275</v>
      </c>
      <c r="I2" t="s">
        <v>1245</v>
      </c>
      <c r="J2" t="s">
        <v>3552</v>
      </c>
      <c r="K2" s="23" t="str">
        <f>HYPERLINK(MeLi___IMG[[#This Row],[Full_Path]],MeLi___IMG[[#This Row],[Material]]&amp;" -&gt; "&amp;MeLi___IMG[[#This Row],[Descripcion]])</f>
        <v>AA959006-BLA -&gt; Adicional 2</v>
      </c>
    </row>
    <row r="3" spans="1:14" x14ac:dyDescent="0.3">
      <c r="A3" t="s">
        <v>3497</v>
      </c>
      <c r="B3" t="s">
        <v>3549</v>
      </c>
      <c r="C3">
        <v>0</v>
      </c>
      <c r="D3" t="s">
        <v>15</v>
      </c>
      <c r="E3" t="s">
        <v>1373</v>
      </c>
      <c r="F3" t="s">
        <v>3553</v>
      </c>
      <c r="G3" t="s">
        <v>3551</v>
      </c>
      <c r="H3" t="s">
        <v>717</v>
      </c>
      <c r="I3" t="s">
        <v>1246</v>
      </c>
      <c r="J3" t="s">
        <v>3554</v>
      </c>
      <c r="K3" s="23" t="str">
        <f>HYPERLINK(MeLi___IMG[[#This Row],[Full_Path]],MeLi___IMG[[#This Row],[Material]]&amp;" -&gt; "&amp;MeLi___IMG[[#This Row],[Descripcion]])</f>
        <v>AA959006-BLA -&gt; Frontal</v>
      </c>
    </row>
    <row r="4" spans="1:14" x14ac:dyDescent="0.3">
      <c r="A4" t="s">
        <v>3499</v>
      </c>
      <c r="B4" t="s">
        <v>3555</v>
      </c>
      <c r="C4">
        <v>0</v>
      </c>
      <c r="D4" t="s">
        <v>1249</v>
      </c>
      <c r="E4" t="s">
        <v>1373</v>
      </c>
      <c r="F4" t="s">
        <v>3556</v>
      </c>
      <c r="G4" t="s">
        <v>3557</v>
      </c>
      <c r="H4" t="s">
        <v>2274</v>
      </c>
      <c r="I4" t="s">
        <v>1253</v>
      </c>
      <c r="J4" t="s">
        <v>3558</v>
      </c>
      <c r="K4" s="23" t="str">
        <f>HYPERLINK(MeLi___IMG[[#This Row],[Full_Path]],MeLi___IMG[[#This Row],[Material]]&amp;" -&gt; "&amp;MeLi___IMG[[#This Row],[Descripcion]])</f>
        <v>AA959042-BLA -&gt; Adicional 1</v>
      </c>
    </row>
    <row r="5" spans="1:14" x14ac:dyDescent="0.3">
      <c r="A5" t="s">
        <v>3499</v>
      </c>
      <c r="B5" t="s">
        <v>3555</v>
      </c>
      <c r="C5">
        <v>0</v>
      </c>
      <c r="D5" t="s">
        <v>1250</v>
      </c>
      <c r="E5" t="s">
        <v>1373</v>
      </c>
      <c r="F5" t="s">
        <v>3559</v>
      </c>
      <c r="G5" t="s">
        <v>3557</v>
      </c>
      <c r="H5" t="s">
        <v>2275</v>
      </c>
      <c r="I5" t="s">
        <v>1245</v>
      </c>
      <c r="J5" t="s">
        <v>3560</v>
      </c>
      <c r="K5" s="23" t="str">
        <f>HYPERLINK(MeLi___IMG[[#This Row],[Full_Path]],MeLi___IMG[[#This Row],[Material]]&amp;" -&gt; "&amp;MeLi___IMG[[#This Row],[Descripcion]])</f>
        <v>AA959042-BLA -&gt; Adicional 2</v>
      </c>
    </row>
    <row r="6" spans="1:14" x14ac:dyDescent="0.3">
      <c r="A6" t="s">
        <v>3499</v>
      </c>
      <c r="B6" t="s">
        <v>3555</v>
      </c>
      <c r="C6">
        <v>0</v>
      </c>
      <c r="D6" t="s">
        <v>15</v>
      </c>
      <c r="E6" t="s">
        <v>1373</v>
      </c>
      <c r="F6" t="s">
        <v>3561</v>
      </c>
      <c r="G6" t="s">
        <v>3557</v>
      </c>
      <c r="H6" t="s">
        <v>717</v>
      </c>
      <c r="I6" t="s">
        <v>1246</v>
      </c>
      <c r="J6" t="s">
        <v>3562</v>
      </c>
      <c r="K6" s="23" t="str">
        <f>HYPERLINK(MeLi___IMG[[#This Row],[Full_Path]],MeLi___IMG[[#This Row],[Material]]&amp;" -&gt; "&amp;MeLi___IMG[[#This Row],[Descripcion]])</f>
        <v>AA959042-BLA -&gt; Frontal</v>
      </c>
    </row>
    <row r="7" spans="1:14" x14ac:dyDescent="0.3">
      <c r="A7" t="s">
        <v>3501</v>
      </c>
      <c r="B7" t="s">
        <v>3563</v>
      </c>
      <c r="C7">
        <v>0</v>
      </c>
      <c r="D7" t="s">
        <v>1250</v>
      </c>
      <c r="E7" t="s">
        <v>1373</v>
      </c>
      <c r="F7" t="s">
        <v>3564</v>
      </c>
      <c r="G7" t="s">
        <v>3565</v>
      </c>
      <c r="H7" t="s">
        <v>2275</v>
      </c>
      <c r="I7" t="s">
        <v>1245</v>
      </c>
      <c r="J7" t="s">
        <v>3566</v>
      </c>
      <c r="K7" s="23" t="str">
        <f>HYPERLINK(MeLi___IMG[[#This Row],[Full_Path]],MeLi___IMG[[#This Row],[Material]]&amp;" -&gt; "&amp;MeLi___IMG[[#This Row],[Descripcion]])</f>
        <v>AA959070-BLA -&gt; Adicional 2</v>
      </c>
    </row>
    <row r="8" spans="1:14" x14ac:dyDescent="0.3">
      <c r="A8" t="s">
        <v>3501</v>
      </c>
      <c r="B8" t="s">
        <v>3563</v>
      </c>
      <c r="C8">
        <v>0</v>
      </c>
      <c r="D8" t="s">
        <v>15</v>
      </c>
      <c r="E8" t="s">
        <v>1373</v>
      </c>
      <c r="F8" t="s">
        <v>3567</v>
      </c>
      <c r="G8" t="s">
        <v>3565</v>
      </c>
      <c r="H8" t="s">
        <v>717</v>
      </c>
      <c r="I8" t="s">
        <v>1246</v>
      </c>
      <c r="J8" t="s">
        <v>3568</v>
      </c>
      <c r="K8" s="23" t="str">
        <f>HYPERLINK(MeLi___IMG[[#This Row],[Full_Path]],MeLi___IMG[[#This Row],[Material]]&amp;" -&gt; "&amp;MeLi___IMG[[#This Row],[Descripcion]])</f>
        <v>AA959070-BLA -&gt; Frontal</v>
      </c>
    </row>
    <row r="9" spans="1:14" x14ac:dyDescent="0.3">
      <c r="A9" t="s">
        <v>3501</v>
      </c>
      <c r="B9" t="s">
        <v>3563</v>
      </c>
      <c r="C9">
        <v>0</v>
      </c>
      <c r="D9" t="s">
        <v>1251</v>
      </c>
      <c r="E9" t="s">
        <v>1373</v>
      </c>
      <c r="F9" t="s">
        <v>3569</v>
      </c>
      <c r="G9" t="s">
        <v>3565</v>
      </c>
      <c r="H9" t="s">
        <v>2276</v>
      </c>
      <c r="I9" t="s">
        <v>75</v>
      </c>
      <c r="J9" t="s">
        <v>3570</v>
      </c>
      <c r="K9" s="23" t="str">
        <f>HYPERLINK(MeLi___IMG[[#This Row],[Full_Path]],MeLi___IMG[[#This Row],[Material]]&amp;" -&gt; "&amp;MeLi___IMG[[#This Row],[Descripcion]])</f>
        <v>AA959070-BLA -&gt; Adicional 3</v>
      </c>
    </row>
    <row r="10" spans="1:14" x14ac:dyDescent="0.3">
      <c r="A10" t="s">
        <v>3498</v>
      </c>
      <c r="B10" t="s">
        <v>3571</v>
      </c>
      <c r="C10">
        <v>0</v>
      </c>
      <c r="D10" t="s">
        <v>15</v>
      </c>
      <c r="E10" t="s">
        <v>1373</v>
      </c>
      <c r="F10" t="s">
        <v>3575</v>
      </c>
      <c r="G10" t="s">
        <v>3573</v>
      </c>
      <c r="H10" t="s">
        <v>717</v>
      </c>
      <c r="I10" t="s">
        <v>1246</v>
      </c>
      <c r="J10" t="s">
        <v>3576</v>
      </c>
      <c r="K10" s="23" t="str">
        <f>HYPERLINK(MeLi___IMG[[#This Row],[Full_Path]],MeLi___IMG[[#This Row],[Material]]&amp;" -&gt; "&amp;MeLi___IMG[[#This Row],[Descripcion]])</f>
        <v>AG959006-TAU -&gt; Frontal</v>
      </c>
    </row>
    <row r="11" spans="1:14" x14ac:dyDescent="0.3">
      <c r="A11" t="s">
        <v>3498</v>
      </c>
      <c r="B11" t="s">
        <v>3571</v>
      </c>
      <c r="C11">
        <v>0</v>
      </c>
      <c r="D11" t="s">
        <v>1250</v>
      </c>
      <c r="E11" t="s">
        <v>1373</v>
      </c>
      <c r="F11" t="s">
        <v>3577</v>
      </c>
      <c r="G11" t="s">
        <v>3573</v>
      </c>
      <c r="H11" t="s">
        <v>2275</v>
      </c>
      <c r="I11" t="s">
        <v>1245</v>
      </c>
      <c r="J11" t="s">
        <v>3578</v>
      </c>
      <c r="K11" s="23" t="str">
        <f>HYPERLINK(MeLi___IMG[[#This Row],[Full_Path]],MeLi___IMG[[#This Row],[Material]]&amp;" -&gt; "&amp;MeLi___IMG[[#This Row],[Descripcion]])</f>
        <v>AG959006-TAU -&gt; Adicional 2</v>
      </c>
    </row>
    <row r="12" spans="1:14" x14ac:dyDescent="0.3">
      <c r="A12" t="s">
        <v>3498</v>
      </c>
      <c r="B12" t="s">
        <v>3571</v>
      </c>
      <c r="C12">
        <v>0</v>
      </c>
      <c r="D12" t="s">
        <v>1251</v>
      </c>
      <c r="E12" t="s">
        <v>1373</v>
      </c>
      <c r="F12" t="s">
        <v>3572</v>
      </c>
      <c r="G12" t="s">
        <v>3573</v>
      </c>
      <c r="H12" t="s">
        <v>2276</v>
      </c>
      <c r="I12" t="s">
        <v>75</v>
      </c>
      <c r="J12" t="s">
        <v>3574</v>
      </c>
      <c r="K12" s="23" t="str">
        <f>HYPERLINK(MeLi___IMG[[#This Row],[Full_Path]],MeLi___IMG[[#This Row],[Material]]&amp;" -&gt; "&amp;MeLi___IMG[[#This Row],[Descripcion]])</f>
        <v>AG959006-TAU -&gt; Adicional 3</v>
      </c>
    </row>
    <row r="13" spans="1:14" x14ac:dyDescent="0.3">
      <c r="A13" t="s">
        <v>3500</v>
      </c>
      <c r="B13" t="s">
        <v>3579</v>
      </c>
      <c r="C13">
        <v>0</v>
      </c>
      <c r="D13" t="s">
        <v>1249</v>
      </c>
      <c r="E13" t="s">
        <v>1373</v>
      </c>
      <c r="F13" t="s">
        <v>3585</v>
      </c>
      <c r="G13" t="s">
        <v>3581</v>
      </c>
      <c r="H13" t="s">
        <v>2274</v>
      </c>
      <c r="I13" t="s">
        <v>1253</v>
      </c>
      <c r="J13" t="s">
        <v>3586</v>
      </c>
      <c r="K13" s="23" t="str">
        <f>HYPERLINK(MeLi___IMG[[#This Row],[Full_Path]],MeLi___IMG[[#This Row],[Material]]&amp;" -&gt; "&amp;MeLi___IMG[[#This Row],[Descripcion]])</f>
        <v>AG959042-TAU -&gt; Adicional 1</v>
      </c>
    </row>
    <row r="14" spans="1:14" x14ac:dyDescent="0.3">
      <c r="A14" t="s">
        <v>3500</v>
      </c>
      <c r="B14" t="s">
        <v>3579</v>
      </c>
      <c r="C14">
        <v>0</v>
      </c>
      <c r="D14" t="s">
        <v>1250</v>
      </c>
      <c r="E14" t="s">
        <v>1373</v>
      </c>
      <c r="F14" t="s">
        <v>3583</v>
      </c>
      <c r="G14" t="s">
        <v>3581</v>
      </c>
      <c r="H14" t="s">
        <v>2275</v>
      </c>
      <c r="I14" t="s">
        <v>1245</v>
      </c>
      <c r="J14" t="s">
        <v>3584</v>
      </c>
      <c r="K14" s="23" t="str">
        <f>HYPERLINK(MeLi___IMG[[#This Row],[Full_Path]],MeLi___IMG[[#This Row],[Material]]&amp;" -&gt; "&amp;MeLi___IMG[[#This Row],[Descripcion]])</f>
        <v>AG959042-TAU -&gt; Adicional 2</v>
      </c>
    </row>
    <row r="15" spans="1:14" x14ac:dyDescent="0.3">
      <c r="A15" t="s">
        <v>3500</v>
      </c>
      <c r="B15" t="s">
        <v>3579</v>
      </c>
      <c r="C15">
        <v>0</v>
      </c>
      <c r="D15" t="s">
        <v>15</v>
      </c>
      <c r="E15" t="s">
        <v>1373</v>
      </c>
      <c r="F15" t="s">
        <v>3580</v>
      </c>
      <c r="G15" t="s">
        <v>3581</v>
      </c>
      <c r="H15" t="s">
        <v>717</v>
      </c>
      <c r="I15" t="s">
        <v>1246</v>
      </c>
      <c r="J15" t="s">
        <v>3582</v>
      </c>
      <c r="K15" s="23" t="str">
        <f>HYPERLINK(MeLi___IMG[[#This Row],[Full_Path]],MeLi___IMG[[#This Row],[Material]]&amp;" -&gt; "&amp;MeLi___IMG[[#This Row],[Descripcion]])</f>
        <v>AG959042-TAU -&gt; Frontal</v>
      </c>
    </row>
    <row r="16" spans="1:14" x14ac:dyDescent="0.3">
      <c r="A16" t="s">
        <v>3502</v>
      </c>
      <c r="B16" t="s">
        <v>3587</v>
      </c>
      <c r="C16">
        <v>0</v>
      </c>
      <c r="D16" t="s">
        <v>1250</v>
      </c>
      <c r="E16" t="s">
        <v>1373</v>
      </c>
      <c r="F16" t="s">
        <v>3588</v>
      </c>
      <c r="G16" t="s">
        <v>3589</v>
      </c>
      <c r="H16" t="s">
        <v>2275</v>
      </c>
      <c r="I16" t="s">
        <v>1245</v>
      </c>
      <c r="J16" t="s">
        <v>3590</v>
      </c>
      <c r="K16" s="23" t="str">
        <f>HYPERLINK(MeLi___IMG[[#This Row],[Full_Path]],MeLi___IMG[[#This Row],[Material]]&amp;" -&gt; "&amp;MeLi___IMG[[#This Row],[Descripcion]])</f>
        <v>AG959070-TAU -&gt; Adicional 2</v>
      </c>
    </row>
    <row r="17" spans="1:11" x14ac:dyDescent="0.3">
      <c r="A17" t="s">
        <v>3502</v>
      </c>
      <c r="B17" t="s">
        <v>3587</v>
      </c>
      <c r="C17">
        <v>0</v>
      </c>
      <c r="D17" t="s">
        <v>1251</v>
      </c>
      <c r="E17" t="s">
        <v>1373</v>
      </c>
      <c r="F17" t="s">
        <v>3591</v>
      </c>
      <c r="G17" t="s">
        <v>3589</v>
      </c>
      <c r="H17" t="s">
        <v>2276</v>
      </c>
      <c r="I17" t="s">
        <v>75</v>
      </c>
      <c r="J17" t="s">
        <v>3592</v>
      </c>
      <c r="K17" s="23" t="str">
        <f>HYPERLINK(MeLi___IMG[[#This Row],[Full_Path]],MeLi___IMG[[#This Row],[Material]]&amp;" -&gt; "&amp;MeLi___IMG[[#This Row],[Descripcion]])</f>
        <v>AG959070-TAU -&gt; Adicional 3</v>
      </c>
    </row>
    <row r="18" spans="1:11" x14ac:dyDescent="0.3">
      <c r="A18" t="s">
        <v>3502</v>
      </c>
      <c r="B18" t="s">
        <v>3587</v>
      </c>
      <c r="C18">
        <v>0</v>
      </c>
      <c r="D18" t="s">
        <v>15</v>
      </c>
      <c r="E18" t="s">
        <v>1373</v>
      </c>
      <c r="F18" t="s">
        <v>3593</v>
      </c>
      <c r="G18" t="s">
        <v>3589</v>
      </c>
      <c r="H18" t="s">
        <v>717</v>
      </c>
      <c r="I18" t="s">
        <v>1246</v>
      </c>
      <c r="J18" t="s">
        <v>3594</v>
      </c>
      <c r="K18" s="23" t="str">
        <f>HYPERLINK(MeLi___IMG[[#This Row],[Full_Path]],MeLi___IMG[[#This Row],[Material]]&amp;" -&gt; "&amp;MeLi___IMG[[#This Row],[Descripcion]])</f>
        <v>AG959070-TAU -&gt; Frontal</v>
      </c>
    </row>
    <row r="19" spans="1:11" x14ac:dyDescent="0.3">
      <c r="A19" t="s">
        <v>3503</v>
      </c>
      <c r="B19" t="s">
        <v>3595</v>
      </c>
      <c r="C19">
        <v>0</v>
      </c>
      <c r="D19" t="s">
        <v>15</v>
      </c>
      <c r="E19" t="s">
        <v>1373</v>
      </c>
      <c r="F19" t="s">
        <v>3601</v>
      </c>
      <c r="G19" t="s">
        <v>3597</v>
      </c>
      <c r="H19" t="s">
        <v>717</v>
      </c>
      <c r="I19" t="s">
        <v>1246</v>
      </c>
      <c r="J19" t="s">
        <v>3602</v>
      </c>
      <c r="K19" s="23" t="str">
        <f>HYPERLINK(MeLi___IMG[[#This Row],[Full_Path]],MeLi___IMG[[#This Row],[Material]]&amp;" -&gt; "&amp;MeLi___IMG[[#This Row],[Descripcion]])</f>
        <v>AR959070-ROS -&gt; Frontal</v>
      </c>
    </row>
    <row r="20" spans="1:11" x14ac:dyDescent="0.3">
      <c r="A20" t="s">
        <v>3503</v>
      </c>
      <c r="B20" t="s">
        <v>3595</v>
      </c>
      <c r="C20">
        <v>0</v>
      </c>
      <c r="D20" t="s">
        <v>1250</v>
      </c>
      <c r="E20" t="s">
        <v>1373</v>
      </c>
      <c r="F20" t="s">
        <v>3596</v>
      </c>
      <c r="G20" t="s">
        <v>3597</v>
      </c>
      <c r="H20" t="s">
        <v>2275</v>
      </c>
      <c r="I20" t="s">
        <v>1245</v>
      </c>
      <c r="J20" t="s">
        <v>3598</v>
      </c>
      <c r="K20" s="23" t="str">
        <f>HYPERLINK(MeLi___IMG[[#This Row],[Full_Path]],MeLi___IMG[[#This Row],[Material]]&amp;" -&gt; "&amp;MeLi___IMG[[#This Row],[Descripcion]])</f>
        <v>AR959070-ROS -&gt; Adicional 2</v>
      </c>
    </row>
    <row r="21" spans="1:11" x14ac:dyDescent="0.3">
      <c r="A21" t="s">
        <v>3503</v>
      </c>
      <c r="B21" t="s">
        <v>3595</v>
      </c>
      <c r="C21">
        <v>0</v>
      </c>
      <c r="D21" t="s">
        <v>1251</v>
      </c>
      <c r="E21" t="s">
        <v>1373</v>
      </c>
      <c r="F21" t="s">
        <v>3599</v>
      </c>
      <c r="G21" t="s">
        <v>3597</v>
      </c>
      <c r="H21" t="s">
        <v>2276</v>
      </c>
      <c r="I21" t="s">
        <v>75</v>
      </c>
      <c r="J21" t="s">
        <v>3600</v>
      </c>
      <c r="K21" s="23" t="str">
        <f>HYPERLINK(MeLi___IMG[[#This Row],[Full_Path]],MeLi___IMG[[#This Row],[Material]]&amp;" -&gt; "&amp;MeLi___IMG[[#This Row],[Descripcion]])</f>
        <v>AR959070-ROS -&gt; Adicional 3</v>
      </c>
    </row>
    <row r="22" spans="1:11" x14ac:dyDescent="0.3">
      <c r="A22" t="s">
        <v>3527</v>
      </c>
      <c r="B22" t="s">
        <v>3603</v>
      </c>
      <c r="C22">
        <v>0</v>
      </c>
      <c r="D22" t="s">
        <v>1251</v>
      </c>
      <c r="E22" t="s">
        <v>1373</v>
      </c>
      <c r="F22" t="s">
        <v>3604</v>
      </c>
      <c r="G22" t="s">
        <v>1374</v>
      </c>
      <c r="H22" t="s">
        <v>2276</v>
      </c>
      <c r="I22" t="s">
        <v>75</v>
      </c>
      <c r="J22" t="s">
        <v>3605</v>
      </c>
      <c r="K22" s="23" t="str">
        <f>HYPERLINK(MeLi___IMG[[#This Row],[Full_Path]],MeLi___IMG[[#This Row],[Material]]&amp;" -&gt; "&amp;MeLi___IMG[[#This Row],[Descripcion]])</f>
        <v>BG924506-SML -&gt; Adicional 3</v>
      </c>
    </row>
    <row r="23" spans="1:11" x14ac:dyDescent="0.3">
      <c r="A23" t="s">
        <v>3527</v>
      </c>
      <c r="B23" t="s">
        <v>3603</v>
      </c>
      <c r="C23">
        <v>0</v>
      </c>
      <c r="D23" t="s">
        <v>15</v>
      </c>
      <c r="E23" t="s">
        <v>1373</v>
      </c>
      <c r="F23" t="s">
        <v>3606</v>
      </c>
      <c r="G23" t="s">
        <v>1374</v>
      </c>
      <c r="H23" t="s">
        <v>717</v>
      </c>
      <c r="I23" t="s">
        <v>1246</v>
      </c>
      <c r="J23" t="s">
        <v>3607</v>
      </c>
      <c r="K23" s="23" t="str">
        <f>HYPERLINK(MeLi___IMG[[#This Row],[Full_Path]],MeLi___IMG[[#This Row],[Material]]&amp;" -&gt; "&amp;MeLi___IMG[[#This Row],[Descripcion]])</f>
        <v>BG924506-SML -&gt; Frontal</v>
      </c>
    </row>
    <row r="24" spans="1:11" x14ac:dyDescent="0.3">
      <c r="A24" t="s">
        <v>3527</v>
      </c>
      <c r="B24" t="s">
        <v>3603</v>
      </c>
      <c r="C24">
        <v>0</v>
      </c>
      <c r="D24" t="s">
        <v>1250</v>
      </c>
      <c r="E24" t="s">
        <v>1373</v>
      </c>
      <c r="F24" t="s">
        <v>3608</v>
      </c>
      <c r="G24" t="s">
        <v>1374</v>
      </c>
      <c r="H24" t="s">
        <v>2275</v>
      </c>
      <c r="I24" t="s">
        <v>1245</v>
      </c>
      <c r="J24" t="s">
        <v>3609</v>
      </c>
      <c r="K24" s="23" t="str">
        <f>HYPERLINK(MeLi___IMG[[#This Row],[Full_Path]],MeLi___IMG[[#This Row],[Material]]&amp;" -&gt; "&amp;MeLi___IMG[[#This Row],[Descripcion]])</f>
        <v>BG924506-SML -&gt; Adicional 2</v>
      </c>
    </row>
    <row r="25" spans="1:11" x14ac:dyDescent="0.3">
      <c r="A25" t="s">
        <v>3528</v>
      </c>
      <c r="B25" t="s">
        <v>3610</v>
      </c>
      <c r="C25">
        <v>4</v>
      </c>
      <c r="D25" t="s">
        <v>1250</v>
      </c>
      <c r="E25" t="s">
        <v>1373</v>
      </c>
      <c r="F25" t="s">
        <v>3611</v>
      </c>
      <c r="G25" t="s">
        <v>1375</v>
      </c>
      <c r="H25" t="s">
        <v>2275</v>
      </c>
      <c r="I25" t="s">
        <v>1245</v>
      </c>
      <c r="J25" t="s">
        <v>3612</v>
      </c>
      <c r="K25" s="23" t="str">
        <f>HYPERLINK(MeLi___IMG[[#This Row],[Full_Path]],MeLi___IMG[[#This Row],[Material]]&amp;" -&gt; "&amp;MeLi___IMG[[#This Row],[Descripcion]])</f>
        <v>BG924512-SML -&gt; Adicional 2</v>
      </c>
    </row>
    <row r="26" spans="1:11" x14ac:dyDescent="0.3">
      <c r="A26" t="s">
        <v>3528</v>
      </c>
      <c r="B26" t="s">
        <v>3610</v>
      </c>
      <c r="C26">
        <v>4</v>
      </c>
      <c r="D26" t="s">
        <v>1252</v>
      </c>
      <c r="E26" t="s">
        <v>1373</v>
      </c>
      <c r="F26" t="s">
        <v>3613</v>
      </c>
      <c r="G26" t="s">
        <v>1375</v>
      </c>
      <c r="H26" t="s">
        <v>2277</v>
      </c>
      <c r="I26" t="s">
        <v>1390</v>
      </c>
      <c r="J26" t="s">
        <v>3614</v>
      </c>
      <c r="K26" s="23" t="str">
        <f>HYPERLINK(MeLi___IMG[[#This Row],[Full_Path]],MeLi___IMG[[#This Row],[Material]]&amp;" -&gt; "&amp;MeLi___IMG[[#This Row],[Descripcion]])</f>
        <v>BG924512-SML -&gt; Adicional 4</v>
      </c>
    </row>
    <row r="27" spans="1:11" x14ac:dyDescent="0.3">
      <c r="A27" t="s">
        <v>3528</v>
      </c>
      <c r="B27" t="s">
        <v>3610</v>
      </c>
      <c r="C27">
        <v>4</v>
      </c>
      <c r="D27" t="s">
        <v>15</v>
      </c>
      <c r="E27" t="s">
        <v>1373</v>
      </c>
      <c r="F27" t="s">
        <v>3615</v>
      </c>
      <c r="G27" t="s">
        <v>1375</v>
      </c>
      <c r="H27" t="s">
        <v>717</v>
      </c>
      <c r="I27" t="s">
        <v>1246</v>
      </c>
      <c r="J27" t="s">
        <v>3616</v>
      </c>
      <c r="K27" s="23" t="str">
        <f>HYPERLINK(MeLi___IMG[[#This Row],[Full_Path]],MeLi___IMG[[#This Row],[Material]]&amp;" -&gt; "&amp;MeLi___IMG[[#This Row],[Descripcion]])</f>
        <v>BG924512-SML -&gt; Frontal</v>
      </c>
    </row>
    <row r="28" spans="1:11" x14ac:dyDescent="0.3">
      <c r="A28" t="s">
        <v>3528</v>
      </c>
      <c r="B28" t="s">
        <v>3610</v>
      </c>
      <c r="C28">
        <v>4</v>
      </c>
      <c r="D28" t="s">
        <v>1251</v>
      </c>
      <c r="E28" t="s">
        <v>1373</v>
      </c>
      <c r="F28" t="s">
        <v>3617</v>
      </c>
      <c r="G28" t="s">
        <v>1375</v>
      </c>
      <c r="H28" t="s">
        <v>2276</v>
      </c>
      <c r="I28" t="s">
        <v>75</v>
      </c>
      <c r="J28" t="s">
        <v>3618</v>
      </c>
      <c r="K28" s="23" t="str">
        <f>HYPERLINK(MeLi___IMG[[#This Row],[Full_Path]],MeLi___IMG[[#This Row],[Material]]&amp;" -&gt; "&amp;MeLi___IMG[[#This Row],[Descripcion]])</f>
        <v>BG924512-SML -&gt; Adicional 3</v>
      </c>
    </row>
    <row r="29" spans="1:11" x14ac:dyDescent="0.3">
      <c r="A29" t="s">
        <v>3529</v>
      </c>
      <c r="B29" t="s">
        <v>3619</v>
      </c>
      <c r="C29">
        <v>0</v>
      </c>
      <c r="D29" t="s">
        <v>1251</v>
      </c>
      <c r="E29" t="s">
        <v>1373</v>
      </c>
      <c r="F29" t="s">
        <v>3623</v>
      </c>
      <c r="G29" t="s">
        <v>3621</v>
      </c>
      <c r="H29" t="s">
        <v>2276</v>
      </c>
      <c r="I29" t="s">
        <v>75</v>
      </c>
      <c r="J29" t="s">
        <v>3624</v>
      </c>
      <c r="K29" s="23" t="str">
        <f>HYPERLINK(MeLi___IMG[[#This Row],[Full_Path]],MeLi___IMG[[#This Row],[Material]]&amp;" -&gt; "&amp;MeLi___IMG[[#This Row],[Descripcion]])</f>
        <v>BG924525-BLA -&gt; Adicional 3</v>
      </c>
    </row>
    <row r="30" spans="1:11" x14ac:dyDescent="0.3">
      <c r="A30" t="s">
        <v>3529</v>
      </c>
      <c r="B30" t="s">
        <v>3619</v>
      </c>
      <c r="C30">
        <v>0</v>
      </c>
      <c r="D30" t="s">
        <v>15</v>
      </c>
      <c r="E30" t="s">
        <v>1373</v>
      </c>
      <c r="F30" t="s">
        <v>3625</v>
      </c>
      <c r="G30" t="s">
        <v>3621</v>
      </c>
      <c r="H30" t="s">
        <v>717</v>
      </c>
      <c r="I30" t="s">
        <v>1246</v>
      </c>
      <c r="J30" t="s">
        <v>3626</v>
      </c>
      <c r="K30" s="23" t="str">
        <f>HYPERLINK(MeLi___IMG[[#This Row],[Full_Path]],MeLi___IMG[[#This Row],[Material]]&amp;" -&gt; "&amp;MeLi___IMG[[#This Row],[Descripcion]])</f>
        <v>BG924525-BLA -&gt; Frontal</v>
      </c>
    </row>
    <row r="31" spans="1:11" x14ac:dyDescent="0.3">
      <c r="A31" t="s">
        <v>3529</v>
      </c>
      <c r="B31" t="s">
        <v>3619</v>
      </c>
      <c r="C31">
        <v>0</v>
      </c>
      <c r="D31" t="s">
        <v>1250</v>
      </c>
      <c r="E31" t="s">
        <v>1373</v>
      </c>
      <c r="F31" t="s">
        <v>3620</v>
      </c>
      <c r="G31" t="s">
        <v>3621</v>
      </c>
      <c r="H31" t="s">
        <v>2275</v>
      </c>
      <c r="I31" t="s">
        <v>1245</v>
      </c>
      <c r="J31" t="s">
        <v>3622</v>
      </c>
      <c r="K31" s="23" t="str">
        <f>HYPERLINK(MeLi___IMG[[#This Row],[Full_Path]],MeLi___IMG[[#This Row],[Material]]&amp;" -&gt; "&amp;MeLi___IMG[[#This Row],[Descripcion]])</f>
        <v>BG924525-BLA -&gt; Adicional 2</v>
      </c>
    </row>
    <row r="32" spans="1:11" x14ac:dyDescent="0.3">
      <c r="A32" t="s">
        <v>3530</v>
      </c>
      <c r="B32" t="s">
        <v>3627</v>
      </c>
      <c r="C32">
        <v>0</v>
      </c>
      <c r="D32" t="s">
        <v>1250</v>
      </c>
      <c r="E32" t="s">
        <v>1373</v>
      </c>
      <c r="F32" t="s">
        <v>3628</v>
      </c>
      <c r="G32" t="s">
        <v>3621</v>
      </c>
      <c r="H32" t="s">
        <v>2275</v>
      </c>
      <c r="I32" t="s">
        <v>1245</v>
      </c>
      <c r="J32" t="s">
        <v>3629</v>
      </c>
      <c r="K32" s="23" t="str">
        <f>HYPERLINK(MeLi___IMG[[#This Row],[Full_Path]],MeLi___IMG[[#This Row],[Material]]&amp;" -&gt; "&amp;MeLi___IMG[[#This Row],[Descripcion]])</f>
        <v>BG924525-SML -&gt; Adicional 2</v>
      </c>
    </row>
    <row r="33" spans="1:11" x14ac:dyDescent="0.3">
      <c r="A33" t="s">
        <v>3530</v>
      </c>
      <c r="B33" t="s">
        <v>3627</v>
      </c>
      <c r="C33">
        <v>0</v>
      </c>
      <c r="D33" t="s">
        <v>1251</v>
      </c>
      <c r="E33" t="s">
        <v>1373</v>
      </c>
      <c r="F33" t="s">
        <v>3630</v>
      </c>
      <c r="G33" t="s">
        <v>3621</v>
      </c>
      <c r="H33" t="s">
        <v>2276</v>
      </c>
      <c r="I33" t="s">
        <v>75</v>
      </c>
      <c r="J33" t="s">
        <v>3631</v>
      </c>
      <c r="K33" s="23" t="str">
        <f>HYPERLINK(MeLi___IMG[[#This Row],[Full_Path]],MeLi___IMG[[#This Row],[Material]]&amp;" -&gt; "&amp;MeLi___IMG[[#This Row],[Descripcion]])</f>
        <v>BG924525-SML -&gt; Adicional 3</v>
      </c>
    </row>
    <row r="34" spans="1:11" x14ac:dyDescent="0.3">
      <c r="A34" t="s">
        <v>3530</v>
      </c>
      <c r="B34" t="s">
        <v>3627</v>
      </c>
      <c r="C34">
        <v>0</v>
      </c>
      <c r="D34" t="s">
        <v>15</v>
      </c>
      <c r="E34" t="s">
        <v>1373</v>
      </c>
      <c r="F34" t="s">
        <v>3632</v>
      </c>
      <c r="G34" t="s">
        <v>3621</v>
      </c>
      <c r="H34" t="s">
        <v>717</v>
      </c>
      <c r="I34" t="s">
        <v>1246</v>
      </c>
      <c r="J34" t="s">
        <v>3633</v>
      </c>
      <c r="K34" s="23" t="str">
        <f>HYPERLINK(MeLi___IMG[[#This Row],[Full_Path]],MeLi___IMG[[#This Row],[Material]]&amp;" -&gt; "&amp;MeLi___IMG[[#This Row],[Descripcion]])</f>
        <v>BG924525-SML -&gt; Frontal</v>
      </c>
    </row>
    <row r="35" spans="1:11" x14ac:dyDescent="0.3">
      <c r="A35" t="s">
        <v>3531</v>
      </c>
      <c r="B35" t="s">
        <v>4254</v>
      </c>
      <c r="C35">
        <v>0</v>
      </c>
      <c r="D35" t="s">
        <v>15</v>
      </c>
      <c r="E35" t="s">
        <v>2757</v>
      </c>
      <c r="F35" t="s">
        <v>4255</v>
      </c>
      <c r="G35" t="s">
        <v>3621</v>
      </c>
      <c r="H35" t="s">
        <v>717</v>
      </c>
      <c r="I35" t="s">
        <v>1246</v>
      </c>
      <c r="J35" t="s">
        <v>4256</v>
      </c>
      <c r="K35" s="23" t="str">
        <f>HYPERLINK(MeLi___IMG[[#This Row],[Full_Path]],MeLi___IMG[[#This Row],[Material]]&amp;" -&gt; "&amp;MeLi___IMG[[#This Row],[Descripcion]])</f>
        <v>BG924525-WHI -&gt; Frontal</v>
      </c>
    </row>
    <row r="36" spans="1:11" x14ac:dyDescent="0.3">
      <c r="A36" t="s">
        <v>3531</v>
      </c>
      <c r="B36" t="s">
        <v>4254</v>
      </c>
      <c r="C36">
        <v>0</v>
      </c>
      <c r="D36" t="s">
        <v>1251</v>
      </c>
      <c r="E36" t="s">
        <v>2757</v>
      </c>
      <c r="F36" t="s">
        <v>4257</v>
      </c>
      <c r="G36" t="s">
        <v>3621</v>
      </c>
      <c r="H36" t="s">
        <v>2276</v>
      </c>
      <c r="I36" t="s">
        <v>75</v>
      </c>
      <c r="J36" t="s">
        <v>4258</v>
      </c>
      <c r="K36" s="23" t="str">
        <f>HYPERLINK(MeLi___IMG[[#This Row],[Full_Path]],MeLi___IMG[[#This Row],[Material]]&amp;" -&gt; "&amp;MeLi___IMG[[#This Row],[Descripcion]])</f>
        <v>BG924525-WHI -&gt; Adicional 3</v>
      </c>
    </row>
    <row r="37" spans="1:11" x14ac:dyDescent="0.3">
      <c r="A37" t="s">
        <v>3531</v>
      </c>
      <c r="B37" t="s">
        <v>4254</v>
      </c>
      <c r="C37">
        <v>0</v>
      </c>
      <c r="D37" t="s">
        <v>1250</v>
      </c>
      <c r="E37" t="s">
        <v>2757</v>
      </c>
      <c r="F37" t="s">
        <v>4259</v>
      </c>
      <c r="G37" t="s">
        <v>3621</v>
      </c>
      <c r="H37" t="s">
        <v>2275</v>
      </c>
      <c r="I37" t="s">
        <v>1245</v>
      </c>
      <c r="J37" t="s">
        <v>4260</v>
      </c>
      <c r="K37" s="23" t="str">
        <f>HYPERLINK(MeLi___IMG[[#This Row],[Full_Path]],MeLi___IMG[[#This Row],[Material]]&amp;" -&gt; "&amp;MeLi___IMG[[#This Row],[Descripcion]])</f>
        <v>BG924525-WHI -&gt; Adicional 2</v>
      </c>
    </row>
    <row r="38" spans="1:11" x14ac:dyDescent="0.3">
      <c r="A38" t="s">
        <v>3518</v>
      </c>
      <c r="B38" t="s">
        <v>3634</v>
      </c>
      <c r="C38">
        <v>0</v>
      </c>
      <c r="D38" t="s">
        <v>15</v>
      </c>
      <c r="E38" t="s">
        <v>1373</v>
      </c>
      <c r="F38" t="s">
        <v>3637</v>
      </c>
      <c r="G38" t="s">
        <v>1380</v>
      </c>
      <c r="H38" t="s">
        <v>717</v>
      </c>
      <c r="I38" t="s">
        <v>1246</v>
      </c>
      <c r="J38" t="s">
        <v>3638</v>
      </c>
      <c r="K38" s="23" t="str">
        <f>HYPERLINK(MeLi___IMG[[#This Row],[Full_Path]],MeLi___IMG[[#This Row],[Material]]&amp;" -&gt; "&amp;MeLi___IMG[[#This Row],[Descripcion]])</f>
        <v>CG947905-WHI -&gt; Frontal</v>
      </c>
    </row>
    <row r="39" spans="1:11" x14ac:dyDescent="0.3">
      <c r="A39" t="s">
        <v>3518</v>
      </c>
      <c r="B39" t="s">
        <v>3634</v>
      </c>
      <c r="C39">
        <v>0</v>
      </c>
      <c r="D39" t="s">
        <v>1251</v>
      </c>
      <c r="E39" t="s">
        <v>1373</v>
      </c>
      <c r="F39" t="s">
        <v>3639</v>
      </c>
      <c r="G39" t="s">
        <v>1380</v>
      </c>
      <c r="H39" t="s">
        <v>2276</v>
      </c>
      <c r="I39" t="s">
        <v>75</v>
      </c>
      <c r="J39" t="s">
        <v>3640</v>
      </c>
      <c r="K39" s="23" t="str">
        <f>HYPERLINK(MeLi___IMG[[#This Row],[Full_Path]],MeLi___IMG[[#This Row],[Material]]&amp;" -&gt; "&amp;MeLi___IMG[[#This Row],[Descripcion]])</f>
        <v>CG947905-WHI -&gt; Adicional 3</v>
      </c>
    </row>
    <row r="40" spans="1:11" x14ac:dyDescent="0.3">
      <c r="A40" t="s">
        <v>3518</v>
      </c>
      <c r="B40" t="s">
        <v>3634</v>
      </c>
      <c r="C40">
        <v>0</v>
      </c>
      <c r="D40" t="s">
        <v>1250</v>
      </c>
      <c r="E40" t="s">
        <v>1373</v>
      </c>
      <c r="F40" t="s">
        <v>3635</v>
      </c>
      <c r="G40" t="s">
        <v>1380</v>
      </c>
      <c r="H40" t="s">
        <v>2275</v>
      </c>
      <c r="I40" t="s">
        <v>1245</v>
      </c>
      <c r="J40" t="s">
        <v>3636</v>
      </c>
      <c r="K40" s="23" t="str">
        <f>HYPERLINK(MeLi___IMG[[#This Row],[Full_Path]],MeLi___IMG[[#This Row],[Material]]&amp;" -&gt; "&amp;MeLi___IMG[[#This Row],[Descripcion]])</f>
        <v>CG947905-WHI -&gt; Adicional 2</v>
      </c>
    </row>
    <row r="41" spans="1:11" x14ac:dyDescent="0.3">
      <c r="A41" t="s">
        <v>1389</v>
      </c>
      <c r="B41" t="s">
        <v>1391</v>
      </c>
      <c r="C41">
        <v>0</v>
      </c>
      <c r="D41" t="s">
        <v>15</v>
      </c>
      <c r="E41" t="s">
        <v>1373</v>
      </c>
      <c r="F41" t="s">
        <v>1392</v>
      </c>
      <c r="G41" t="s">
        <v>1381</v>
      </c>
      <c r="H41" t="s">
        <v>717</v>
      </c>
      <c r="I41" t="s">
        <v>1246</v>
      </c>
      <c r="J41" t="s">
        <v>3643</v>
      </c>
      <c r="K41" s="23" t="str">
        <f>HYPERLINK(MeLi___IMG[[#This Row],[Full_Path]],MeLi___IMG[[#This Row],[Material]]&amp;" -&gt; "&amp;MeLi___IMG[[#This Row],[Descripcion]])</f>
        <v>CG947930-WHI -&gt; Frontal</v>
      </c>
    </row>
    <row r="42" spans="1:11" x14ac:dyDescent="0.3">
      <c r="A42" t="s">
        <v>1389</v>
      </c>
      <c r="B42" t="s">
        <v>1391</v>
      </c>
      <c r="C42">
        <v>0</v>
      </c>
      <c r="D42" t="s">
        <v>1250</v>
      </c>
      <c r="E42" t="s">
        <v>1373</v>
      </c>
      <c r="F42" t="s">
        <v>1394</v>
      </c>
      <c r="G42" t="s">
        <v>1381</v>
      </c>
      <c r="H42" t="s">
        <v>2275</v>
      </c>
      <c r="I42" t="s">
        <v>1245</v>
      </c>
      <c r="J42" t="s">
        <v>3641</v>
      </c>
      <c r="K42" s="23" t="str">
        <f>HYPERLINK(MeLi___IMG[[#This Row],[Full_Path]],MeLi___IMG[[#This Row],[Material]]&amp;" -&gt; "&amp;MeLi___IMG[[#This Row],[Descripcion]])</f>
        <v>CG947930-WHI -&gt; Adicional 2</v>
      </c>
    </row>
    <row r="43" spans="1:11" x14ac:dyDescent="0.3">
      <c r="A43" t="s">
        <v>1389</v>
      </c>
      <c r="B43" t="s">
        <v>1391</v>
      </c>
      <c r="C43">
        <v>0</v>
      </c>
      <c r="D43" t="s">
        <v>1251</v>
      </c>
      <c r="E43" t="s">
        <v>1373</v>
      </c>
      <c r="F43" t="s">
        <v>1393</v>
      </c>
      <c r="G43" t="s">
        <v>1381</v>
      </c>
      <c r="H43" t="s">
        <v>2276</v>
      </c>
      <c r="I43" t="s">
        <v>75</v>
      </c>
      <c r="J43" t="s">
        <v>3642</v>
      </c>
      <c r="K43" s="23" t="str">
        <f>HYPERLINK(MeLi___IMG[[#This Row],[Full_Path]],MeLi___IMG[[#This Row],[Material]]&amp;" -&gt; "&amp;MeLi___IMG[[#This Row],[Descripcion]])</f>
        <v>CG947930-WHI -&gt; Adicional 3</v>
      </c>
    </row>
    <row r="44" spans="1:11" x14ac:dyDescent="0.3">
      <c r="A44" t="s">
        <v>3519</v>
      </c>
      <c r="B44" t="s">
        <v>3644</v>
      </c>
      <c r="C44">
        <v>0</v>
      </c>
      <c r="D44" t="s">
        <v>15</v>
      </c>
      <c r="E44" t="s">
        <v>1373</v>
      </c>
      <c r="F44" t="s">
        <v>3650</v>
      </c>
      <c r="G44" t="s">
        <v>3646</v>
      </c>
      <c r="H44" t="s">
        <v>717</v>
      </c>
      <c r="I44" t="s">
        <v>1246</v>
      </c>
      <c r="J44" t="s">
        <v>3651</v>
      </c>
      <c r="K44" s="23" t="str">
        <f>HYPERLINK(MeLi___IMG[[#This Row],[Full_Path]],MeLi___IMG[[#This Row],[Material]]&amp;" -&gt; "&amp;MeLi___IMG[[#This Row],[Descripcion]])</f>
        <v>CG947969-MOC -&gt; Frontal</v>
      </c>
    </row>
    <row r="45" spans="1:11" x14ac:dyDescent="0.3">
      <c r="A45" t="s">
        <v>3519</v>
      </c>
      <c r="B45" t="s">
        <v>3644</v>
      </c>
      <c r="C45">
        <v>0</v>
      </c>
      <c r="D45" t="s">
        <v>1251</v>
      </c>
      <c r="E45" t="s">
        <v>1373</v>
      </c>
      <c r="F45" t="s">
        <v>3648</v>
      </c>
      <c r="G45" t="s">
        <v>3646</v>
      </c>
      <c r="H45" t="s">
        <v>2276</v>
      </c>
      <c r="I45" t="s">
        <v>75</v>
      </c>
      <c r="J45" t="s">
        <v>3649</v>
      </c>
      <c r="K45" s="23" t="str">
        <f>HYPERLINK(MeLi___IMG[[#This Row],[Full_Path]],MeLi___IMG[[#This Row],[Material]]&amp;" -&gt; "&amp;MeLi___IMG[[#This Row],[Descripcion]])</f>
        <v>CG947969-MOC -&gt; Adicional 3</v>
      </c>
    </row>
    <row r="46" spans="1:11" x14ac:dyDescent="0.3">
      <c r="A46" t="s">
        <v>3519</v>
      </c>
      <c r="B46" t="s">
        <v>3644</v>
      </c>
      <c r="C46">
        <v>0</v>
      </c>
      <c r="D46" t="s">
        <v>1250</v>
      </c>
      <c r="E46" t="s">
        <v>1373</v>
      </c>
      <c r="F46" t="s">
        <v>3645</v>
      </c>
      <c r="G46" t="s">
        <v>3646</v>
      </c>
      <c r="H46" t="s">
        <v>2275</v>
      </c>
      <c r="I46" t="s">
        <v>1245</v>
      </c>
      <c r="J46" t="s">
        <v>3647</v>
      </c>
      <c r="K46" s="23" t="str">
        <f>HYPERLINK(MeLi___IMG[[#This Row],[Full_Path]],MeLi___IMG[[#This Row],[Material]]&amp;" -&gt; "&amp;MeLi___IMG[[#This Row],[Descripcion]])</f>
        <v>CG947969-MOC -&gt; Adicional 2</v>
      </c>
    </row>
    <row r="47" spans="1:11" x14ac:dyDescent="0.3">
      <c r="A47" t="s">
        <v>3478</v>
      </c>
      <c r="B47" t="s">
        <v>3652</v>
      </c>
      <c r="C47">
        <v>0</v>
      </c>
      <c r="D47" t="s">
        <v>1251</v>
      </c>
      <c r="E47" t="s">
        <v>1373</v>
      </c>
      <c r="F47" t="s">
        <v>3653</v>
      </c>
      <c r="G47" t="s">
        <v>3654</v>
      </c>
      <c r="H47" t="s">
        <v>2276</v>
      </c>
      <c r="I47" t="s">
        <v>75</v>
      </c>
      <c r="J47" t="s">
        <v>3655</v>
      </c>
      <c r="K47" s="23" t="str">
        <f>HYPERLINK(MeLi___IMG[[#This Row],[Full_Path]],MeLi___IMG[[#This Row],[Material]]&amp;" -&gt; "&amp;MeLi___IMG[[#This Row],[Descripcion]])</f>
        <v>EG954621-BLA -&gt; Adicional 3</v>
      </c>
    </row>
    <row r="48" spans="1:11" x14ac:dyDescent="0.3">
      <c r="A48" t="s">
        <v>3478</v>
      </c>
      <c r="B48" t="s">
        <v>3652</v>
      </c>
      <c r="C48">
        <v>0</v>
      </c>
      <c r="D48" t="s">
        <v>1250</v>
      </c>
      <c r="E48" t="s">
        <v>1373</v>
      </c>
      <c r="F48" t="s">
        <v>3656</v>
      </c>
      <c r="G48" t="s">
        <v>3654</v>
      </c>
      <c r="H48" t="s">
        <v>2275</v>
      </c>
      <c r="I48" t="s">
        <v>1245</v>
      </c>
      <c r="J48" t="s">
        <v>3657</v>
      </c>
      <c r="K48" s="23" t="str">
        <f>HYPERLINK(MeLi___IMG[[#This Row],[Full_Path]],MeLi___IMG[[#This Row],[Material]]&amp;" -&gt; "&amp;MeLi___IMG[[#This Row],[Descripcion]])</f>
        <v>EG954621-BLA -&gt; Adicional 2</v>
      </c>
    </row>
    <row r="49" spans="1:11" x14ac:dyDescent="0.3">
      <c r="A49" t="s">
        <v>3478</v>
      </c>
      <c r="B49" t="s">
        <v>3652</v>
      </c>
      <c r="C49">
        <v>0</v>
      </c>
      <c r="D49" t="s">
        <v>15</v>
      </c>
      <c r="E49" t="s">
        <v>1373</v>
      </c>
      <c r="F49" t="s">
        <v>3658</v>
      </c>
      <c r="G49" t="s">
        <v>3654</v>
      </c>
      <c r="H49" t="s">
        <v>717</v>
      </c>
      <c r="I49" t="s">
        <v>1246</v>
      </c>
      <c r="J49" t="s">
        <v>3659</v>
      </c>
      <c r="K49" s="23" t="str">
        <f>HYPERLINK(MeLi___IMG[[#This Row],[Full_Path]],MeLi___IMG[[#This Row],[Material]]&amp;" -&gt; "&amp;MeLi___IMG[[#This Row],[Descripcion]])</f>
        <v>EG954621-BLA -&gt; Frontal</v>
      </c>
    </row>
    <row r="50" spans="1:11" x14ac:dyDescent="0.3">
      <c r="A50" t="s">
        <v>3479</v>
      </c>
      <c r="B50" t="s">
        <v>3660</v>
      </c>
      <c r="C50">
        <v>0</v>
      </c>
      <c r="D50" t="s">
        <v>1250</v>
      </c>
      <c r="E50" t="s">
        <v>1373</v>
      </c>
      <c r="F50" t="s">
        <v>3663</v>
      </c>
      <c r="G50" t="s">
        <v>3654</v>
      </c>
      <c r="H50" t="s">
        <v>2275</v>
      </c>
      <c r="I50" t="s">
        <v>1245</v>
      </c>
      <c r="J50" t="s">
        <v>3664</v>
      </c>
      <c r="K50" s="23" t="str">
        <f>HYPERLINK(MeLi___IMG[[#This Row],[Full_Path]],MeLi___IMG[[#This Row],[Material]]&amp;" -&gt; "&amp;MeLi___IMG[[#This Row],[Descripcion]])</f>
        <v>EG954621-MIL -&gt; Adicional 2</v>
      </c>
    </row>
    <row r="51" spans="1:11" x14ac:dyDescent="0.3">
      <c r="A51" t="s">
        <v>3479</v>
      </c>
      <c r="B51" t="s">
        <v>3660</v>
      </c>
      <c r="C51">
        <v>0</v>
      </c>
      <c r="D51" t="s">
        <v>1251</v>
      </c>
      <c r="E51" t="s">
        <v>1373</v>
      </c>
      <c r="F51" t="s">
        <v>3661</v>
      </c>
      <c r="G51" t="s">
        <v>3654</v>
      </c>
      <c r="H51" t="s">
        <v>2276</v>
      </c>
      <c r="I51" t="s">
        <v>75</v>
      </c>
      <c r="J51" t="s">
        <v>3662</v>
      </c>
      <c r="K51" s="23" t="str">
        <f>HYPERLINK(MeLi___IMG[[#This Row],[Full_Path]],MeLi___IMG[[#This Row],[Material]]&amp;" -&gt; "&amp;MeLi___IMG[[#This Row],[Descripcion]])</f>
        <v>EG954621-MIL -&gt; Adicional 3</v>
      </c>
    </row>
    <row r="52" spans="1:11" x14ac:dyDescent="0.3">
      <c r="A52" t="s">
        <v>3479</v>
      </c>
      <c r="B52" t="s">
        <v>3660</v>
      </c>
      <c r="C52">
        <v>0</v>
      </c>
      <c r="D52" t="s">
        <v>15</v>
      </c>
      <c r="E52" t="s">
        <v>1373</v>
      </c>
      <c r="F52" t="s">
        <v>3665</v>
      </c>
      <c r="G52" t="s">
        <v>3654</v>
      </c>
      <c r="H52" t="s">
        <v>717</v>
      </c>
      <c r="I52" t="s">
        <v>1246</v>
      </c>
      <c r="J52" t="s">
        <v>3666</v>
      </c>
      <c r="K52" s="23" t="str">
        <f>HYPERLINK(MeLi___IMG[[#This Row],[Full_Path]],MeLi___IMG[[#This Row],[Material]]&amp;" -&gt; "&amp;MeLi___IMG[[#This Row],[Descripcion]])</f>
        <v>EG954621-MIL -&gt; Frontal</v>
      </c>
    </row>
    <row r="53" spans="1:11" x14ac:dyDescent="0.3">
      <c r="A53" t="s">
        <v>3480</v>
      </c>
      <c r="B53" t="s">
        <v>3667</v>
      </c>
      <c r="C53">
        <v>0</v>
      </c>
      <c r="D53" t="s">
        <v>1250</v>
      </c>
      <c r="E53" t="s">
        <v>1373</v>
      </c>
      <c r="F53" t="s">
        <v>3672</v>
      </c>
      <c r="G53" t="s">
        <v>3654</v>
      </c>
      <c r="H53" t="s">
        <v>2275</v>
      </c>
      <c r="I53" t="s">
        <v>1245</v>
      </c>
      <c r="J53" t="s">
        <v>3673</v>
      </c>
      <c r="K53" s="23" t="str">
        <f>HYPERLINK(MeLi___IMG[[#This Row],[Full_Path]],MeLi___IMG[[#This Row],[Material]]&amp;" -&gt; "&amp;MeLi___IMG[[#This Row],[Descripcion]])</f>
        <v>EG954621-TAU -&gt; Adicional 2</v>
      </c>
    </row>
    <row r="54" spans="1:11" x14ac:dyDescent="0.3">
      <c r="A54" t="s">
        <v>3480</v>
      </c>
      <c r="B54" t="s">
        <v>3667</v>
      </c>
      <c r="C54">
        <v>0</v>
      </c>
      <c r="D54" t="s">
        <v>1251</v>
      </c>
      <c r="E54" t="s">
        <v>1373</v>
      </c>
      <c r="F54" t="s">
        <v>3668</v>
      </c>
      <c r="G54" t="s">
        <v>3654</v>
      </c>
      <c r="H54" t="s">
        <v>2276</v>
      </c>
      <c r="I54" t="s">
        <v>75</v>
      </c>
      <c r="J54" t="s">
        <v>3669</v>
      </c>
      <c r="K54" s="23" t="str">
        <f>HYPERLINK(MeLi___IMG[[#This Row],[Full_Path]],MeLi___IMG[[#This Row],[Material]]&amp;" -&gt; "&amp;MeLi___IMG[[#This Row],[Descripcion]])</f>
        <v>EG954621-TAU -&gt; Adicional 3</v>
      </c>
    </row>
    <row r="55" spans="1:11" x14ac:dyDescent="0.3">
      <c r="A55" t="s">
        <v>3480</v>
      </c>
      <c r="B55" t="s">
        <v>3667</v>
      </c>
      <c r="C55">
        <v>0</v>
      </c>
      <c r="D55" t="s">
        <v>15</v>
      </c>
      <c r="E55" t="s">
        <v>1373</v>
      </c>
      <c r="F55" t="s">
        <v>3670</v>
      </c>
      <c r="G55" t="s">
        <v>3654</v>
      </c>
      <c r="H55" t="s">
        <v>717</v>
      </c>
      <c r="I55" t="s">
        <v>1246</v>
      </c>
      <c r="J55" t="s">
        <v>3671</v>
      </c>
      <c r="K55" s="23" t="str">
        <f>HYPERLINK(MeLi___IMG[[#This Row],[Full_Path]],MeLi___IMG[[#This Row],[Material]]&amp;" -&gt; "&amp;MeLi___IMG[[#This Row],[Descripcion]])</f>
        <v>EG954621-TAU -&gt; Frontal</v>
      </c>
    </row>
    <row r="56" spans="1:11" x14ac:dyDescent="0.3">
      <c r="A56" t="s">
        <v>3547</v>
      </c>
      <c r="B56" t="s">
        <v>4261</v>
      </c>
      <c r="C56">
        <v>0</v>
      </c>
      <c r="D56" t="s">
        <v>15</v>
      </c>
      <c r="E56" t="s">
        <v>2757</v>
      </c>
      <c r="F56" t="s">
        <v>4262</v>
      </c>
      <c r="G56" t="s">
        <v>4263</v>
      </c>
      <c r="H56" t="s">
        <v>717</v>
      </c>
      <c r="I56" t="s">
        <v>1246</v>
      </c>
      <c r="J56" t="s">
        <v>4264</v>
      </c>
      <c r="K56" s="23" t="str">
        <f>HYPERLINK(MeLi___IMG[[#This Row],[Full_Path]],MeLi___IMG[[#This Row],[Material]]&amp;" -&gt; "&amp;MeLi___IMG[[#This Row],[Descripcion]])</f>
        <v>G9795595-BLA -&gt; Frontal</v>
      </c>
    </row>
    <row r="57" spans="1:11" x14ac:dyDescent="0.3">
      <c r="A57" t="s">
        <v>3547</v>
      </c>
      <c r="B57" t="s">
        <v>4261</v>
      </c>
      <c r="C57">
        <v>0</v>
      </c>
      <c r="D57" t="s">
        <v>1250</v>
      </c>
      <c r="E57" t="s">
        <v>2757</v>
      </c>
      <c r="F57" t="s">
        <v>4265</v>
      </c>
      <c r="G57" t="s">
        <v>4263</v>
      </c>
      <c r="H57" t="s">
        <v>2275</v>
      </c>
      <c r="I57" t="s">
        <v>1245</v>
      </c>
      <c r="J57" t="s">
        <v>4266</v>
      </c>
      <c r="K57" s="23" t="str">
        <f>HYPERLINK(MeLi___IMG[[#This Row],[Full_Path]],MeLi___IMG[[#This Row],[Material]]&amp;" -&gt; "&amp;MeLi___IMG[[#This Row],[Descripcion]])</f>
        <v>G9795595-BLA -&gt; Adicional 2</v>
      </c>
    </row>
    <row r="58" spans="1:11" x14ac:dyDescent="0.3">
      <c r="A58" t="s">
        <v>3547</v>
      </c>
      <c r="B58" t="s">
        <v>4261</v>
      </c>
      <c r="C58">
        <v>0</v>
      </c>
      <c r="D58" t="s">
        <v>1249</v>
      </c>
      <c r="E58" t="s">
        <v>2757</v>
      </c>
      <c r="F58" t="s">
        <v>4267</v>
      </c>
      <c r="G58" t="s">
        <v>4263</v>
      </c>
      <c r="H58" t="s">
        <v>2274</v>
      </c>
      <c r="I58" t="s">
        <v>1253</v>
      </c>
      <c r="J58" t="s">
        <v>4268</v>
      </c>
      <c r="K58" s="23" t="str">
        <f>HYPERLINK(MeLi___IMG[[#This Row],[Full_Path]],MeLi___IMG[[#This Row],[Material]]&amp;" -&gt; "&amp;MeLi___IMG[[#This Row],[Descripcion]])</f>
        <v>G9795595-BLA -&gt; Adicional 1</v>
      </c>
    </row>
    <row r="59" spans="1:11" x14ac:dyDescent="0.3">
      <c r="A59" t="s">
        <v>3548</v>
      </c>
      <c r="B59" t="s">
        <v>4269</v>
      </c>
      <c r="C59">
        <v>0</v>
      </c>
      <c r="D59" t="s">
        <v>1250</v>
      </c>
      <c r="E59" t="s">
        <v>2757</v>
      </c>
      <c r="F59" t="s">
        <v>4270</v>
      </c>
      <c r="G59" t="s">
        <v>4263</v>
      </c>
      <c r="H59" t="s">
        <v>2275</v>
      </c>
      <c r="I59" t="s">
        <v>1245</v>
      </c>
      <c r="J59" t="s">
        <v>4271</v>
      </c>
      <c r="K59" s="23" t="str">
        <f>HYPERLINK(MeLi___IMG[[#This Row],[Full_Path]],MeLi___IMG[[#This Row],[Material]]&amp;" -&gt; "&amp;MeLi___IMG[[#This Row],[Descripcion]])</f>
        <v>G9795595-MIL -&gt; Adicional 2</v>
      </c>
    </row>
    <row r="60" spans="1:11" x14ac:dyDescent="0.3">
      <c r="A60" t="s">
        <v>3548</v>
      </c>
      <c r="B60" t="s">
        <v>4269</v>
      </c>
      <c r="C60">
        <v>0</v>
      </c>
      <c r="D60" t="s">
        <v>1249</v>
      </c>
      <c r="E60" t="s">
        <v>2757</v>
      </c>
      <c r="F60" t="s">
        <v>4272</v>
      </c>
      <c r="G60" t="s">
        <v>4263</v>
      </c>
      <c r="H60" t="s">
        <v>2274</v>
      </c>
      <c r="I60" t="s">
        <v>1253</v>
      </c>
      <c r="J60" t="s">
        <v>4273</v>
      </c>
      <c r="K60" s="23" t="str">
        <f>HYPERLINK(MeLi___IMG[[#This Row],[Full_Path]],MeLi___IMG[[#This Row],[Material]]&amp;" -&gt; "&amp;MeLi___IMG[[#This Row],[Descripcion]])</f>
        <v>G9795595-MIL -&gt; Adicional 1</v>
      </c>
    </row>
    <row r="61" spans="1:11" x14ac:dyDescent="0.3">
      <c r="A61" t="s">
        <v>3548</v>
      </c>
      <c r="B61" t="s">
        <v>4269</v>
      </c>
      <c r="C61">
        <v>0</v>
      </c>
      <c r="D61" t="s">
        <v>15</v>
      </c>
      <c r="E61" t="s">
        <v>2757</v>
      </c>
      <c r="F61" t="s">
        <v>4274</v>
      </c>
      <c r="G61" t="s">
        <v>4263</v>
      </c>
      <c r="H61" t="s">
        <v>717</v>
      </c>
      <c r="I61" t="s">
        <v>1246</v>
      </c>
      <c r="J61" t="s">
        <v>4275</v>
      </c>
      <c r="K61" s="23" t="str">
        <f>HYPERLINK(MeLi___IMG[[#This Row],[Full_Path]],MeLi___IMG[[#This Row],[Material]]&amp;" -&gt; "&amp;MeLi___IMG[[#This Row],[Descripcion]])</f>
        <v>G9795595-MIL -&gt; Frontal</v>
      </c>
    </row>
    <row r="62" spans="1:11" x14ac:dyDescent="0.3">
      <c r="A62" t="s">
        <v>3520</v>
      </c>
      <c r="B62" t="s">
        <v>3674</v>
      </c>
      <c r="C62">
        <v>0</v>
      </c>
      <c r="D62" t="s">
        <v>1250</v>
      </c>
      <c r="E62" t="s">
        <v>1373</v>
      </c>
      <c r="F62" t="s">
        <v>3675</v>
      </c>
      <c r="G62" t="s">
        <v>3676</v>
      </c>
      <c r="H62" t="s">
        <v>2275</v>
      </c>
      <c r="I62" t="s">
        <v>1245</v>
      </c>
      <c r="J62" t="s">
        <v>3677</v>
      </c>
      <c r="K62" s="23" t="str">
        <f>HYPERLINK(MeLi___IMG[[#This Row],[Full_Path]],MeLi___IMG[[#This Row],[Material]]&amp;" -&gt; "&amp;MeLi___IMG[[#This Row],[Descripcion]])</f>
        <v>HG947912-NAT -&gt; Adicional 2</v>
      </c>
    </row>
    <row r="63" spans="1:11" x14ac:dyDescent="0.3">
      <c r="A63" t="s">
        <v>3520</v>
      </c>
      <c r="B63" t="s">
        <v>3674</v>
      </c>
      <c r="C63">
        <v>0</v>
      </c>
      <c r="D63" t="s">
        <v>1251</v>
      </c>
      <c r="E63" t="s">
        <v>1373</v>
      </c>
      <c r="F63" t="s">
        <v>3678</v>
      </c>
      <c r="G63" t="s">
        <v>3676</v>
      </c>
      <c r="H63" t="s">
        <v>2276</v>
      </c>
      <c r="I63" t="s">
        <v>75</v>
      </c>
      <c r="J63" t="s">
        <v>3679</v>
      </c>
      <c r="K63" s="23" t="str">
        <f>HYPERLINK(MeLi___IMG[[#This Row],[Full_Path]],MeLi___IMG[[#This Row],[Material]]&amp;" -&gt; "&amp;MeLi___IMG[[#This Row],[Descripcion]])</f>
        <v>HG947912-NAT -&gt; Adicional 3</v>
      </c>
    </row>
    <row r="64" spans="1:11" x14ac:dyDescent="0.3">
      <c r="A64" t="s">
        <v>3520</v>
      </c>
      <c r="B64" t="s">
        <v>3674</v>
      </c>
      <c r="C64">
        <v>0</v>
      </c>
      <c r="D64" t="s">
        <v>15</v>
      </c>
      <c r="E64" t="s">
        <v>1373</v>
      </c>
      <c r="F64" t="s">
        <v>3680</v>
      </c>
      <c r="G64" t="s">
        <v>3676</v>
      </c>
      <c r="H64" t="s">
        <v>717</v>
      </c>
      <c r="I64" t="s">
        <v>1246</v>
      </c>
      <c r="J64" t="s">
        <v>3681</v>
      </c>
      <c r="K64" s="23" t="str">
        <f>HYPERLINK(MeLi___IMG[[#This Row],[Full_Path]],MeLi___IMG[[#This Row],[Material]]&amp;" -&gt; "&amp;MeLi___IMG[[#This Row],[Descripcion]])</f>
        <v>HG947912-NAT -&gt; Frontal</v>
      </c>
    </row>
    <row r="65" spans="1:11" x14ac:dyDescent="0.3">
      <c r="A65" t="s">
        <v>3521</v>
      </c>
      <c r="B65" t="s">
        <v>3682</v>
      </c>
      <c r="C65">
        <v>0</v>
      </c>
      <c r="D65" t="s">
        <v>1250</v>
      </c>
      <c r="E65" t="s">
        <v>1373</v>
      </c>
      <c r="F65" t="s">
        <v>3686</v>
      </c>
      <c r="G65" t="s">
        <v>3684</v>
      </c>
      <c r="H65" t="s">
        <v>2275</v>
      </c>
      <c r="I65" t="s">
        <v>1245</v>
      </c>
      <c r="J65" t="s">
        <v>3687</v>
      </c>
      <c r="K65" s="23" t="str">
        <f>HYPERLINK(MeLi___IMG[[#This Row],[Full_Path]],MeLi___IMG[[#This Row],[Material]]&amp;" -&gt; "&amp;MeLi___IMG[[#This Row],[Descripcion]])</f>
        <v>HG947930-NAT -&gt; Adicional 2</v>
      </c>
    </row>
    <row r="66" spans="1:11" x14ac:dyDescent="0.3">
      <c r="A66" t="s">
        <v>3521</v>
      </c>
      <c r="B66" t="s">
        <v>3682</v>
      </c>
      <c r="C66">
        <v>0</v>
      </c>
      <c r="D66" t="s">
        <v>15</v>
      </c>
      <c r="E66" t="s">
        <v>1373</v>
      </c>
      <c r="F66" t="s">
        <v>3683</v>
      </c>
      <c r="G66" t="s">
        <v>3684</v>
      </c>
      <c r="H66" t="s">
        <v>717</v>
      </c>
      <c r="I66" t="s">
        <v>1246</v>
      </c>
      <c r="J66" t="s">
        <v>3685</v>
      </c>
      <c r="K66" s="23" t="str">
        <f>HYPERLINK(MeLi___IMG[[#This Row],[Full_Path]],MeLi___IMG[[#This Row],[Material]]&amp;" -&gt; "&amp;MeLi___IMG[[#This Row],[Descripcion]])</f>
        <v>HG947930-NAT -&gt; Frontal</v>
      </c>
    </row>
    <row r="67" spans="1:11" x14ac:dyDescent="0.3">
      <c r="A67" t="s">
        <v>3521</v>
      </c>
      <c r="B67" t="s">
        <v>3682</v>
      </c>
      <c r="C67">
        <v>0</v>
      </c>
      <c r="D67" t="s">
        <v>1251</v>
      </c>
      <c r="E67" t="s">
        <v>1373</v>
      </c>
      <c r="F67" t="s">
        <v>3688</v>
      </c>
      <c r="G67" t="s">
        <v>3684</v>
      </c>
      <c r="H67" t="s">
        <v>2276</v>
      </c>
      <c r="I67" t="s">
        <v>75</v>
      </c>
      <c r="J67" t="s">
        <v>3689</v>
      </c>
      <c r="K67" s="23" t="str">
        <f>HYPERLINK(MeLi___IMG[[#This Row],[Full_Path]],MeLi___IMG[[#This Row],[Material]]&amp;" -&gt; "&amp;MeLi___IMG[[#This Row],[Descripcion]])</f>
        <v>HG947930-NAT -&gt; Adicional 3</v>
      </c>
    </row>
    <row r="68" spans="1:11" x14ac:dyDescent="0.3">
      <c r="A68" t="s">
        <v>3542</v>
      </c>
      <c r="B68" t="s">
        <v>4276</v>
      </c>
      <c r="C68">
        <v>0</v>
      </c>
      <c r="D68" t="s">
        <v>1251</v>
      </c>
      <c r="E68" t="s">
        <v>2757</v>
      </c>
      <c r="F68" t="s">
        <v>4277</v>
      </c>
      <c r="G68" t="s">
        <v>4278</v>
      </c>
      <c r="H68" t="s">
        <v>2276</v>
      </c>
      <c r="I68" t="s">
        <v>75</v>
      </c>
      <c r="J68" t="s">
        <v>4279</v>
      </c>
      <c r="K68" s="23" t="str">
        <f>HYPERLINK(MeLi___IMG[[#This Row],[Full_Path]],MeLi___IMG[[#This Row],[Material]]&amp;" -&gt; "&amp;MeLi___IMG[[#This Row],[Descripcion]])</f>
        <v>HG954306-BON -&gt; Adicional 3</v>
      </c>
    </row>
    <row r="69" spans="1:11" x14ac:dyDescent="0.3">
      <c r="A69" t="s">
        <v>3542</v>
      </c>
      <c r="B69" t="s">
        <v>4276</v>
      </c>
      <c r="C69">
        <v>0</v>
      </c>
      <c r="D69" t="s">
        <v>1250</v>
      </c>
      <c r="E69" t="s">
        <v>2757</v>
      </c>
      <c r="F69" t="s">
        <v>4280</v>
      </c>
      <c r="G69" t="s">
        <v>4278</v>
      </c>
      <c r="H69" t="s">
        <v>2275</v>
      </c>
      <c r="I69" t="s">
        <v>1245</v>
      </c>
      <c r="J69" t="s">
        <v>4281</v>
      </c>
      <c r="K69" s="23" t="str">
        <f>HYPERLINK(MeLi___IMG[[#This Row],[Full_Path]],MeLi___IMG[[#This Row],[Material]]&amp;" -&gt; "&amp;MeLi___IMG[[#This Row],[Descripcion]])</f>
        <v>HG954306-BON -&gt; Adicional 2</v>
      </c>
    </row>
    <row r="70" spans="1:11" x14ac:dyDescent="0.3">
      <c r="A70" t="s">
        <v>3542</v>
      </c>
      <c r="B70" t="s">
        <v>4276</v>
      </c>
      <c r="C70">
        <v>0</v>
      </c>
      <c r="D70" t="s">
        <v>15</v>
      </c>
      <c r="E70" t="s">
        <v>2757</v>
      </c>
      <c r="F70" t="s">
        <v>4282</v>
      </c>
      <c r="G70" t="s">
        <v>4278</v>
      </c>
      <c r="H70" t="s">
        <v>717</v>
      </c>
      <c r="I70" t="s">
        <v>1246</v>
      </c>
      <c r="J70" t="s">
        <v>4283</v>
      </c>
      <c r="K70" s="23" t="str">
        <f>HYPERLINK(MeLi___IMG[[#This Row],[Full_Path]],MeLi___IMG[[#This Row],[Material]]&amp;" -&gt; "&amp;MeLi___IMG[[#This Row],[Descripcion]])</f>
        <v>HG954306-BON -&gt; Frontal</v>
      </c>
    </row>
    <row r="71" spans="1:11" x14ac:dyDescent="0.3">
      <c r="A71" t="s">
        <v>3522</v>
      </c>
      <c r="B71" t="s">
        <v>3690</v>
      </c>
      <c r="C71">
        <v>0</v>
      </c>
      <c r="D71" t="s">
        <v>1250</v>
      </c>
      <c r="E71" t="s">
        <v>1373</v>
      </c>
      <c r="F71" t="s">
        <v>3696</v>
      </c>
      <c r="G71" t="s">
        <v>3692</v>
      </c>
      <c r="H71" t="s">
        <v>2275</v>
      </c>
      <c r="I71" t="s">
        <v>1245</v>
      </c>
      <c r="J71" t="s">
        <v>3697</v>
      </c>
      <c r="K71" s="23" t="str">
        <f>HYPERLINK(MeLi___IMG[[#This Row],[Full_Path]],MeLi___IMG[[#This Row],[Material]]&amp;" -&gt; "&amp;MeLi___IMG[[#This Row],[Descripcion]])</f>
        <v>HH947930-COA -&gt; Adicional 2</v>
      </c>
    </row>
    <row r="72" spans="1:11" x14ac:dyDescent="0.3">
      <c r="A72" t="s">
        <v>3522</v>
      </c>
      <c r="B72" t="s">
        <v>3690</v>
      </c>
      <c r="C72">
        <v>0</v>
      </c>
      <c r="D72" t="s">
        <v>15</v>
      </c>
      <c r="E72" t="s">
        <v>1373</v>
      </c>
      <c r="F72" t="s">
        <v>3694</v>
      </c>
      <c r="G72" t="s">
        <v>3692</v>
      </c>
      <c r="H72" t="s">
        <v>717</v>
      </c>
      <c r="I72" t="s">
        <v>1246</v>
      </c>
      <c r="J72" t="s">
        <v>3695</v>
      </c>
      <c r="K72" s="23" t="str">
        <f>HYPERLINK(MeLi___IMG[[#This Row],[Full_Path]],MeLi___IMG[[#This Row],[Material]]&amp;" -&gt; "&amp;MeLi___IMG[[#This Row],[Descripcion]])</f>
        <v>HH947930-COA -&gt; Frontal</v>
      </c>
    </row>
    <row r="73" spans="1:11" x14ac:dyDescent="0.3">
      <c r="A73" t="s">
        <v>3522</v>
      </c>
      <c r="B73" t="s">
        <v>3690</v>
      </c>
      <c r="C73">
        <v>0</v>
      </c>
      <c r="D73" t="s">
        <v>1251</v>
      </c>
      <c r="E73" t="s">
        <v>1373</v>
      </c>
      <c r="F73" t="s">
        <v>3691</v>
      </c>
      <c r="G73" t="s">
        <v>3692</v>
      </c>
      <c r="H73" t="s">
        <v>2276</v>
      </c>
      <c r="I73" t="s">
        <v>75</v>
      </c>
      <c r="J73" t="s">
        <v>3693</v>
      </c>
      <c r="K73" s="23" t="str">
        <f>HYPERLINK(MeLi___IMG[[#This Row],[Full_Path]],MeLi___IMG[[#This Row],[Material]]&amp;" -&gt; "&amp;MeLi___IMG[[#This Row],[Descripcion]])</f>
        <v>HH947930-COA -&gt; Adicional 3</v>
      </c>
    </row>
    <row r="74" spans="1:11" x14ac:dyDescent="0.3">
      <c r="A74" t="s">
        <v>3381</v>
      </c>
      <c r="B74" t="s">
        <v>3389</v>
      </c>
      <c r="C74">
        <v>0</v>
      </c>
      <c r="D74" t="s">
        <v>15</v>
      </c>
      <c r="E74" t="s">
        <v>1373</v>
      </c>
      <c r="F74" t="s">
        <v>3390</v>
      </c>
      <c r="G74" t="s">
        <v>3391</v>
      </c>
      <c r="H74" t="s">
        <v>717</v>
      </c>
      <c r="I74" t="s">
        <v>1246</v>
      </c>
      <c r="J74" t="s">
        <v>3700</v>
      </c>
      <c r="K74" s="23" t="str">
        <f>HYPERLINK(MeLi___IMG[[#This Row],[Full_Path]],MeLi___IMG[[#This Row],[Material]]&amp;" -&gt; "&amp;MeLi___IMG[[#This Row],[Descripcion]])</f>
        <v>JG980071-COA -&gt; Frontal</v>
      </c>
    </row>
    <row r="75" spans="1:11" x14ac:dyDescent="0.3">
      <c r="A75" t="s">
        <v>3381</v>
      </c>
      <c r="B75" t="s">
        <v>3389</v>
      </c>
      <c r="C75">
        <v>0</v>
      </c>
      <c r="D75" t="s">
        <v>1250</v>
      </c>
      <c r="E75" t="s">
        <v>1373</v>
      </c>
      <c r="F75" t="s">
        <v>3427</v>
      </c>
      <c r="G75" t="s">
        <v>3391</v>
      </c>
      <c r="H75" t="s">
        <v>2275</v>
      </c>
      <c r="I75" t="s">
        <v>1245</v>
      </c>
      <c r="J75" t="s">
        <v>3699</v>
      </c>
      <c r="K75" s="23" t="str">
        <f>HYPERLINK(MeLi___IMG[[#This Row],[Full_Path]],MeLi___IMG[[#This Row],[Material]]&amp;" -&gt; "&amp;MeLi___IMG[[#This Row],[Descripcion]])</f>
        <v>JG980071-COA -&gt; Adicional 2</v>
      </c>
    </row>
    <row r="76" spans="1:11" x14ac:dyDescent="0.3">
      <c r="A76" t="s">
        <v>3381</v>
      </c>
      <c r="B76" t="s">
        <v>3389</v>
      </c>
      <c r="C76">
        <v>0</v>
      </c>
      <c r="D76" t="s">
        <v>1249</v>
      </c>
      <c r="E76" t="s">
        <v>1373</v>
      </c>
      <c r="F76" t="s">
        <v>3424</v>
      </c>
      <c r="G76" t="s">
        <v>3391</v>
      </c>
      <c r="H76" t="s">
        <v>2274</v>
      </c>
      <c r="I76" t="s">
        <v>1253</v>
      </c>
      <c r="J76" t="s">
        <v>3698</v>
      </c>
      <c r="K76" s="23" t="str">
        <f>HYPERLINK(MeLi___IMG[[#This Row],[Full_Path]],MeLi___IMG[[#This Row],[Material]]&amp;" -&gt; "&amp;MeLi___IMG[[#This Row],[Descripcion]])</f>
        <v>JG980071-COA -&gt; Adicional 1</v>
      </c>
    </row>
    <row r="77" spans="1:11" x14ac:dyDescent="0.3">
      <c r="A77" t="s">
        <v>3382</v>
      </c>
      <c r="B77" t="s">
        <v>3393</v>
      </c>
      <c r="C77">
        <v>0</v>
      </c>
      <c r="D77" t="s">
        <v>1249</v>
      </c>
      <c r="E77" t="s">
        <v>1373</v>
      </c>
      <c r="F77" t="s">
        <v>3458</v>
      </c>
      <c r="G77" t="s">
        <v>3391</v>
      </c>
      <c r="H77" t="s">
        <v>2274</v>
      </c>
      <c r="I77" t="s">
        <v>1253</v>
      </c>
      <c r="J77" t="s">
        <v>3703</v>
      </c>
      <c r="K77" s="23" t="str">
        <f>HYPERLINK(MeLi___IMG[[#This Row],[Full_Path]],MeLi___IMG[[#This Row],[Material]]&amp;" -&gt; "&amp;MeLi___IMG[[#This Row],[Descripcion]])</f>
        <v>JG980071-RAS -&gt; Adicional 1</v>
      </c>
    </row>
    <row r="78" spans="1:11" x14ac:dyDescent="0.3">
      <c r="A78" t="s">
        <v>3382</v>
      </c>
      <c r="B78" t="s">
        <v>3393</v>
      </c>
      <c r="C78">
        <v>0</v>
      </c>
      <c r="D78" t="s">
        <v>1250</v>
      </c>
      <c r="E78" t="s">
        <v>1373</v>
      </c>
      <c r="F78" t="s">
        <v>3429</v>
      </c>
      <c r="G78" t="s">
        <v>3391</v>
      </c>
      <c r="H78" t="s">
        <v>2275</v>
      </c>
      <c r="I78" t="s">
        <v>1245</v>
      </c>
      <c r="J78" t="s">
        <v>3701</v>
      </c>
      <c r="K78" s="23" t="str">
        <f>HYPERLINK(MeLi___IMG[[#This Row],[Full_Path]],MeLi___IMG[[#This Row],[Material]]&amp;" -&gt; "&amp;MeLi___IMG[[#This Row],[Descripcion]])</f>
        <v>JG980071-RAS -&gt; Adicional 2</v>
      </c>
    </row>
    <row r="79" spans="1:11" x14ac:dyDescent="0.3">
      <c r="A79" t="s">
        <v>3382</v>
      </c>
      <c r="B79" t="s">
        <v>3393</v>
      </c>
      <c r="C79">
        <v>0</v>
      </c>
      <c r="D79" t="s">
        <v>15</v>
      </c>
      <c r="E79" t="s">
        <v>1373</v>
      </c>
      <c r="F79" t="s">
        <v>3394</v>
      </c>
      <c r="G79" t="s">
        <v>3391</v>
      </c>
      <c r="H79" t="s">
        <v>717</v>
      </c>
      <c r="I79" t="s">
        <v>1246</v>
      </c>
      <c r="J79" t="s">
        <v>3702</v>
      </c>
      <c r="K79" s="23" t="str">
        <f>HYPERLINK(MeLi___IMG[[#This Row],[Full_Path]],MeLi___IMG[[#This Row],[Material]]&amp;" -&gt; "&amp;MeLi___IMG[[#This Row],[Descripcion]])</f>
        <v>JG980071-RAS -&gt; Frontal</v>
      </c>
    </row>
    <row r="80" spans="1:11" x14ac:dyDescent="0.3">
      <c r="A80" t="s">
        <v>3384</v>
      </c>
      <c r="B80" t="s">
        <v>4284</v>
      </c>
      <c r="C80">
        <v>0</v>
      </c>
      <c r="D80" t="s">
        <v>15</v>
      </c>
      <c r="E80" t="s">
        <v>2757</v>
      </c>
      <c r="F80" t="s">
        <v>4285</v>
      </c>
      <c r="G80" t="s">
        <v>4286</v>
      </c>
      <c r="H80" t="s">
        <v>717</v>
      </c>
      <c r="I80" t="s">
        <v>1246</v>
      </c>
      <c r="J80" t="s">
        <v>4287</v>
      </c>
      <c r="K80" s="23" t="str">
        <f>HYPERLINK(MeLi___IMG[[#This Row],[Full_Path]],MeLi___IMG[[#This Row],[Material]]&amp;" -&gt; "&amp;MeLi___IMG[[#This Row],[Descripcion]])</f>
        <v>L9404599-BLA -&gt; Frontal</v>
      </c>
    </row>
    <row r="81" spans="1:11" x14ac:dyDescent="0.3">
      <c r="A81" t="s">
        <v>3384</v>
      </c>
      <c r="B81" t="s">
        <v>4284</v>
      </c>
      <c r="C81">
        <v>0</v>
      </c>
      <c r="D81" t="s">
        <v>1250</v>
      </c>
      <c r="E81" t="s">
        <v>2757</v>
      </c>
      <c r="F81" t="s">
        <v>4288</v>
      </c>
      <c r="G81" t="s">
        <v>4286</v>
      </c>
      <c r="H81" t="s">
        <v>2275</v>
      </c>
      <c r="I81" t="s">
        <v>1245</v>
      </c>
      <c r="J81" t="s">
        <v>4289</v>
      </c>
      <c r="K81" s="23" t="str">
        <f>HYPERLINK(MeLi___IMG[[#This Row],[Full_Path]],MeLi___IMG[[#This Row],[Material]]&amp;" -&gt; "&amp;MeLi___IMG[[#This Row],[Descripcion]])</f>
        <v>L9404599-BLA -&gt; Adicional 2</v>
      </c>
    </row>
    <row r="82" spans="1:11" x14ac:dyDescent="0.3">
      <c r="A82" t="s">
        <v>3384</v>
      </c>
      <c r="B82" t="s">
        <v>4284</v>
      </c>
      <c r="C82">
        <v>0</v>
      </c>
      <c r="D82" t="s">
        <v>1249</v>
      </c>
      <c r="E82" t="s">
        <v>2757</v>
      </c>
      <c r="F82" t="s">
        <v>4290</v>
      </c>
      <c r="G82" t="s">
        <v>4286</v>
      </c>
      <c r="H82" t="s">
        <v>2274</v>
      </c>
      <c r="I82" t="s">
        <v>1253</v>
      </c>
      <c r="J82" t="s">
        <v>4291</v>
      </c>
      <c r="K82" s="23" t="str">
        <f>HYPERLINK(MeLi___IMG[[#This Row],[Full_Path]],MeLi___IMG[[#This Row],[Material]]&amp;" -&gt; "&amp;MeLi___IMG[[#This Row],[Descripcion]])</f>
        <v>L9404599-BLA -&gt; Adicional 1</v>
      </c>
    </row>
    <row r="83" spans="1:11" x14ac:dyDescent="0.3">
      <c r="A83" t="s">
        <v>3516</v>
      </c>
      <c r="B83" t="s">
        <v>3704</v>
      </c>
      <c r="C83">
        <v>0</v>
      </c>
      <c r="D83" t="s">
        <v>1250</v>
      </c>
      <c r="E83" t="s">
        <v>1373</v>
      </c>
      <c r="F83" t="s">
        <v>3709</v>
      </c>
      <c r="G83" t="s">
        <v>1382</v>
      </c>
      <c r="H83" t="s">
        <v>2275</v>
      </c>
      <c r="I83" t="s">
        <v>1245</v>
      </c>
      <c r="J83" t="s">
        <v>3710</v>
      </c>
      <c r="K83" s="23" t="str">
        <f>HYPERLINK(MeLi___IMG[[#This Row],[Full_Path]],MeLi___IMG[[#This Row],[Material]]&amp;" -&gt; "&amp;MeLi___IMG[[#This Row],[Descripcion]])</f>
        <v>LE831114-WML -&gt; Adicional 2</v>
      </c>
    </row>
    <row r="84" spans="1:11" x14ac:dyDescent="0.3">
      <c r="A84" t="s">
        <v>3516</v>
      </c>
      <c r="B84" t="s">
        <v>3704</v>
      </c>
      <c r="C84">
        <v>0</v>
      </c>
      <c r="D84" t="s">
        <v>1251</v>
      </c>
      <c r="E84" t="s">
        <v>1373</v>
      </c>
      <c r="F84" t="s">
        <v>3707</v>
      </c>
      <c r="G84" t="s">
        <v>1382</v>
      </c>
      <c r="H84" t="s">
        <v>2276</v>
      </c>
      <c r="I84" t="s">
        <v>75</v>
      </c>
      <c r="J84" t="s">
        <v>3708</v>
      </c>
      <c r="K84" s="23" t="str">
        <f>HYPERLINK(MeLi___IMG[[#This Row],[Full_Path]],MeLi___IMG[[#This Row],[Material]]&amp;" -&gt; "&amp;MeLi___IMG[[#This Row],[Descripcion]])</f>
        <v>LE831114-WML -&gt; Adicional 3</v>
      </c>
    </row>
    <row r="85" spans="1:11" x14ac:dyDescent="0.3">
      <c r="A85" t="s">
        <v>3516</v>
      </c>
      <c r="B85" t="s">
        <v>3704</v>
      </c>
      <c r="C85">
        <v>0</v>
      </c>
      <c r="D85" t="s">
        <v>15</v>
      </c>
      <c r="E85" t="s">
        <v>1373</v>
      </c>
      <c r="F85" t="s">
        <v>3705</v>
      </c>
      <c r="G85" t="s">
        <v>1382</v>
      </c>
      <c r="H85" t="s">
        <v>717</v>
      </c>
      <c r="I85" t="s">
        <v>1246</v>
      </c>
      <c r="J85" t="s">
        <v>3706</v>
      </c>
      <c r="K85" s="23" t="str">
        <f>HYPERLINK(MeLi___IMG[[#This Row],[Full_Path]],MeLi___IMG[[#This Row],[Material]]&amp;" -&gt; "&amp;MeLi___IMG[[#This Row],[Descripcion]])</f>
        <v>LE831114-WML -&gt; Frontal</v>
      </c>
    </row>
    <row r="86" spans="1:11" x14ac:dyDescent="0.3">
      <c r="A86" t="s">
        <v>3385</v>
      </c>
      <c r="B86" t="s">
        <v>4292</v>
      </c>
      <c r="C86">
        <v>0</v>
      </c>
      <c r="D86" t="s">
        <v>1250</v>
      </c>
      <c r="E86" t="s">
        <v>2757</v>
      </c>
      <c r="F86" t="s">
        <v>4293</v>
      </c>
      <c r="G86" t="s">
        <v>4294</v>
      </c>
      <c r="H86" t="s">
        <v>2275</v>
      </c>
      <c r="I86" t="s">
        <v>1245</v>
      </c>
      <c r="J86" t="s">
        <v>4295</v>
      </c>
      <c r="K86" s="23" t="str">
        <f>HYPERLINK(MeLi___IMG[[#This Row],[Full_Path]],MeLi___IMG[[#This Row],[Material]]&amp;" -&gt; "&amp;MeLi___IMG[[#This Row],[Descripcion]])</f>
        <v>LE940424-BLA -&gt; Adicional 2</v>
      </c>
    </row>
    <row r="87" spans="1:11" x14ac:dyDescent="0.3">
      <c r="A87" t="s">
        <v>3385</v>
      </c>
      <c r="B87" t="s">
        <v>4292</v>
      </c>
      <c r="C87">
        <v>0</v>
      </c>
      <c r="D87" t="s">
        <v>1251</v>
      </c>
      <c r="E87" t="s">
        <v>2757</v>
      </c>
      <c r="F87" t="s">
        <v>4296</v>
      </c>
      <c r="G87" t="s">
        <v>4294</v>
      </c>
      <c r="H87" t="s">
        <v>2276</v>
      </c>
      <c r="I87" t="s">
        <v>75</v>
      </c>
      <c r="J87" t="s">
        <v>4297</v>
      </c>
      <c r="K87" s="23" t="str">
        <f>HYPERLINK(MeLi___IMG[[#This Row],[Full_Path]],MeLi___IMG[[#This Row],[Material]]&amp;" -&gt; "&amp;MeLi___IMG[[#This Row],[Descripcion]])</f>
        <v>LE940424-BLA -&gt; Adicional 3</v>
      </c>
    </row>
    <row r="88" spans="1:11" x14ac:dyDescent="0.3">
      <c r="A88" t="s">
        <v>3385</v>
      </c>
      <c r="B88" t="s">
        <v>4292</v>
      </c>
      <c r="C88">
        <v>0</v>
      </c>
      <c r="D88" t="s">
        <v>15</v>
      </c>
      <c r="E88" t="s">
        <v>2757</v>
      </c>
      <c r="F88" t="s">
        <v>4298</v>
      </c>
      <c r="G88" t="s">
        <v>4294</v>
      </c>
      <c r="H88" t="s">
        <v>717</v>
      </c>
      <c r="I88" t="s">
        <v>1246</v>
      </c>
      <c r="J88" t="s">
        <v>4299</v>
      </c>
      <c r="K88" s="23" t="str">
        <f>HYPERLINK(MeLi___IMG[[#This Row],[Full_Path]],MeLi___IMG[[#This Row],[Material]]&amp;" -&gt; "&amp;MeLi___IMG[[#This Row],[Descripcion]])</f>
        <v>LE940424-BLA -&gt; Frontal</v>
      </c>
    </row>
    <row r="89" spans="1:11" x14ac:dyDescent="0.3">
      <c r="A89" t="s">
        <v>3481</v>
      </c>
      <c r="B89" t="s">
        <v>3711</v>
      </c>
      <c r="C89">
        <v>0</v>
      </c>
      <c r="D89" t="s">
        <v>1250</v>
      </c>
      <c r="E89" t="s">
        <v>1373</v>
      </c>
      <c r="F89" t="s">
        <v>3715</v>
      </c>
      <c r="G89" t="s">
        <v>3713</v>
      </c>
      <c r="H89" t="s">
        <v>2275</v>
      </c>
      <c r="I89" t="s">
        <v>1245</v>
      </c>
      <c r="J89" t="s">
        <v>3716</v>
      </c>
      <c r="K89" s="23" t="str">
        <f>HYPERLINK(MeLi___IMG[[#This Row],[Full_Path]],MeLi___IMG[[#This Row],[Material]]&amp;" -&gt; "&amp;MeLi___IMG[[#This Row],[Descripcion]])</f>
        <v>LE960925-BLA -&gt; Adicional 2</v>
      </c>
    </row>
    <row r="90" spans="1:11" x14ac:dyDescent="0.3">
      <c r="A90" t="s">
        <v>3481</v>
      </c>
      <c r="B90" t="s">
        <v>3711</v>
      </c>
      <c r="C90">
        <v>0</v>
      </c>
      <c r="D90" t="s">
        <v>1251</v>
      </c>
      <c r="E90" t="s">
        <v>1373</v>
      </c>
      <c r="F90" t="s">
        <v>3712</v>
      </c>
      <c r="G90" t="s">
        <v>3713</v>
      </c>
      <c r="H90" t="s">
        <v>2276</v>
      </c>
      <c r="I90" t="s">
        <v>75</v>
      </c>
      <c r="J90" t="s">
        <v>3714</v>
      </c>
      <c r="K90" s="23" t="str">
        <f>HYPERLINK(MeLi___IMG[[#This Row],[Full_Path]],MeLi___IMG[[#This Row],[Material]]&amp;" -&gt; "&amp;MeLi___IMG[[#This Row],[Descripcion]])</f>
        <v>LE960925-BLA -&gt; Adicional 3</v>
      </c>
    </row>
    <row r="91" spans="1:11" x14ac:dyDescent="0.3">
      <c r="A91" t="s">
        <v>3481</v>
      </c>
      <c r="B91" t="s">
        <v>3711</v>
      </c>
      <c r="C91">
        <v>0</v>
      </c>
      <c r="D91" t="s">
        <v>15</v>
      </c>
      <c r="E91" t="s">
        <v>1373</v>
      </c>
      <c r="F91" t="s">
        <v>3717</v>
      </c>
      <c r="G91" t="s">
        <v>3713</v>
      </c>
      <c r="H91" t="s">
        <v>717</v>
      </c>
      <c r="I91" t="s">
        <v>1246</v>
      </c>
      <c r="J91" t="s">
        <v>3718</v>
      </c>
      <c r="K91" s="23" t="str">
        <f>HYPERLINK(MeLi___IMG[[#This Row],[Full_Path]],MeLi___IMG[[#This Row],[Material]]&amp;" -&gt; "&amp;MeLi___IMG[[#This Row],[Descripcion]])</f>
        <v>LE960925-BLA -&gt; Frontal</v>
      </c>
    </row>
    <row r="92" spans="1:11" x14ac:dyDescent="0.3">
      <c r="A92" t="s">
        <v>3482</v>
      </c>
      <c r="B92" t="s">
        <v>3719</v>
      </c>
      <c r="C92">
        <v>0</v>
      </c>
      <c r="D92" t="s">
        <v>15</v>
      </c>
      <c r="E92" t="s">
        <v>1373</v>
      </c>
      <c r="F92" t="s">
        <v>3720</v>
      </c>
      <c r="G92" t="s">
        <v>3721</v>
      </c>
      <c r="H92" t="s">
        <v>717</v>
      </c>
      <c r="I92" t="s">
        <v>1246</v>
      </c>
      <c r="J92" t="s">
        <v>3722</v>
      </c>
      <c r="K92" s="23" t="str">
        <f>HYPERLINK(MeLi___IMG[[#This Row],[Full_Path]],MeLi___IMG[[#This Row],[Material]]&amp;" -&gt; "&amp;MeLi___IMG[[#This Row],[Descripcion]])</f>
        <v>LE960970-BLA -&gt; Frontal</v>
      </c>
    </row>
    <row r="93" spans="1:11" x14ac:dyDescent="0.3">
      <c r="A93" t="s">
        <v>3482</v>
      </c>
      <c r="B93" t="s">
        <v>3719</v>
      </c>
      <c r="C93">
        <v>0</v>
      </c>
      <c r="D93" t="s">
        <v>1251</v>
      </c>
      <c r="E93" t="s">
        <v>1373</v>
      </c>
      <c r="F93" t="s">
        <v>3723</v>
      </c>
      <c r="G93" t="s">
        <v>3721</v>
      </c>
      <c r="H93" t="s">
        <v>2276</v>
      </c>
      <c r="I93" t="s">
        <v>75</v>
      </c>
      <c r="J93" t="s">
        <v>3724</v>
      </c>
      <c r="K93" s="23" t="str">
        <f>HYPERLINK(MeLi___IMG[[#This Row],[Full_Path]],MeLi___IMG[[#This Row],[Material]]&amp;" -&gt; "&amp;MeLi___IMG[[#This Row],[Descripcion]])</f>
        <v>LE960970-BLA -&gt; Adicional 3</v>
      </c>
    </row>
    <row r="94" spans="1:11" x14ac:dyDescent="0.3">
      <c r="A94" t="s">
        <v>3482</v>
      </c>
      <c r="B94" t="s">
        <v>3719</v>
      </c>
      <c r="C94">
        <v>0</v>
      </c>
      <c r="D94" t="s">
        <v>1250</v>
      </c>
      <c r="E94" t="s">
        <v>1373</v>
      </c>
      <c r="F94" t="s">
        <v>3725</v>
      </c>
      <c r="G94" t="s">
        <v>3721</v>
      </c>
      <c r="H94" t="s">
        <v>2275</v>
      </c>
      <c r="I94" t="s">
        <v>1245</v>
      </c>
      <c r="J94" t="s">
        <v>3726</v>
      </c>
      <c r="K94" s="23" t="str">
        <f>HYPERLINK(MeLi___IMG[[#This Row],[Full_Path]],MeLi___IMG[[#This Row],[Material]]&amp;" -&gt; "&amp;MeLi___IMG[[#This Row],[Descripcion]])</f>
        <v>LE960970-BLA -&gt; Adicional 2</v>
      </c>
    </row>
    <row r="95" spans="1:11" x14ac:dyDescent="0.3">
      <c r="A95" t="s">
        <v>3386</v>
      </c>
      <c r="B95" t="s">
        <v>4300</v>
      </c>
      <c r="C95">
        <v>0</v>
      </c>
      <c r="D95" t="s">
        <v>1250</v>
      </c>
      <c r="E95" t="s">
        <v>2757</v>
      </c>
      <c r="F95" t="s">
        <v>4301</v>
      </c>
      <c r="G95" t="s">
        <v>4302</v>
      </c>
      <c r="H95" t="s">
        <v>2275</v>
      </c>
      <c r="I95" t="s">
        <v>1245</v>
      </c>
      <c r="J95" t="s">
        <v>4303</v>
      </c>
      <c r="K95" s="23" t="str">
        <f>HYPERLINK(MeLi___IMG[[#This Row],[Full_Path]],MeLi___IMG[[#This Row],[Material]]&amp;" -&gt; "&amp;MeLi___IMG[[#This Row],[Descripcion]])</f>
        <v>LG940424-MIL -&gt; Adicional 2</v>
      </c>
    </row>
    <row r="96" spans="1:11" x14ac:dyDescent="0.3">
      <c r="A96" t="s">
        <v>3386</v>
      </c>
      <c r="B96" t="s">
        <v>4300</v>
      </c>
      <c r="C96">
        <v>0</v>
      </c>
      <c r="D96" t="s">
        <v>15</v>
      </c>
      <c r="E96" t="s">
        <v>2757</v>
      </c>
      <c r="F96" t="s">
        <v>4304</v>
      </c>
      <c r="G96" t="s">
        <v>4302</v>
      </c>
      <c r="H96" t="s">
        <v>717</v>
      </c>
      <c r="I96" t="s">
        <v>1246</v>
      </c>
      <c r="J96" t="s">
        <v>4305</v>
      </c>
      <c r="K96" s="23" t="str">
        <f>HYPERLINK(MeLi___IMG[[#This Row],[Full_Path]],MeLi___IMG[[#This Row],[Material]]&amp;" -&gt; "&amp;MeLi___IMG[[#This Row],[Descripcion]])</f>
        <v>LG940424-MIL -&gt; Frontal</v>
      </c>
    </row>
    <row r="97" spans="1:11" x14ac:dyDescent="0.3">
      <c r="A97" t="s">
        <v>3386</v>
      </c>
      <c r="B97" t="s">
        <v>4300</v>
      </c>
      <c r="C97">
        <v>0</v>
      </c>
      <c r="D97" t="s">
        <v>1251</v>
      </c>
      <c r="E97" t="s">
        <v>2757</v>
      </c>
      <c r="F97" t="s">
        <v>4306</v>
      </c>
      <c r="G97" t="s">
        <v>4302</v>
      </c>
      <c r="H97" t="s">
        <v>2276</v>
      </c>
      <c r="I97" t="s">
        <v>75</v>
      </c>
      <c r="J97" t="s">
        <v>4307</v>
      </c>
      <c r="K97" s="23" t="str">
        <f>HYPERLINK(MeLi___IMG[[#This Row],[Full_Path]],MeLi___IMG[[#This Row],[Material]]&amp;" -&gt; "&amp;MeLi___IMG[[#This Row],[Descripcion]])</f>
        <v>LG940424-MIL -&gt; Adicional 3</v>
      </c>
    </row>
    <row r="98" spans="1:11" x14ac:dyDescent="0.3">
      <c r="A98" t="s">
        <v>3379</v>
      </c>
      <c r="B98" t="s">
        <v>3400</v>
      </c>
      <c r="C98">
        <v>0</v>
      </c>
      <c r="D98" t="s">
        <v>1250</v>
      </c>
      <c r="E98" t="s">
        <v>1373</v>
      </c>
      <c r="F98" t="s">
        <v>3436</v>
      </c>
      <c r="G98" t="s">
        <v>3398</v>
      </c>
      <c r="H98" t="s">
        <v>2275</v>
      </c>
      <c r="I98" t="s">
        <v>1245</v>
      </c>
      <c r="J98" t="s">
        <v>3729</v>
      </c>
      <c r="K98" s="23" t="str">
        <f>HYPERLINK(MeLi___IMG[[#This Row],[Full_Path]],MeLi___IMG[[#This Row],[Material]]&amp;" -&gt; "&amp;MeLi___IMG[[#This Row],[Descripcion]])</f>
        <v>LG946620-CKP -&gt; Adicional 2</v>
      </c>
    </row>
    <row r="99" spans="1:11" x14ac:dyDescent="0.3">
      <c r="A99" t="s">
        <v>3379</v>
      </c>
      <c r="B99" t="s">
        <v>3400</v>
      </c>
      <c r="C99">
        <v>0</v>
      </c>
      <c r="D99" t="s">
        <v>15</v>
      </c>
      <c r="E99" t="s">
        <v>1373</v>
      </c>
      <c r="F99" t="s">
        <v>3401</v>
      </c>
      <c r="G99" t="s">
        <v>3398</v>
      </c>
      <c r="H99" t="s">
        <v>717</v>
      </c>
      <c r="I99" t="s">
        <v>1246</v>
      </c>
      <c r="J99" t="s">
        <v>3727</v>
      </c>
      <c r="K99" s="23" t="str">
        <f>HYPERLINK(MeLi___IMG[[#This Row],[Full_Path]],MeLi___IMG[[#This Row],[Material]]&amp;" -&gt; "&amp;MeLi___IMG[[#This Row],[Descripcion]])</f>
        <v>LG946620-CKP -&gt; Frontal</v>
      </c>
    </row>
    <row r="100" spans="1:11" x14ac:dyDescent="0.3">
      <c r="A100" t="s">
        <v>3379</v>
      </c>
      <c r="B100" t="s">
        <v>3400</v>
      </c>
      <c r="C100">
        <v>0</v>
      </c>
      <c r="D100" t="s">
        <v>1251</v>
      </c>
      <c r="E100" t="s">
        <v>1373</v>
      </c>
      <c r="F100" t="s">
        <v>3434</v>
      </c>
      <c r="G100" t="s">
        <v>3398</v>
      </c>
      <c r="H100" t="s">
        <v>2276</v>
      </c>
      <c r="I100" t="s">
        <v>75</v>
      </c>
      <c r="J100" t="s">
        <v>3728</v>
      </c>
      <c r="K100" s="23" t="str">
        <f>HYPERLINK(MeLi___IMG[[#This Row],[Full_Path]],MeLi___IMG[[#This Row],[Material]]&amp;" -&gt; "&amp;MeLi___IMG[[#This Row],[Descripcion]])</f>
        <v>LG946620-CKP -&gt; Adicional 3</v>
      </c>
    </row>
    <row r="101" spans="1:11" x14ac:dyDescent="0.3">
      <c r="A101" t="s">
        <v>3509</v>
      </c>
      <c r="B101" t="s">
        <v>3730</v>
      </c>
      <c r="C101">
        <v>0</v>
      </c>
      <c r="D101" t="s">
        <v>1250</v>
      </c>
      <c r="E101" t="s">
        <v>1373</v>
      </c>
      <c r="F101" t="s">
        <v>3736</v>
      </c>
      <c r="G101" t="s">
        <v>3732</v>
      </c>
      <c r="H101" t="s">
        <v>2275</v>
      </c>
      <c r="I101" t="s">
        <v>1245</v>
      </c>
      <c r="J101" t="s">
        <v>3737</v>
      </c>
      <c r="K101" s="23" t="str">
        <f>HYPERLINK(MeLi___IMG[[#This Row],[Full_Path]],MeLi___IMG[[#This Row],[Material]]&amp;" -&gt; "&amp;MeLi___IMG[[#This Row],[Descripcion]])</f>
        <v>LG946638-CKP -&gt; Adicional 2</v>
      </c>
    </row>
    <row r="102" spans="1:11" x14ac:dyDescent="0.3">
      <c r="A102" t="s">
        <v>3509</v>
      </c>
      <c r="B102" t="s">
        <v>3730</v>
      </c>
      <c r="C102">
        <v>0</v>
      </c>
      <c r="D102" t="s">
        <v>1249</v>
      </c>
      <c r="E102" t="s">
        <v>1373</v>
      </c>
      <c r="F102" t="s">
        <v>3734</v>
      </c>
      <c r="G102" t="s">
        <v>3732</v>
      </c>
      <c r="H102" t="s">
        <v>2274</v>
      </c>
      <c r="I102" t="s">
        <v>1253</v>
      </c>
      <c r="J102" t="s">
        <v>3735</v>
      </c>
      <c r="K102" s="23" t="str">
        <f>HYPERLINK(MeLi___IMG[[#This Row],[Full_Path]],MeLi___IMG[[#This Row],[Material]]&amp;" -&gt; "&amp;MeLi___IMG[[#This Row],[Descripcion]])</f>
        <v>LG946638-CKP -&gt; Adicional 1</v>
      </c>
    </row>
    <row r="103" spans="1:11" x14ac:dyDescent="0.3">
      <c r="A103" t="s">
        <v>3509</v>
      </c>
      <c r="B103" t="s">
        <v>3730</v>
      </c>
      <c r="C103">
        <v>0</v>
      </c>
      <c r="D103" t="s">
        <v>15</v>
      </c>
      <c r="E103" t="s">
        <v>1373</v>
      </c>
      <c r="F103" t="s">
        <v>3731</v>
      </c>
      <c r="G103" t="s">
        <v>3732</v>
      </c>
      <c r="H103" t="s">
        <v>717</v>
      </c>
      <c r="I103" t="s">
        <v>1246</v>
      </c>
      <c r="J103" t="s">
        <v>3733</v>
      </c>
      <c r="K103" s="23" t="str">
        <f>HYPERLINK(MeLi___IMG[[#This Row],[Full_Path]],MeLi___IMG[[#This Row],[Material]]&amp;" -&gt; "&amp;MeLi___IMG[[#This Row],[Descripcion]])</f>
        <v>LG946638-CKP -&gt; Frontal</v>
      </c>
    </row>
    <row r="104" spans="1:11" x14ac:dyDescent="0.3">
      <c r="A104" t="s">
        <v>3483</v>
      </c>
      <c r="B104" t="s">
        <v>3738</v>
      </c>
      <c r="C104">
        <v>0</v>
      </c>
      <c r="D104" t="s">
        <v>15</v>
      </c>
      <c r="E104" t="s">
        <v>1373</v>
      </c>
      <c r="F104" t="s">
        <v>3744</v>
      </c>
      <c r="G104" t="s">
        <v>3740</v>
      </c>
      <c r="H104" t="s">
        <v>717</v>
      </c>
      <c r="I104" t="s">
        <v>1246</v>
      </c>
      <c r="J104" t="s">
        <v>3745</v>
      </c>
      <c r="K104" s="23" t="str">
        <f>HYPERLINK(MeLi___IMG[[#This Row],[Full_Path]],MeLi___IMG[[#This Row],[Material]]&amp;" -&gt; "&amp;MeLi___IMG[[#This Row],[Descripcion]])</f>
        <v>LG960970-MIL -&gt; Frontal</v>
      </c>
    </row>
    <row r="105" spans="1:11" x14ac:dyDescent="0.3">
      <c r="A105" t="s">
        <v>3483</v>
      </c>
      <c r="B105" t="s">
        <v>3738</v>
      </c>
      <c r="C105">
        <v>0</v>
      </c>
      <c r="D105" t="s">
        <v>1251</v>
      </c>
      <c r="E105" t="s">
        <v>1373</v>
      </c>
      <c r="F105" t="s">
        <v>3739</v>
      </c>
      <c r="G105" t="s">
        <v>3740</v>
      </c>
      <c r="H105" t="s">
        <v>2276</v>
      </c>
      <c r="I105" t="s">
        <v>75</v>
      </c>
      <c r="J105" t="s">
        <v>3741</v>
      </c>
      <c r="K105" s="23" t="str">
        <f>HYPERLINK(MeLi___IMG[[#This Row],[Full_Path]],MeLi___IMG[[#This Row],[Material]]&amp;" -&gt; "&amp;MeLi___IMG[[#This Row],[Descripcion]])</f>
        <v>LG960970-MIL -&gt; Adicional 3</v>
      </c>
    </row>
    <row r="106" spans="1:11" x14ac:dyDescent="0.3">
      <c r="A106" t="s">
        <v>3483</v>
      </c>
      <c r="B106" t="s">
        <v>3738</v>
      </c>
      <c r="C106">
        <v>0</v>
      </c>
      <c r="D106" t="s">
        <v>1250</v>
      </c>
      <c r="E106" t="s">
        <v>1373</v>
      </c>
      <c r="F106" t="s">
        <v>3742</v>
      </c>
      <c r="G106" t="s">
        <v>3740</v>
      </c>
      <c r="H106" t="s">
        <v>2275</v>
      </c>
      <c r="I106" t="s">
        <v>1245</v>
      </c>
      <c r="J106" t="s">
        <v>3743</v>
      </c>
      <c r="K106" s="23" t="str">
        <f>HYPERLINK(MeLi___IMG[[#This Row],[Full_Path]],MeLi___IMG[[#This Row],[Material]]&amp;" -&gt; "&amp;MeLi___IMG[[#This Row],[Descripcion]])</f>
        <v>LG960970-MIL -&gt; Adicional 2</v>
      </c>
    </row>
    <row r="107" spans="1:11" x14ac:dyDescent="0.3">
      <c r="A107" t="s">
        <v>3510</v>
      </c>
      <c r="B107" t="s">
        <v>3746</v>
      </c>
      <c r="C107">
        <v>0</v>
      </c>
      <c r="D107" t="s">
        <v>15</v>
      </c>
      <c r="E107" t="s">
        <v>1373</v>
      </c>
      <c r="F107" t="s">
        <v>3747</v>
      </c>
      <c r="G107" t="s">
        <v>3748</v>
      </c>
      <c r="H107" t="s">
        <v>717</v>
      </c>
      <c r="I107" t="s">
        <v>1246</v>
      </c>
      <c r="J107" t="s">
        <v>3749</v>
      </c>
      <c r="K107" s="23" t="str">
        <f>HYPERLINK(MeLi___IMG[[#This Row],[Full_Path]],MeLi___IMG[[#This Row],[Material]]&amp;" -&gt; "&amp;MeLi___IMG[[#This Row],[Descripcion]])</f>
        <v>PG978707-BLA -&gt; Frontal</v>
      </c>
    </row>
    <row r="108" spans="1:11" x14ac:dyDescent="0.3">
      <c r="A108" t="s">
        <v>3510</v>
      </c>
      <c r="B108" t="s">
        <v>3746</v>
      </c>
      <c r="C108">
        <v>0</v>
      </c>
      <c r="D108" t="s">
        <v>1251</v>
      </c>
      <c r="E108" t="s">
        <v>1373</v>
      </c>
      <c r="F108" t="s">
        <v>3750</v>
      </c>
      <c r="G108" t="s">
        <v>3748</v>
      </c>
      <c r="H108" t="s">
        <v>2276</v>
      </c>
      <c r="I108" t="s">
        <v>75</v>
      </c>
      <c r="J108" t="s">
        <v>3751</v>
      </c>
      <c r="K108" s="23" t="str">
        <f>HYPERLINK(MeLi___IMG[[#This Row],[Full_Path]],MeLi___IMG[[#This Row],[Material]]&amp;" -&gt; "&amp;MeLi___IMG[[#This Row],[Descripcion]])</f>
        <v>PG978707-BLA -&gt; Adicional 3</v>
      </c>
    </row>
    <row r="109" spans="1:11" x14ac:dyDescent="0.3">
      <c r="A109" t="s">
        <v>3510</v>
      </c>
      <c r="B109" t="s">
        <v>3746</v>
      </c>
      <c r="C109">
        <v>0</v>
      </c>
      <c r="D109" t="s">
        <v>1250</v>
      </c>
      <c r="E109" t="s">
        <v>1373</v>
      </c>
      <c r="F109" t="s">
        <v>3752</v>
      </c>
      <c r="G109" t="s">
        <v>3748</v>
      </c>
      <c r="H109" t="s">
        <v>2275</v>
      </c>
      <c r="I109" t="s">
        <v>1245</v>
      </c>
      <c r="J109" t="s">
        <v>3753</v>
      </c>
      <c r="K109" s="23" t="str">
        <f>HYPERLINK(MeLi___IMG[[#This Row],[Full_Path]],MeLi___IMG[[#This Row],[Material]]&amp;" -&gt; "&amp;MeLi___IMG[[#This Row],[Descripcion]])</f>
        <v>PG978707-BLA -&gt; Adicional 2</v>
      </c>
    </row>
    <row r="110" spans="1:11" x14ac:dyDescent="0.3">
      <c r="A110" t="s">
        <v>3511</v>
      </c>
      <c r="B110" t="s">
        <v>3754</v>
      </c>
      <c r="C110">
        <v>0</v>
      </c>
      <c r="D110" t="s">
        <v>15</v>
      </c>
      <c r="E110" t="s">
        <v>1373</v>
      </c>
      <c r="F110" t="s">
        <v>3755</v>
      </c>
      <c r="G110" t="s">
        <v>3748</v>
      </c>
      <c r="H110" t="s">
        <v>717</v>
      </c>
      <c r="I110" t="s">
        <v>1246</v>
      </c>
      <c r="J110" t="s">
        <v>3756</v>
      </c>
      <c r="K110" s="23" t="str">
        <f>HYPERLINK(MeLi___IMG[[#This Row],[Full_Path]],MeLi___IMG[[#This Row],[Material]]&amp;" -&gt; "&amp;MeLi___IMG[[#This Row],[Descripcion]])</f>
        <v>PG978707-MIL -&gt; Frontal</v>
      </c>
    </row>
    <row r="111" spans="1:11" x14ac:dyDescent="0.3">
      <c r="A111" t="s">
        <v>3511</v>
      </c>
      <c r="B111" t="s">
        <v>3754</v>
      </c>
      <c r="C111">
        <v>0</v>
      </c>
      <c r="D111" t="s">
        <v>1251</v>
      </c>
      <c r="E111" t="s">
        <v>1373</v>
      </c>
      <c r="F111" t="s">
        <v>3757</v>
      </c>
      <c r="G111" t="s">
        <v>3748</v>
      </c>
      <c r="H111" t="s">
        <v>2276</v>
      </c>
      <c r="I111" t="s">
        <v>75</v>
      </c>
      <c r="J111" t="s">
        <v>3758</v>
      </c>
      <c r="K111" s="23" t="str">
        <f>HYPERLINK(MeLi___IMG[[#This Row],[Full_Path]],MeLi___IMG[[#This Row],[Material]]&amp;" -&gt; "&amp;MeLi___IMG[[#This Row],[Descripcion]])</f>
        <v>PG978707-MIL -&gt; Adicional 3</v>
      </c>
    </row>
    <row r="112" spans="1:11" x14ac:dyDescent="0.3">
      <c r="A112" t="s">
        <v>3511</v>
      </c>
      <c r="B112" t="s">
        <v>3754</v>
      </c>
      <c r="C112">
        <v>0</v>
      </c>
      <c r="D112" t="s">
        <v>1250</v>
      </c>
      <c r="E112" t="s">
        <v>1373</v>
      </c>
      <c r="F112" t="s">
        <v>3759</v>
      </c>
      <c r="G112" t="s">
        <v>3748</v>
      </c>
      <c r="H112" t="s">
        <v>2275</v>
      </c>
      <c r="I112" t="s">
        <v>1245</v>
      </c>
      <c r="J112" t="s">
        <v>3760</v>
      </c>
      <c r="K112" s="23" t="str">
        <f>HYPERLINK(MeLi___IMG[[#This Row],[Full_Path]],MeLi___IMG[[#This Row],[Material]]&amp;" -&gt; "&amp;MeLi___IMG[[#This Row],[Descripcion]])</f>
        <v>PG978707-MIL -&gt; Adicional 2</v>
      </c>
    </row>
    <row r="113" spans="1:11" x14ac:dyDescent="0.3">
      <c r="A113" t="s">
        <v>3512</v>
      </c>
      <c r="B113" t="s">
        <v>3761</v>
      </c>
      <c r="C113">
        <v>0</v>
      </c>
      <c r="D113" t="s">
        <v>1251</v>
      </c>
      <c r="E113" t="s">
        <v>1373</v>
      </c>
      <c r="F113" t="s">
        <v>3767</v>
      </c>
      <c r="G113" t="s">
        <v>3763</v>
      </c>
      <c r="H113" t="s">
        <v>2276</v>
      </c>
      <c r="I113" t="s">
        <v>75</v>
      </c>
      <c r="J113" t="s">
        <v>3768</v>
      </c>
      <c r="K113" s="23" t="str">
        <f>HYPERLINK(MeLi___IMG[[#This Row],[Full_Path]],MeLi___IMG[[#This Row],[Material]]&amp;" -&gt; "&amp;MeLi___IMG[[#This Row],[Descripcion]])</f>
        <v>PG978770-BLA -&gt; Adicional 3</v>
      </c>
    </row>
    <row r="114" spans="1:11" x14ac:dyDescent="0.3">
      <c r="A114" t="s">
        <v>3512</v>
      </c>
      <c r="B114" t="s">
        <v>3761</v>
      </c>
      <c r="C114">
        <v>0</v>
      </c>
      <c r="D114" t="s">
        <v>1250</v>
      </c>
      <c r="E114" t="s">
        <v>1373</v>
      </c>
      <c r="F114" t="s">
        <v>3765</v>
      </c>
      <c r="G114" t="s">
        <v>3763</v>
      </c>
      <c r="H114" t="s">
        <v>2275</v>
      </c>
      <c r="I114" t="s">
        <v>1245</v>
      </c>
      <c r="J114" t="s">
        <v>3766</v>
      </c>
      <c r="K114" s="23" t="str">
        <f>HYPERLINK(MeLi___IMG[[#This Row],[Full_Path]],MeLi___IMG[[#This Row],[Material]]&amp;" -&gt; "&amp;MeLi___IMG[[#This Row],[Descripcion]])</f>
        <v>PG978770-BLA -&gt; Adicional 2</v>
      </c>
    </row>
    <row r="115" spans="1:11" x14ac:dyDescent="0.3">
      <c r="A115" t="s">
        <v>3512</v>
      </c>
      <c r="B115" t="s">
        <v>3761</v>
      </c>
      <c r="C115">
        <v>0</v>
      </c>
      <c r="D115" t="s">
        <v>15</v>
      </c>
      <c r="E115" t="s">
        <v>1373</v>
      </c>
      <c r="F115" t="s">
        <v>3762</v>
      </c>
      <c r="G115" t="s">
        <v>3763</v>
      </c>
      <c r="H115" t="s">
        <v>717</v>
      </c>
      <c r="I115" t="s">
        <v>1246</v>
      </c>
      <c r="J115" t="s">
        <v>3764</v>
      </c>
      <c r="K115" s="23" t="str">
        <f>HYPERLINK(MeLi___IMG[[#This Row],[Full_Path]],MeLi___IMG[[#This Row],[Material]]&amp;" -&gt; "&amp;MeLi___IMG[[#This Row],[Descripcion]])</f>
        <v>PG978770-BLA -&gt; Frontal</v>
      </c>
    </row>
    <row r="116" spans="1:11" x14ac:dyDescent="0.3">
      <c r="A116" t="s">
        <v>3513</v>
      </c>
      <c r="B116" t="s">
        <v>3769</v>
      </c>
      <c r="C116">
        <v>0</v>
      </c>
      <c r="D116" t="s">
        <v>15</v>
      </c>
      <c r="E116" t="s">
        <v>1373</v>
      </c>
      <c r="F116" t="s">
        <v>3772</v>
      </c>
      <c r="G116" t="s">
        <v>3763</v>
      </c>
      <c r="H116" t="s">
        <v>717</v>
      </c>
      <c r="I116" t="s">
        <v>1246</v>
      </c>
      <c r="J116" t="s">
        <v>3773</v>
      </c>
      <c r="K116" s="23" t="str">
        <f>HYPERLINK(MeLi___IMG[[#This Row],[Full_Path]],MeLi___IMG[[#This Row],[Material]]&amp;" -&gt; "&amp;MeLi___IMG[[#This Row],[Descripcion]])</f>
        <v>PG978770-MIL -&gt; Frontal</v>
      </c>
    </row>
    <row r="117" spans="1:11" x14ac:dyDescent="0.3">
      <c r="A117" t="s">
        <v>3513</v>
      </c>
      <c r="B117" t="s">
        <v>3769</v>
      </c>
      <c r="C117">
        <v>0</v>
      </c>
      <c r="D117" t="s">
        <v>1251</v>
      </c>
      <c r="E117" t="s">
        <v>1373</v>
      </c>
      <c r="F117" t="s">
        <v>3774</v>
      </c>
      <c r="G117" t="s">
        <v>3763</v>
      </c>
      <c r="H117" t="s">
        <v>2276</v>
      </c>
      <c r="I117" t="s">
        <v>75</v>
      </c>
      <c r="J117" t="s">
        <v>3775</v>
      </c>
      <c r="K117" s="23" t="str">
        <f>HYPERLINK(MeLi___IMG[[#This Row],[Full_Path]],MeLi___IMG[[#This Row],[Material]]&amp;" -&gt; "&amp;MeLi___IMG[[#This Row],[Descripcion]])</f>
        <v>PG978770-MIL -&gt; Adicional 3</v>
      </c>
    </row>
    <row r="118" spans="1:11" x14ac:dyDescent="0.3">
      <c r="A118" t="s">
        <v>3513</v>
      </c>
      <c r="B118" t="s">
        <v>3769</v>
      </c>
      <c r="C118">
        <v>0</v>
      </c>
      <c r="D118" t="s">
        <v>1250</v>
      </c>
      <c r="E118" t="s">
        <v>1373</v>
      </c>
      <c r="F118" t="s">
        <v>3770</v>
      </c>
      <c r="G118" t="s">
        <v>3763</v>
      </c>
      <c r="H118" t="s">
        <v>2275</v>
      </c>
      <c r="I118" t="s">
        <v>1245</v>
      </c>
      <c r="J118" t="s">
        <v>3771</v>
      </c>
      <c r="K118" s="23" t="str">
        <f>HYPERLINK(MeLi___IMG[[#This Row],[Full_Path]],MeLi___IMG[[#This Row],[Material]]&amp;" -&gt; "&amp;MeLi___IMG[[#This Row],[Descripcion]])</f>
        <v>PG978770-MIL -&gt; Adicional 2</v>
      </c>
    </row>
    <row r="119" spans="1:11" x14ac:dyDescent="0.3">
      <c r="A119" t="s">
        <v>3514</v>
      </c>
      <c r="B119" t="s">
        <v>3776</v>
      </c>
      <c r="C119">
        <v>0</v>
      </c>
      <c r="D119" t="s">
        <v>1249</v>
      </c>
      <c r="E119" t="s">
        <v>1373</v>
      </c>
      <c r="F119" t="s">
        <v>3777</v>
      </c>
      <c r="G119" t="s">
        <v>3778</v>
      </c>
      <c r="H119" t="s">
        <v>2274</v>
      </c>
      <c r="I119" t="s">
        <v>1253</v>
      </c>
      <c r="J119" t="s">
        <v>3779</v>
      </c>
      <c r="K119" s="23" t="str">
        <f>HYPERLINK(MeLi___IMG[[#This Row],[Full_Path]],MeLi___IMG[[#This Row],[Material]]&amp;" -&gt; "&amp;MeLi___IMG[[#This Row],[Descripcion]])</f>
        <v>PR978750-FLR -&gt; Adicional 1</v>
      </c>
    </row>
    <row r="120" spans="1:11" x14ac:dyDescent="0.3">
      <c r="A120" t="s">
        <v>3514</v>
      </c>
      <c r="B120" t="s">
        <v>3776</v>
      </c>
      <c r="C120">
        <v>0</v>
      </c>
      <c r="D120" t="s">
        <v>1250</v>
      </c>
      <c r="E120" t="s">
        <v>1373</v>
      </c>
      <c r="F120" t="s">
        <v>3780</v>
      </c>
      <c r="G120" t="s">
        <v>3778</v>
      </c>
      <c r="H120" t="s">
        <v>2275</v>
      </c>
      <c r="I120" t="s">
        <v>1245</v>
      </c>
      <c r="J120" t="s">
        <v>3781</v>
      </c>
      <c r="K120" s="23" t="str">
        <f>HYPERLINK(MeLi___IMG[[#This Row],[Full_Path]],MeLi___IMG[[#This Row],[Material]]&amp;" -&gt; "&amp;MeLi___IMG[[#This Row],[Descripcion]])</f>
        <v>PR978750-FLR -&gt; Adicional 2</v>
      </c>
    </row>
    <row r="121" spans="1:11" x14ac:dyDescent="0.3">
      <c r="A121" t="s">
        <v>3514</v>
      </c>
      <c r="B121" t="s">
        <v>3776</v>
      </c>
      <c r="C121">
        <v>0</v>
      </c>
      <c r="D121" t="s">
        <v>15</v>
      </c>
      <c r="E121" t="s">
        <v>1373</v>
      </c>
      <c r="F121" t="s">
        <v>3782</v>
      </c>
      <c r="G121" t="s">
        <v>3778</v>
      </c>
      <c r="H121" t="s">
        <v>717</v>
      </c>
      <c r="I121" t="s">
        <v>1246</v>
      </c>
      <c r="J121" t="s">
        <v>3783</v>
      </c>
      <c r="K121" s="23" t="str">
        <f>HYPERLINK(MeLi___IMG[[#This Row],[Full_Path]],MeLi___IMG[[#This Row],[Material]]&amp;" -&gt; "&amp;MeLi___IMG[[#This Row],[Descripcion]])</f>
        <v>PR978750-FLR -&gt; Frontal</v>
      </c>
    </row>
    <row r="122" spans="1:11" x14ac:dyDescent="0.3">
      <c r="A122" t="s">
        <v>3515</v>
      </c>
      <c r="B122" t="s">
        <v>3784</v>
      </c>
      <c r="C122">
        <v>0</v>
      </c>
      <c r="D122" t="s">
        <v>1250</v>
      </c>
      <c r="E122" t="s">
        <v>1373</v>
      </c>
      <c r="F122" t="s">
        <v>3785</v>
      </c>
      <c r="G122" t="s">
        <v>3786</v>
      </c>
      <c r="H122" t="s">
        <v>2275</v>
      </c>
      <c r="I122" t="s">
        <v>1245</v>
      </c>
      <c r="J122" t="s">
        <v>3787</v>
      </c>
      <c r="K122" s="23" t="str">
        <f>HYPERLINK(MeLi___IMG[[#This Row],[Full_Path]],MeLi___IMG[[#This Row],[Material]]&amp;" -&gt; "&amp;MeLi___IMG[[#This Row],[Descripcion]])</f>
        <v>PR978770-FLR -&gt; Adicional 2</v>
      </c>
    </row>
    <row r="123" spans="1:11" x14ac:dyDescent="0.3">
      <c r="A123" t="s">
        <v>3515</v>
      </c>
      <c r="B123" t="s">
        <v>3784</v>
      </c>
      <c r="C123">
        <v>0</v>
      </c>
      <c r="D123" t="s">
        <v>1251</v>
      </c>
      <c r="E123" t="s">
        <v>1373</v>
      </c>
      <c r="F123" t="s">
        <v>3788</v>
      </c>
      <c r="G123" t="s">
        <v>3786</v>
      </c>
      <c r="H123" t="s">
        <v>2276</v>
      </c>
      <c r="I123" t="s">
        <v>75</v>
      </c>
      <c r="J123" t="s">
        <v>3789</v>
      </c>
      <c r="K123" s="23" t="str">
        <f>HYPERLINK(MeLi___IMG[[#This Row],[Full_Path]],MeLi___IMG[[#This Row],[Material]]&amp;" -&gt; "&amp;MeLi___IMG[[#This Row],[Descripcion]])</f>
        <v>PR978770-FLR -&gt; Adicional 3</v>
      </c>
    </row>
    <row r="124" spans="1:11" x14ac:dyDescent="0.3">
      <c r="A124" t="s">
        <v>3515</v>
      </c>
      <c r="B124" t="s">
        <v>3784</v>
      </c>
      <c r="C124">
        <v>0</v>
      </c>
      <c r="D124" t="s">
        <v>15</v>
      </c>
      <c r="E124" t="s">
        <v>1373</v>
      </c>
      <c r="F124" t="s">
        <v>3790</v>
      </c>
      <c r="G124" t="s">
        <v>3786</v>
      </c>
      <c r="H124" t="s">
        <v>717</v>
      </c>
      <c r="I124" t="s">
        <v>1246</v>
      </c>
      <c r="J124" t="s">
        <v>3791</v>
      </c>
      <c r="K124" s="23" t="str">
        <f>HYPERLINK(MeLi___IMG[[#This Row],[Full_Path]],MeLi___IMG[[#This Row],[Material]]&amp;" -&gt; "&amp;MeLi___IMG[[#This Row],[Descripcion]])</f>
        <v>PR978770-FLR -&gt; Frontal</v>
      </c>
    </row>
    <row r="125" spans="1:11" x14ac:dyDescent="0.3">
      <c r="A125" t="s">
        <v>3469</v>
      </c>
      <c r="B125" t="s">
        <v>3792</v>
      </c>
      <c r="C125">
        <v>0</v>
      </c>
      <c r="D125" t="s">
        <v>10</v>
      </c>
      <c r="E125" t="s">
        <v>748</v>
      </c>
      <c r="F125" t="s">
        <v>3798</v>
      </c>
      <c r="G125" t="s">
        <v>3794</v>
      </c>
      <c r="H125" t="s">
        <v>3370</v>
      </c>
      <c r="I125" t="s">
        <v>75</v>
      </c>
      <c r="J125" t="s">
        <v>3799</v>
      </c>
      <c r="K125" s="23" t="str">
        <f>HYPERLINK(MeLi___IMG[[#This Row],[Full_Path]],MeLi___IMG[[#This Row],[Material]]&amp;" -&gt; "&amp;MeLi___IMG[[#This Row],[Descripcion]])</f>
        <v>SA959919-BEM -&gt; Superior-Interior</v>
      </c>
    </row>
    <row r="126" spans="1:11" x14ac:dyDescent="0.3">
      <c r="A126" t="s">
        <v>3469</v>
      </c>
      <c r="B126" t="s">
        <v>3792</v>
      </c>
      <c r="C126">
        <v>0</v>
      </c>
      <c r="D126" t="s">
        <v>8</v>
      </c>
      <c r="E126" t="s">
        <v>748</v>
      </c>
      <c r="F126" t="s">
        <v>3796</v>
      </c>
      <c r="G126" t="s">
        <v>3794</v>
      </c>
      <c r="H126" t="s">
        <v>3369</v>
      </c>
      <c r="I126" t="s">
        <v>1253</v>
      </c>
      <c r="J126" t="s">
        <v>3797</v>
      </c>
      <c r="K126" s="23" t="str">
        <f>HYPERLINK(MeLi___IMG[[#This Row],[Full_Path]],MeLi___IMG[[#This Row],[Material]]&amp;" -&gt; "&amp;MeLi___IMG[[#This Row],[Descripcion]])</f>
        <v>SA959919-BEM -&gt; Angulo 3-4</v>
      </c>
    </row>
    <row r="127" spans="1:11" x14ac:dyDescent="0.3">
      <c r="A127" t="s">
        <v>3469</v>
      </c>
      <c r="B127" t="s">
        <v>3792</v>
      </c>
      <c r="C127">
        <v>0</v>
      </c>
      <c r="D127" t="s">
        <v>7</v>
      </c>
      <c r="E127" t="s">
        <v>748</v>
      </c>
      <c r="F127" t="s">
        <v>3793</v>
      </c>
      <c r="G127" t="s">
        <v>3794</v>
      </c>
      <c r="H127" t="s">
        <v>718</v>
      </c>
      <c r="I127" t="s">
        <v>1245</v>
      </c>
      <c r="J127" t="s">
        <v>3795</v>
      </c>
      <c r="K127" s="23" t="str">
        <f>HYPERLINK(MeLi___IMG[[#This Row],[Full_Path]],MeLi___IMG[[#This Row],[Material]]&amp;" -&gt; "&amp;MeLi___IMG[[#This Row],[Descripcion]])</f>
        <v>SA959919-BEM -&gt; Posterior</v>
      </c>
    </row>
    <row r="128" spans="1:11" x14ac:dyDescent="0.3">
      <c r="A128" t="s">
        <v>3469</v>
      </c>
      <c r="B128" t="s">
        <v>3792</v>
      </c>
      <c r="C128">
        <v>0</v>
      </c>
      <c r="D128" t="s">
        <v>9</v>
      </c>
      <c r="E128" t="s">
        <v>748</v>
      </c>
      <c r="F128" t="s">
        <v>3800</v>
      </c>
      <c r="G128" t="s">
        <v>3794</v>
      </c>
      <c r="H128" t="s">
        <v>717</v>
      </c>
      <c r="I128" t="s">
        <v>1246</v>
      </c>
      <c r="J128" t="s">
        <v>3801</v>
      </c>
      <c r="K128" s="23" t="str">
        <f>HYPERLINK(MeLi___IMG[[#This Row],[Full_Path]],MeLi___IMG[[#This Row],[Material]]&amp;" -&gt; "&amp;MeLi___IMG[[#This Row],[Descripcion]])</f>
        <v>SA959919-BEM -&gt; Frontal</v>
      </c>
    </row>
    <row r="129" spans="1:11" x14ac:dyDescent="0.3">
      <c r="A129" t="s">
        <v>3470</v>
      </c>
      <c r="B129" t="s">
        <v>3802</v>
      </c>
      <c r="C129">
        <v>0</v>
      </c>
      <c r="D129" t="s">
        <v>10</v>
      </c>
      <c r="E129" t="s">
        <v>748</v>
      </c>
      <c r="F129" t="s">
        <v>3807</v>
      </c>
      <c r="G129" t="s">
        <v>3794</v>
      </c>
      <c r="H129" t="s">
        <v>3370</v>
      </c>
      <c r="I129" t="s">
        <v>75</v>
      </c>
      <c r="J129" t="s">
        <v>3808</v>
      </c>
      <c r="K129" s="23" t="str">
        <f>HYPERLINK(MeLi___IMG[[#This Row],[Full_Path]],MeLi___IMG[[#This Row],[Material]]&amp;" -&gt; "&amp;MeLi___IMG[[#This Row],[Descripcion]])</f>
        <v>SA959919-WSM -&gt; Superior-Interior</v>
      </c>
    </row>
    <row r="130" spans="1:11" x14ac:dyDescent="0.3">
      <c r="A130" t="s">
        <v>3470</v>
      </c>
      <c r="B130" t="s">
        <v>3802</v>
      </c>
      <c r="C130">
        <v>0</v>
      </c>
      <c r="D130" t="s">
        <v>7</v>
      </c>
      <c r="E130" t="s">
        <v>748</v>
      </c>
      <c r="F130" t="s">
        <v>3803</v>
      </c>
      <c r="G130" t="s">
        <v>3794</v>
      </c>
      <c r="H130" t="s">
        <v>718</v>
      </c>
      <c r="I130" t="s">
        <v>1245</v>
      </c>
      <c r="J130" t="s">
        <v>3804</v>
      </c>
      <c r="K130" s="23" t="str">
        <f>HYPERLINK(MeLi___IMG[[#This Row],[Full_Path]],MeLi___IMG[[#This Row],[Material]]&amp;" -&gt; "&amp;MeLi___IMG[[#This Row],[Descripcion]])</f>
        <v>SA959919-WSM -&gt; Posterior</v>
      </c>
    </row>
    <row r="131" spans="1:11" x14ac:dyDescent="0.3">
      <c r="A131" t="s">
        <v>3470</v>
      </c>
      <c r="B131" t="s">
        <v>3802</v>
      </c>
      <c r="C131">
        <v>0</v>
      </c>
      <c r="D131" t="s">
        <v>9</v>
      </c>
      <c r="E131" t="s">
        <v>748</v>
      </c>
      <c r="F131" t="s">
        <v>3809</v>
      </c>
      <c r="G131" t="s">
        <v>3794</v>
      </c>
      <c r="H131" t="s">
        <v>717</v>
      </c>
      <c r="I131" t="s">
        <v>1246</v>
      </c>
      <c r="J131" t="s">
        <v>3810</v>
      </c>
      <c r="K131" s="23" t="str">
        <f>HYPERLINK(MeLi___IMG[[#This Row],[Full_Path]],MeLi___IMG[[#This Row],[Material]]&amp;" -&gt; "&amp;MeLi___IMG[[#This Row],[Descripcion]])</f>
        <v>SA959919-WSM -&gt; Frontal</v>
      </c>
    </row>
    <row r="132" spans="1:11" x14ac:dyDescent="0.3">
      <c r="A132" t="s">
        <v>3470</v>
      </c>
      <c r="B132" t="s">
        <v>3802</v>
      </c>
      <c r="C132">
        <v>0</v>
      </c>
      <c r="D132" t="s">
        <v>8</v>
      </c>
      <c r="E132" t="s">
        <v>748</v>
      </c>
      <c r="F132" t="s">
        <v>3805</v>
      </c>
      <c r="G132" t="s">
        <v>3794</v>
      </c>
      <c r="H132" t="s">
        <v>3369</v>
      </c>
      <c r="I132" t="s">
        <v>1253</v>
      </c>
      <c r="J132" t="s">
        <v>3806</v>
      </c>
      <c r="K132" s="23" t="str">
        <f>HYPERLINK(MeLi___IMG[[#This Row],[Full_Path]],MeLi___IMG[[#This Row],[Material]]&amp;" -&gt; "&amp;MeLi___IMG[[#This Row],[Descripcion]])</f>
        <v>SA959919-WSM -&gt; Angulo 3-4</v>
      </c>
    </row>
    <row r="133" spans="1:11" x14ac:dyDescent="0.3">
      <c r="A133" t="s">
        <v>3517</v>
      </c>
      <c r="B133" t="s">
        <v>3811</v>
      </c>
      <c r="C133">
        <v>0</v>
      </c>
      <c r="D133" t="s">
        <v>15</v>
      </c>
      <c r="E133" t="s">
        <v>1373</v>
      </c>
      <c r="F133" t="s">
        <v>3817</v>
      </c>
      <c r="G133" t="s">
        <v>3813</v>
      </c>
      <c r="H133" t="s">
        <v>717</v>
      </c>
      <c r="I133" t="s">
        <v>1246</v>
      </c>
      <c r="J133" t="s">
        <v>3818</v>
      </c>
      <c r="K133" s="23" t="str">
        <f>HYPERLINK(MeLi___IMG[[#This Row],[Full_Path]],MeLi___IMG[[#This Row],[Material]]&amp;" -&gt; "&amp;MeLi___IMG[[#This Row],[Descripcion]])</f>
        <v>SB831114-BKS -&gt; Frontal</v>
      </c>
    </row>
    <row r="134" spans="1:11" x14ac:dyDescent="0.3">
      <c r="A134" t="s">
        <v>3517</v>
      </c>
      <c r="B134" t="s">
        <v>3811</v>
      </c>
      <c r="C134">
        <v>0</v>
      </c>
      <c r="D134" t="s">
        <v>1251</v>
      </c>
      <c r="E134" t="s">
        <v>1373</v>
      </c>
      <c r="F134" t="s">
        <v>3812</v>
      </c>
      <c r="G134" t="s">
        <v>3813</v>
      </c>
      <c r="H134" t="s">
        <v>2276</v>
      </c>
      <c r="I134" t="s">
        <v>75</v>
      </c>
      <c r="J134" t="s">
        <v>3814</v>
      </c>
      <c r="K134" s="23" t="str">
        <f>HYPERLINK(MeLi___IMG[[#This Row],[Full_Path]],MeLi___IMG[[#This Row],[Material]]&amp;" -&gt; "&amp;MeLi___IMG[[#This Row],[Descripcion]])</f>
        <v>SB831114-BKS -&gt; Adicional 3</v>
      </c>
    </row>
    <row r="135" spans="1:11" x14ac:dyDescent="0.3">
      <c r="A135" t="s">
        <v>3517</v>
      </c>
      <c r="B135" t="s">
        <v>3811</v>
      </c>
      <c r="C135">
        <v>0</v>
      </c>
      <c r="D135" t="s">
        <v>1250</v>
      </c>
      <c r="E135" t="s">
        <v>1373</v>
      </c>
      <c r="F135" t="s">
        <v>3815</v>
      </c>
      <c r="G135" t="s">
        <v>3813</v>
      </c>
      <c r="H135" t="s">
        <v>2275</v>
      </c>
      <c r="I135" t="s">
        <v>1245</v>
      </c>
      <c r="J135" t="s">
        <v>3816</v>
      </c>
      <c r="K135" s="23" t="str">
        <f>HYPERLINK(MeLi___IMG[[#This Row],[Full_Path]],MeLi___IMG[[#This Row],[Material]]&amp;" -&gt; "&amp;MeLi___IMG[[#This Row],[Descripcion]])</f>
        <v>SB831114-BKS -&gt; Adicional 2</v>
      </c>
    </row>
    <row r="136" spans="1:11" x14ac:dyDescent="0.3">
      <c r="A136" t="s">
        <v>3517</v>
      </c>
      <c r="B136" t="s">
        <v>3811</v>
      </c>
      <c r="C136">
        <v>0</v>
      </c>
      <c r="D136" t="s">
        <v>1252</v>
      </c>
      <c r="E136" t="s">
        <v>1373</v>
      </c>
      <c r="F136" t="s">
        <v>3819</v>
      </c>
      <c r="G136" t="s">
        <v>3813</v>
      </c>
      <c r="H136" t="s">
        <v>2277</v>
      </c>
      <c r="I136" t="s">
        <v>1390</v>
      </c>
      <c r="J136" t="s">
        <v>3820</v>
      </c>
      <c r="K136" s="23" t="str">
        <f>HYPERLINK(MeLi___IMG[[#This Row],[Full_Path]],MeLi___IMG[[#This Row],[Material]]&amp;" -&gt; "&amp;MeLi___IMG[[#This Row],[Descripcion]])</f>
        <v>SB831114-BKS -&gt; Adicional 4</v>
      </c>
    </row>
    <row r="137" spans="1:11" x14ac:dyDescent="0.3">
      <c r="A137" t="s">
        <v>3504</v>
      </c>
      <c r="B137" t="s">
        <v>3821</v>
      </c>
      <c r="C137">
        <v>0</v>
      </c>
      <c r="D137" t="s">
        <v>1250</v>
      </c>
      <c r="E137" t="s">
        <v>1373</v>
      </c>
      <c r="F137" t="s">
        <v>3827</v>
      </c>
      <c r="G137" t="s">
        <v>3823</v>
      </c>
      <c r="H137" t="s">
        <v>2275</v>
      </c>
      <c r="I137" t="s">
        <v>1245</v>
      </c>
      <c r="J137" t="s">
        <v>3828</v>
      </c>
      <c r="K137" s="23" t="str">
        <f>HYPERLINK(MeLi___IMG[[#This Row],[Full_Path]],MeLi___IMG[[#This Row],[Material]]&amp;" -&gt; "&amp;MeLi___IMG[[#This Row],[Descripcion]])</f>
        <v>SB942469-SAN -&gt; Adicional 2</v>
      </c>
    </row>
    <row r="138" spans="1:11" x14ac:dyDescent="0.3">
      <c r="A138" t="s">
        <v>3504</v>
      </c>
      <c r="B138" t="s">
        <v>3821</v>
      </c>
      <c r="C138">
        <v>0</v>
      </c>
      <c r="D138" t="s">
        <v>15</v>
      </c>
      <c r="E138" t="s">
        <v>1373</v>
      </c>
      <c r="F138" t="s">
        <v>3825</v>
      </c>
      <c r="G138" t="s">
        <v>3823</v>
      </c>
      <c r="H138" t="s">
        <v>717</v>
      </c>
      <c r="I138" t="s">
        <v>1246</v>
      </c>
      <c r="J138" t="s">
        <v>3826</v>
      </c>
      <c r="K138" s="23" t="str">
        <f>HYPERLINK(MeLi___IMG[[#This Row],[Full_Path]],MeLi___IMG[[#This Row],[Material]]&amp;" -&gt; "&amp;MeLi___IMG[[#This Row],[Descripcion]])</f>
        <v>SB942469-SAN -&gt; Frontal</v>
      </c>
    </row>
    <row r="139" spans="1:11" x14ac:dyDescent="0.3">
      <c r="A139" t="s">
        <v>3504</v>
      </c>
      <c r="B139" t="s">
        <v>3821</v>
      </c>
      <c r="C139">
        <v>0</v>
      </c>
      <c r="D139" t="s">
        <v>1251</v>
      </c>
      <c r="E139" t="s">
        <v>1373</v>
      </c>
      <c r="F139" t="s">
        <v>3822</v>
      </c>
      <c r="G139" t="s">
        <v>3823</v>
      </c>
      <c r="H139" t="s">
        <v>2276</v>
      </c>
      <c r="I139" t="s">
        <v>75</v>
      </c>
      <c r="J139" t="s">
        <v>3824</v>
      </c>
      <c r="K139" s="23" t="str">
        <f>HYPERLINK(MeLi___IMG[[#This Row],[Full_Path]],MeLi___IMG[[#This Row],[Material]]&amp;" -&gt; "&amp;MeLi___IMG[[#This Row],[Descripcion]])</f>
        <v>SB942469-SAN -&gt; Adicional 3</v>
      </c>
    </row>
    <row r="140" spans="1:11" x14ac:dyDescent="0.3">
      <c r="A140" t="s">
        <v>3495</v>
      </c>
      <c r="B140" t="s">
        <v>3829</v>
      </c>
      <c r="C140">
        <v>0</v>
      </c>
      <c r="D140" t="s">
        <v>7</v>
      </c>
      <c r="E140" t="s">
        <v>748</v>
      </c>
      <c r="F140" t="s">
        <v>3830</v>
      </c>
      <c r="G140" t="s">
        <v>3831</v>
      </c>
      <c r="H140" t="s">
        <v>718</v>
      </c>
      <c r="I140" t="s">
        <v>1245</v>
      </c>
      <c r="J140" t="s">
        <v>3832</v>
      </c>
      <c r="K140" s="23" t="str">
        <f>HYPERLINK(MeLi___IMG[[#This Row],[Full_Path]],MeLi___IMG[[#This Row],[Material]]&amp;" -&gt; "&amp;MeLi___IMG[[#This Row],[Descripcion]])</f>
        <v>SF941022-BLA -&gt; Posterior</v>
      </c>
    </row>
    <row r="141" spans="1:11" x14ac:dyDescent="0.3">
      <c r="A141" t="s">
        <v>3495</v>
      </c>
      <c r="B141" t="s">
        <v>3829</v>
      </c>
      <c r="C141">
        <v>0</v>
      </c>
      <c r="D141" t="s">
        <v>8</v>
      </c>
      <c r="E141" t="s">
        <v>748</v>
      </c>
      <c r="F141" t="s">
        <v>3835</v>
      </c>
      <c r="G141" t="s">
        <v>3831</v>
      </c>
      <c r="H141" t="s">
        <v>3369</v>
      </c>
      <c r="I141" t="s">
        <v>1253</v>
      </c>
      <c r="J141" t="s">
        <v>3836</v>
      </c>
      <c r="K141" s="23" t="str">
        <f>HYPERLINK(MeLi___IMG[[#This Row],[Full_Path]],MeLi___IMG[[#This Row],[Material]]&amp;" -&gt; "&amp;MeLi___IMG[[#This Row],[Descripcion]])</f>
        <v>SF941022-BLA -&gt; Angulo 3-4</v>
      </c>
    </row>
    <row r="142" spans="1:11" x14ac:dyDescent="0.3">
      <c r="A142" t="s">
        <v>3495</v>
      </c>
      <c r="B142" t="s">
        <v>3829</v>
      </c>
      <c r="C142">
        <v>0</v>
      </c>
      <c r="D142" t="s">
        <v>10</v>
      </c>
      <c r="E142" t="s">
        <v>748</v>
      </c>
      <c r="F142" t="s">
        <v>3833</v>
      </c>
      <c r="G142" t="s">
        <v>3831</v>
      </c>
      <c r="H142" t="s">
        <v>3370</v>
      </c>
      <c r="I142" t="s">
        <v>75</v>
      </c>
      <c r="J142" t="s">
        <v>3834</v>
      </c>
      <c r="K142" s="23" t="str">
        <f>HYPERLINK(MeLi___IMG[[#This Row],[Full_Path]],MeLi___IMG[[#This Row],[Material]]&amp;" -&gt; "&amp;MeLi___IMG[[#This Row],[Descripcion]])</f>
        <v>SF941022-BLA -&gt; Superior-Interior</v>
      </c>
    </row>
    <row r="143" spans="1:11" x14ac:dyDescent="0.3">
      <c r="A143" t="s">
        <v>3495</v>
      </c>
      <c r="B143" t="s">
        <v>3829</v>
      </c>
      <c r="C143">
        <v>0</v>
      </c>
      <c r="D143" t="s">
        <v>9</v>
      </c>
      <c r="E143" t="s">
        <v>748</v>
      </c>
      <c r="F143" t="s">
        <v>3837</v>
      </c>
      <c r="G143" t="s">
        <v>3831</v>
      </c>
      <c r="H143" t="s">
        <v>717</v>
      </c>
      <c r="I143" t="s">
        <v>1246</v>
      </c>
      <c r="J143" t="s">
        <v>3838</v>
      </c>
      <c r="K143" s="23" t="str">
        <f>HYPERLINK(MeLi___IMG[[#This Row],[Full_Path]],MeLi___IMG[[#This Row],[Material]]&amp;" -&gt; "&amp;MeLi___IMG[[#This Row],[Descripcion]])</f>
        <v>SF941022-BLA -&gt; Frontal</v>
      </c>
    </row>
    <row r="144" spans="1:11" x14ac:dyDescent="0.3">
      <c r="A144" t="s">
        <v>3496</v>
      </c>
      <c r="B144" t="s">
        <v>3839</v>
      </c>
      <c r="C144">
        <v>0</v>
      </c>
      <c r="D144" t="s">
        <v>8</v>
      </c>
      <c r="E144" t="s">
        <v>748</v>
      </c>
      <c r="F144" t="s">
        <v>3843</v>
      </c>
      <c r="G144" t="s">
        <v>3841</v>
      </c>
      <c r="H144" t="s">
        <v>3369</v>
      </c>
      <c r="I144" t="s">
        <v>1253</v>
      </c>
      <c r="J144" t="s">
        <v>3844</v>
      </c>
      <c r="K144" s="23" t="str">
        <f>HYPERLINK(MeLi___IMG[[#This Row],[Full_Path]],MeLi___IMG[[#This Row],[Material]]&amp;" -&gt; "&amp;MeLi___IMG[[#This Row],[Descripcion]])</f>
        <v>SF941071-BLA -&gt; Angulo 3-4</v>
      </c>
    </row>
    <row r="145" spans="1:11" x14ac:dyDescent="0.3">
      <c r="A145" t="s">
        <v>3496</v>
      </c>
      <c r="B145" t="s">
        <v>3839</v>
      </c>
      <c r="C145">
        <v>0</v>
      </c>
      <c r="D145" t="s">
        <v>10</v>
      </c>
      <c r="E145" t="s">
        <v>748</v>
      </c>
      <c r="F145" t="s">
        <v>3840</v>
      </c>
      <c r="G145" t="s">
        <v>3841</v>
      </c>
      <c r="H145" t="s">
        <v>3370</v>
      </c>
      <c r="I145" t="s">
        <v>75</v>
      </c>
      <c r="J145" t="s">
        <v>3842</v>
      </c>
      <c r="K145" s="23" t="str">
        <f>HYPERLINK(MeLi___IMG[[#This Row],[Full_Path]],MeLi___IMG[[#This Row],[Material]]&amp;" -&gt; "&amp;MeLi___IMG[[#This Row],[Descripcion]])</f>
        <v>SF941071-BLA -&gt; Superior-Interior</v>
      </c>
    </row>
    <row r="146" spans="1:11" x14ac:dyDescent="0.3">
      <c r="A146" t="s">
        <v>3496</v>
      </c>
      <c r="B146" t="s">
        <v>3839</v>
      </c>
      <c r="C146">
        <v>0</v>
      </c>
      <c r="D146" t="s">
        <v>7</v>
      </c>
      <c r="E146" t="s">
        <v>748</v>
      </c>
      <c r="F146" t="s">
        <v>3847</v>
      </c>
      <c r="G146" t="s">
        <v>3841</v>
      </c>
      <c r="H146" t="s">
        <v>718</v>
      </c>
      <c r="I146" t="s">
        <v>1245</v>
      </c>
      <c r="J146" t="s">
        <v>3848</v>
      </c>
      <c r="K146" s="23" t="str">
        <f>HYPERLINK(MeLi___IMG[[#This Row],[Full_Path]],MeLi___IMG[[#This Row],[Material]]&amp;" -&gt; "&amp;MeLi___IMG[[#This Row],[Descripcion]])</f>
        <v>SF941071-BLA -&gt; Posterior</v>
      </c>
    </row>
    <row r="147" spans="1:11" x14ac:dyDescent="0.3">
      <c r="A147" t="s">
        <v>3496</v>
      </c>
      <c r="B147" t="s">
        <v>3839</v>
      </c>
      <c r="C147">
        <v>0</v>
      </c>
      <c r="D147" t="s">
        <v>9</v>
      </c>
      <c r="E147" t="s">
        <v>748</v>
      </c>
      <c r="F147" t="s">
        <v>3845</v>
      </c>
      <c r="G147" t="s">
        <v>3841</v>
      </c>
      <c r="H147" t="s">
        <v>717</v>
      </c>
      <c r="I147" t="s">
        <v>1246</v>
      </c>
      <c r="J147" t="s">
        <v>3846</v>
      </c>
      <c r="K147" s="23" t="str">
        <f>HYPERLINK(MeLi___IMG[[#This Row],[Full_Path]],MeLi___IMG[[#This Row],[Material]]&amp;" -&gt; "&amp;MeLi___IMG[[#This Row],[Descripcion]])</f>
        <v>SF941071-BLA -&gt; Frontal</v>
      </c>
    </row>
    <row r="148" spans="1:11" x14ac:dyDescent="0.3">
      <c r="A148" t="s">
        <v>3471</v>
      </c>
      <c r="B148" t="s">
        <v>3849</v>
      </c>
      <c r="C148">
        <v>0</v>
      </c>
      <c r="D148" t="s">
        <v>10</v>
      </c>
      <c r="E148" t="s">
        <v>748</v>
      </c>
      <c r="F148" t="s">
        <v>3850</v>
      </c>
      <c r="G148" t="s">
        <v>3851</v>
      </c>
      <c r="H148" t="s">
        <v>3370</v>
      </c>
      <c r="I148" t="s">
        <v>75</v>
      </c>
      <c r="J148" t="s">
        <v>3852</v>
      </c>
      <c r="K148" s="23" t="str">
        <f>HYPERLINK(MeLi___IMG[[#This Row],[Full_Path]],MeLi___IMG[[#This Row],[Material]]&amp;" -&gt; "&amp;MeLi___IMG[[#This Row],[Descripcion]])</f>
        <v>SF959919-BLA -&gt; Superior-Interior</v>
      </c>
    </row>
    <row r="149" spans="1:11" x14ac:dyDescent="0.3">
      <c r="A149" t="s">
        <v>3471</v>
      </c>
      <c r="B149" t="s">
        <v>3849</v>
      </c>
      <c r="C149">
        <v>0</v>
      </c>
      <c r="D149" t="s">
        <v>9</v>
      </c>
      <c r="E149" t="s">
        <v>748</v>
      </c>
      <c r="F149" t="s">
        <v>3857</v>
      </c>
      <c r="G149" t="s">
        <v>3851</v>
      </c>
      <c r="H149" t="s">
        <v>717</v>
      </c>
      <c r="I149" t="s">
        <v>1246</v>
      </c>
      <c r="J149" t="s">
        <v>3858</v>
      </c>
      <c r="K149" s="23" t="str">
        <f>HYPERLINK(MeLi___IMG[[#This Row],[Full_Path]],MeLi___IMG[[#This Row],[Material]]&amp;" -&gt; "&amp;MeLi___IMG[[#This Row],[Descripcion]])</f>
        <v>SF959919-BLA -&gt; Frontal</v>
      </c>
    </row>
    <row r="150" spans="1:11" x14ac:dyDescent="0.3">
      <c r="A150" t="s">
        <v>3471</v>
      </c>
      <c r="B150" t="s">
        <v>3849</v>
      </c>
      <c r="C150">
        <v>0</v>
      </c>
      <c r="D150" t="s">
        <v>8</v>
      </c>
      <c r="E150" t="s">
        <v>748</v>
      </c>
      <c r="F150" t="s">
        <v>3853</v>
      </c>
      <c r="G150" t="s">
        <v>3851</v>
      </c>
      <c r="H150" t="s">
        <v>3369</v>
      </c>
      <c r="I150" t="s">
        <v>1253</v>
      </c>
      <c r="J150" t="s">
        <v>3854</v>
      </c>
      <c r="K150" s="23" t="str">
        <f>HYPERLINK(MeLi___IMG[[#This Row],[Full_Path]],MeLi___IMG[[#This Row],[Material]]&amp;" -&gt; "&amp;MeLi___IMG[[#This Row],[Descripcion]])</f>
        <v>SF959919-BLA -&gt; Angulo 3-4</v>
      </c>
    </row>
    <row r="151" spans="1:11" x14ac:dyDescent="0.3">
      <c r="A151" t="s">
        <v>3471</v>
      </c>
      <c r="B151" t="s">
        <v>3849</v>
      </c>
      <c r="C151">
        <v>0</v>
      </c>
      <c r="D151" t="s">
        <v>7</v>
      </c>
      <c r="E151" t="s">
        <v>748</v>
      </c>
      <c r="F151" t="s">
        <v>3855</v>
      </c>
      <c r="G151" t="s">
        <v>3851</v>
      </c>
      <c r="H151" t="s">
        <v>718</v>
      </c>
      <c r="I151" t="s">
        <v>1245</v>
      </c>
      <c r="J151" t="s">
        <v>3856</v>
      </c>
      <c r="K151" s="23" t="str">
        <f>HYPERLINK(MeLi___IMG[[#This Row],[Full_Path]],MeLi___IMG[[#This Row],[Material]]&amp;" -&gt; "&amp;MeLi___IMG[[#This Row],[Descripcion]])</f>
        <v>SF959919-BLA -&gt; Posterior</v>
      </c>
    </row>
    <row r="152" spans="1:11" x14ac:dyDescent="0.3">
      <c r="A152" t="s">
        <v>3383</v>
      </c>
      <c r="B152" t="s">
        <v>3412</v>
      </c>
      <c r="C152">
        <v>0</v>
      </c>
      <c r="D152" t="s">
        <v>15</v>
      </c>
      <c r="E152" t="s">
        <v>1373</v>
      </c>
      <c r="F152" t="s">
        <v>3413</v>
      </c>
      <c r="G152" t="s">
        <v>3414</v>
      </c>
      <c r="H152" t="s">
        <v>717</v>
      </c>
      <c r="I152" t="s">
        <v>1246</v>
      </c>
      <c r="J152" t="s">
        <v>3861</v>
      </c>
      <c r="K152" s="23" t="str">
        <f>HYPERLINK(MeLi___IMG[[#This Row],[Full_Path]],MeLi___IMG[[#This Row],[Material]]&amp;" -&gt; "&amp;MeLi___IMG[[#This Row],[Descripcion]])</f>
        <v>SF980071-BLA -&gt; Frontal</v>
      </c>
    </row>
    <row r="153" spans="1:11" x14ac:dyDescent="0.3">
      <c r="A153" t="s">
        <v>3383</v>
      </c>
      <c r="B153" t="s">
        <v>3412</v>
      </c>
      <c r="C153">
        <v>0</v>
      </c>
      <c r="D153" t="s">
        <v>1249</v>
      </c>
      <c r="E153" t="s">
        <v>1373</v>
      </c>
      <c r="F153" t="s">
        <v>3446</v>
      </c>
      <c r="G153" t="s">
        <v>3414</v>
      </c>
      <c r="H153" t="s">
        <v>2274</v>
      </c>
      <c r="I153" t="s">
        <v>1253</v>
      </c>
      <c r="J153" t="s">
        <v>3859</v>
      </c>
      <c r="K153" s="23" t="str">
        <f>HYPERLINK(MeLi___IMG[[#This Row],[Full_Path]],MeLi___IMG[[#This Row],[Material]]&amp;" -&gt; "&amp;MeLi___IMG[[#This Row],[Descripcion]])</f>
        <v>SF980071-BLA -&gt; Adicional 1</v>
      </c>
    </row>
    <row r="154" spans="1:11" x14ac:dyDescent="0.3">
      <c r="A154" t="s">
        <v>3383</v>
      </c>
      <c r="B154" t="s">
        <v>3412</v>
      </c>
      <c r="C154">
        <v>0</v>
      </c>
      <c r="D154" t="s">
        <v>1250</v>
      </c>
      <c r="E154" t="s">
        <v>1373</v>
      </c>
      <c r="F154" t="s">
        <v>3447</v>
      </c>
      <c r="G154" t="s">
        <v>3414</v>
      </c>
      <c r="H154" t="s">
        <v>2275</v>
      </c>
      <c r="I154" t="s">
        <v>1245</v>
      </c>
      <c r="J154" t="s">
        <v>3860</v>
      </c>
      <c r="K154" s="23" t="str">
        <f>HYPERLINK(MeLi___IMG[[#This Row],[Full_Path]],MeLi___IMG[[#This Row],[Material]]&amp;" -&gt; "&amp;MeLi___IMG[[#This Row],[Descripcion]])</f>
        <v>SF980071-BLA -&gt; Adicional 2</v>
      </c>
    </row>
    <row r="155" spans="1:11" x14ac:dyDescent="0.3">
      <c r="A155" t="s">
        <v>3505</v>
      </c>
      <c r="B155" t="s">
        <v>3862</v>
      </c>
      <c r="C155">
        <v>0</v>
      </c>
      <c r="D155" t="s">
        <v>15</v>
      </c>
      <c r="E155" t="s">
        <v>1373</v>
      </c>
      <c r="F155" t="s">
        <v>3868</v>
      </c>
      <c r="G155" t="s">
        <v>3864</v>
      </c>
      <c r="H155" t="s">
        <v>717</v>
      </c>
      <c r="I155" t="s">
        <v>1246</v>
      </c>
      <c r="J155" t="s">
        <v>3869</v>
      </c>
      <c r="K155" s="23" t="str">
        <f>HYPERLINK(MeLi___IMG[[#This Row],[Full_Path]],MeLi___IMG[[#This Row],[Material]]&amp;" -&gt; "&amp;MeLi___IMG[[#This Row],[Descripcion]])</f>
        <v>SG942469-BLA -&gt; Frontal</v>
      </c>
    </row>
    <row r="156" spans="1:11" x14ac:dyDescent="0.3">
      <c r="A156" t="s">
        <v>3505</v>
      </c>
      <c r="B156" t="s">
        <v>3862</v>
      </c>
      <c r="C156">
        <v>0</v>
      </c>
      <c r="D156" t="s">
        <v>1251</v>
      </c>
      <c r="E156" t="s">
        <v>1373</v>
      </c>
      <c r="F156" t="s">
        <v>3866</v>
      </c>
      <c r="G156" t="s">
        <v>3864</v>
      </c>
      <c r="H156" t="s">
        <v>2276</v>
      </c>
      <c r="I156" t="s">
        <v>75</v>
      </c>
      <c r="J156" t="s">
        <v>3867</v>
      </c>
      <c r="K156" s="23" t="str">
        <f>HYPERLINK(MeLi___IMG[[#This Row],[Full_Path]],MeLi___IMG[[#This Row],[Material]]&amp;" -&gt; "&amp;MeLi___IMG[[#This Row],[Descripcion]])</f>
        <v>SG942469-BLA -&gt; Adicional 3</v>
      </c>
    </row>
    <row r="157" spans="1:11" x14ac:dyDescent="0.3">
      <c r="A157" t="s">
        <v>3505</v>
      </c>
      <c r="B157" t="s">
        <v>3862</v>
      </c>
      <c r="C157">
        <v>0</v>
      </c>
      <c r="D157" t="s">
        <v>1250</v>
      </c>
      <c r="E157" t="s">
        <v>1373</v>
      </c>
      <c r="F157" t="s">
        <v>3863</v>
      </c>
      <c r="G157" t="s">
        <v>3864</v>
      </c>
      <c r="H157" t="s">
        <v>2275</v>
      </c>
      <c r="I157" t="s">
        <v>1245</v>
      </c>
      <c r="J157" t="s">
        <v>3865</v>
      </c>
      <c r="K157" s="23" t="str">
        <f>HYPERLINK(MeLi___IMG[[#This Row],[Full_Path]],MeLi___IMG[[#This Row],[Material]]&amp;" -&gt; "&amp;MeLi___IMG[[#This Row],[Descripcion]])</f>
        <v>SG942469-BLA -&gt; Adicional 2</v>
      </c>
    </row>
    <row r="158" spans="1:11" x14ac:dyDescent="0.3">
      <c r="A158" t="s">
        <v>3523</v>
      </c>
      <c r="B158" t="s">
        <v>3870</v>
      </c>
      <c r="C158">
        <v>0</v>
      </c>
      <c r="D158" t="s">
        <v>15</v>
      </c>
      <c r="E158" t="s">
        <v>1373</v>
      </c>
      <c r="F158" t="s">
        <v>3875</v>
      </c>
      <c r="G158" t="s">
        <v>1383</v>
      </c>
      <c r="H158" t="s">
        <v>717</v>
      </c>
      <c r="I158" t="s">
        <v>1246</v>
      </c>
      <c r="J158" t="s">
        <v>3876</v>
      </c>
      <c r="K158" s="23" t="str">
        <f>HYPERLINK(MeLi___IMG[[#This Row],[Full_Path]],MeLi___IMG[[#This Row],[Material]]&amp;" -&gt; "&amp;MeLi___IMG[[#This Row],[Descripcion]])</f>
        <v>SG947906-MOC -&gt; Frontal</v>
      </c>
    </row>
    <row r="159" spans="1:11" x14ac:dyDescent="0.3">
      <c r="A159" t="s">
        <v>3523</v>
      </c>
      <c r="B159" t="s">
        <v>3870</v>
      </c>
      <c r="C159">
        <v>0</v>
      </c>
      <c r="D159" t="s">
        <v>1250</v>
      </c>
      <c r="E159" t="s">
        <v>1373</v>
      </c>
      <c r="F159" t="s">
        <v>3871</v>
      </c>
      <c r="G159" t="s">
        <v>1383</v>
      </c>
      <c r="H159" t="s">
        <v>2275</v>
      </c>
      <c r="I159" t="s">
        <v>1245</v>
      </c>
      <c r="J159" t="s">
        <v>3872</v>
      </c>
      <c r="K159" s="23" t="str">
        <f>HYPERLINK(MeLi___IMG[[#This Row],[Full_Path]],MeLi___IMG[[#This Row],[Material]]&amp;" -&gt; "&amp;MeLi___IMG[[#This Row],[Descripcion]])</f>
        <v>SG947906-MOC -&gt; Adicional 2</v>
      </c>
    </row>
    <row r="160" spans="1:11" x14ac:dyDescent="0.3">
      <c r="A160" t="s">
        <v>3523</v>
      </c>
      <c r="B160" t="s">
        <v>3870</v>
      </c>
      <c r="C160">
        <v>0</v>
      </c>
      <c r="D160" t="s">
        <v>1251</v>
      </c>
      <c r="E160" t="s">
        <v>1373</v>
      </c>
      <c r="F160" t="s">
        <v>3873</v>
      </c>
      <c r="G160" t="s">
        <v>1383</v>
      </c>
      <c r="H160" t="s">
        <v>2276</v>
      </c>
      <c r="I160" t="s">
        <v>75</v>
      </c>
      <c r="J160" t="s">
        <v>3874</v>
      </c>
      <c r="K160" s="23" t="str">
        <f>HYPERLINK(MeLi___IMG[[#This Row],[Full_Path]],MeLi___IMG[[#This Row],[Material]]&amp;" -&gt; "&amp;MeLi___IMG[[#This Row],[Descripcion]])</f>
        <v>SG947906-MOC -&gt; Adicional 3</v>
      </c>
    </row>
    <row r="161" spans="1:11" x14ac:dyDescent="0.3">
      <c r="A161" t="s">
        <v>3524</v>
      </c>
      <c r="B161" t="s">
        <v>3877</v>
      </c>
      <c r="C161">
        <v>0</v>
      </c>
      <c r="D161" t="s">
        <v>15</v>
      </c>
      <c r="E161" t="s">
        <v>1373</v>
      </c>
      <c r="F161" t="s">
        <v>3880</v>
      </c>
      <c r="G161" t="s">
        <v>1384</v>
      </c>
      <c r="H161" t="s">
        <v>717</v>
      </c>
      <c r="I161" t="s">
        <v>1246</v>
      </c>
      <c r="J161" t="s">
        <v>3881</v>
      </c>
      <c r="K161" s="23" t="str">
        <f>HYPERLINK(MeLi___IMG[[#This Row],[Full_Path]],MeLi___IMG[[#This Row],[Material]]&amp;" -&gt; "&amp;MeLi___IMG[[#This Row],[Descripcion]])</f>
        <v>SG947912-MOC -&gt; Frontal</v>
      </c>
    </row>
    <row r="162" spans="1:11" x14ac:dyDescent="0.3">
      <c r="A162" t="s">
        <v>3524</v>
      </c>
      <c r="B162" t="s">
        <v>3877</v>
      </c>
      <c r="C162">
        <v>0</v>
      </c>
      <c r="D162" t="s">
        <v>1251</v>
      </c>
      <c r="E162" t="s">
        <v>1373</v>
      </c>
      <c r="F162" t="s">
        <v>3882</v>
      </c>
      <c r="G162" t="s">
        <v>1384</v>
      </c>
      <c r="H162" t="s">
        <v>2276</v>
      </c>
      <c r="I162" t="s">
        <v>75</v>
      </c>
      <c r="J162" t="s">
        <v>3883</v>
      </c>
      <c r="K162" s="23" t="str">
        <f>HYPERLINK(MeLi___IMG[[#This Row],[Full_Path]],MeLi___IMG[[#This Row],[Material]]&amp;" -&gt; "&amp;MeLi___IMG[[#This Row],[Descripcion]])</f>
        <v>SG947912-MOC -&gt; Adicional 3</v>
      </c>
    </row>
    <row r="163" spans="1:11" x14ac:dyDescent="0.3">
      <c r="A163" t="s">
        <v>3524</v>
      </c>
      <c r="B163" t="s">
        <v>3877</v>
      </c>
      <c r="C163">
        <v>0</v>
      </c>
      <c r="D163" t="s">
        <v>1250</v>
      </c>
      <c r="E163" t="s">
        <v>1373</v>
      </c>
      <c r="F163" t="s">
        <v>3878</v>
      </c>
      <c r="G163" t="s">
        <v>1384</v>
      </c>
      <c r="H163" t="s">
        <v>2275</v>
      </c>
      <c r="I163" t="s">
        <v>1245</v>
      </c>
      <c r="J163" t="s">
        <v>3879</v>
      </c>
      <c r="K163" s="23" t="str">
        <f>HYPERLINK(MeLi___IMG[[#This Row],[Full_Path]],MeLi___IMG[[#This Row],[Material]]&amp;" -&gt; "&amp;MeLi___IMG[[#This Row],[Descripcion]])</f>
        <v>SG947912-MOC -&gt; Adicional 2</v>
      </c>
    </row>
    <row r="164" spans="1:11" x14ac:dyDescent="0.3">
      <c r="A164" t="s">
        <v>3525</v>
      </c>
      <c r="B164" t="s">
        <v>3884</v>
      </c>
      <c r="C164">
        <v>0</v>
      </c>
      <c r="D164" t="s">
        <v>1250</v>
      </c>
      <c r="E164" t="s">
        <v>1373</v>
      </c>
      <c r="F164" t="s">
        <v>3885</v>
      </c>
      <c r="G164" t="s">
        <v>3886</v>
      </c>
      <c r="H164" t="s">
        <v>2275</v>
      </c>
      <c r="I164" t="s">
        <v>1245</v>
      </c>
      <c r="J164" t="s">
        <v>3887</v>
      </c>
      <c r="K164" s="23" t="str">
        <f>HYPERLINK(MeLi___IMG[[#This Row],[Full_Path]],MeLi___IMG[[#This Row],[Material]]&amp;" -&gt; "&amp;MeLi___IMG[[#This Row],[Descripcion]])</f>
        <v>SG947930-MOC -&gt; Adicional 2</v>
      </c>
    </row>
    <row r="165" spans="1:11" x14ac:dyDescent="0.3">
      <c r="A165" t="s">
        <v>3525</v>
      </c>
      <c r="B165" t="s">
        <v>3884</v>
      </c>
      <c r="C165">
        <v>0</v>
      </c>
      <c r="D165" t="s">
        <v>1251</v>
      </c>
      <c r="E165" t="s">
        <v>1373</v>
      </c>
      <c r="F165" t="s">
        <v>3890</v>
      </c>
      <c r="G165" t="s">
        <v>3886</v>
      </c>
      <c r="H165" t="s">
        <v>2276</v>
      </c>
      <c r="I165" t="s">
        <v>75</v>
      </c>
      <c r="J165" t="s">
        <v>3891</v>
      </c>
      <c r="K165" s="23" t="str">
        <f>HYPERLINK(MeLi___IMG[[#This Row],[Full_Path]],MeLi___IMG[[#This Row],[Material]]&amp;" -&gt; "&amp;MeLi___IMG[[#This Row],[Descripcion]])</f>
        <v>SG947930-MOC -&gt; Adicional 3</v>
      </c>
    </row>
    <row r="166" spans="1:11" x14ac:dyDescent="0.3">
      <c r="A166" t="s">
        <v>3525</v>
      </c>
      <c r="B166" t="s">
        <v>3884</v>
      </c>
      <c r="C166">
        <v>0</v>
      </c>
      <c r="D166" t="s">
        <v>15</v>
      </c>
      <c r="E166" t="s">
        <v>1373</v>
      </c>
      <c r="F166" t="s">
        <v>3888</v>
      </c>
      <c r="G166" t="s">
        <v>3886</v>
      </c>
      <c r="H166" t="s">
        <v>717</v>
      </c>
      <c r="I166" t="s">
        <v>1246</v>
      </c>
      <c r="J166" t="s">
        <v>3889</v>
      </c>
      <c r="K166" s="23" t="str">
        <f>HYPERLINK(MeLi___IMG[[#This Row],[Full_Path]],MeLi___IMG[[#This Row],[Material]]&amp;" -&gt; "&amp;MeLi___IMG[[#This Row],[Descripcion]])</f>
        <v>SG947930-MOC -&gt; Frontal</v>
      </c>
    </row>
    <row r="167" spans="1:11" x14ac:dyDescent="0.3">
      <c r="A167" t="s">
        <v>3526</v>
      </c>
      <c r="B167" t="s">
        <v>3892</v>
      </c>
      <c r="C167">
        <v>0</v>
      </c>
      <c r="D167" t="s">
        <v>1250</v>
      </c>
      <c r="E167" t="s">
        <v>1373</v>
      </c>
      <c r="F167" t="s">
        <v>3895</v>
      </c>
      <c r="G167" t="s">
        <v>3886</v>
      </c>
      <c r="H167" t="s">
        <v>2275</v>
      </c>
      <c r="I167" t="s">
        <v>1245</v>
      </c>
      <c r="J167" t="s">
        <v>3896</v>
      </c>
      <c r="K167" s="23" t="str">
        <f>HYPERLINK(MeLi___IMG[[#This Row],[Full_Path]],MeLi___IMG[[#This Row],[Material]]&amp;" -&gt; "&amp;MeLi___IMG[[#This Row],[Descripcion]])</f>
        <v>SG947930-WHI -&gt; Adicional 2</v>
      </c>
    </row>
    <row r="168" spans="1:11" x14ac:dyDescent="0.3">
      <c r="A168" t="s">
        <v>3526</v>
      </c>
      <c r="B168" t="s">
        <v>3892</v>
      </c>
      <c r="C168">
        <v>0</v>
      </c>
      <c r="D168" t="s">
        <v>1251</v>
      </c>
      <c r="E168" t="s">
        <v>1373</v>
      </c>
      <c r="F168" t="s">
        <v>3893</v>
      </c>
      <c r="G168" t="s">
        <v>3886</v>
      </c>
      <c r="H168" t="s">
        <v>2276</v>
      </c>
      <c r="I168" t="s">
        <v>75</v>
      </c>
      <c r="J168" t="s">
        <v>3894</v>
      </c>
      <c r="K168" s="23" t="str">
        <f>HYPERLINK(MeLi___IMG[[#This Row],[Full_Path]],MeLi___IMG[[#This Row],[Material]]&amp;" -&gt; "&amp;MeLi___IMG[[#This Row],[Descripcion]])</f>
        <v>SG947930-WHI -&gt; Adicional 3</v>
      </c>
    </row>
    <row r="169" spans="1:11" x14ac:dyDescent="0.3">
      <c r="A169" t="s">
        <v>3526</v>
      </c>
      <c r="B169" t="s">
        <v>3892</v>
      </c>
      <c r="C169">
        <v>0</v>
      </c>
      <c r="D169" t="s">
        <v>15</v>
      </c>
      <c r="E169" t="s">
        <v>1373</v>
      </c>
      <c r="F169" t="s">
        <v>3897</v>
      </c>
      <c r="G169" t="s">
        <v>3886</v>
      </c>
      <c r="H169" t="s">
        <v>717</v>
      </c>
      <c r="I169" t="s">
        <v>1246</v>
      </c>
      <c r="J169" t="s">
        <v>3898</v>
      </c>
      <c r="K169" s="23" t="str">
        <f>HYPERLINK(MeLi___IMG[[#This Row],[Full_Path]],MeLi___IMG[[#This Row],[Material]]&amp;" -&gt; "&amp;MeLi___IMG[[#This Row],[Descripcion]])</f>
        <v>SG947930-WHI -&gt; Frontal</v>
      </c>
    </row>
    <row r="170" spans="1:11" x14ac:dyDescent="0.3">
      <c r="A170" t="s">
        <v>3543</v>
      </c>
      <c r="B170" t="s">
        <v>4308</v>
      </c>
      <c r="C170">
        <v>0</v>
      </c>
      <c r="D170" t="s">
        <v>15</v>
      </c>
      <c r="E170" t="s">
        <v>2757</v>
      </c>
      <c r="F170" t="s">
        <v>4309</v>
      </c>
      <c r="G170" t="s">
        <v>4310</v>
      </c>
      <c r="H170" t="s">
        <v>717</v>
      </c>
      <c r="I170" t="s">
        <v>1246</v>
      </c>
      <c r="J170" t="s">
        <v>4311</v>
      </c>
      <c r="K170" s="23" t="str">
        <f>HYPERLINK(MeLi___IMG[[#This Row],[Full_Path]],MeLi___IMG[[#This Row],[Material]]&amp;" -&gt; "&amp;MeLi___IMG[[#This Row],[Descripcion]])</f>
        <v>SG954306-BLA -&gt; Frontal</v>
      </c>
    </row>
    <row r="171" spans="1:11" x14ac:dyDescent="0.3">
      <c r="A171" t="s">
        <v>3543</v>
      </c>
      <c r="B171" t="s">
        <v>4308</v>
      </c>
      <c r="C171">
        <v>0</v>
      </c>
      <c r="D171" t="s">
        <v>1250</v>
      </c>
      <c r="E171" t="s">
        <v>2757</v>
      </c>
      <c r="F171" t="s">
        <v>4312</v>
      </c>
      <c r="G171" t="s">
        <v>4310</v>
      </c>
      <c r="H171" t="s">
        <v>2275</v>
      </c>
      <c r="I171" t="s">
        <v>1245</v>
      </c>
      <c r="J171" t="s">
        <v>4313</v>
      </c>
      <c r="K171" s="23" t="str">
        <f>HYPERLINK(MeLi___IMG[[#This Row],[Full_Path]],MeLi___IMG[[#This Row],[Material]]&amp;" -&gt; "&amp;MeLi___IMG[[#This Row],[Descripcion]])</f>
        <v>SG954306-BLA -&gt; Adicional 2</v>
      </c>
    </row>
    <row r="172" spans="1:11" x14ac:dyDescent="0.3">
      <c r="A172" t="s">
        <v>3543</v>
      </c>
      <c r="B172" t="s">
        <v>4308</v>
      </c>
      <c r="C172">
        <v>0</v>
      </c>
      <c r="D172" t="s">
        <v>1251</v>
      </c>
      <c r="E172" t="s">
        <v>2757</v>
      </c>
      <c r="F172" t="s">
        <v>4314</v>
      </c>
      <c r="G172" t="s">
        <v>4310</v>
      </c>
      <c r="H172" t="s">
        <v>2276</v>
      </c>
      <c r="I172" t="s">
        <v>75</v>
      </c>
      <c r="J172" t="s">
        <v>4315</v>
      </c>
      <c r="K172" s="23" t="str">
        <f>HYPERLINK(MeLi___IMG[[#This Row],[Full_Path]],MeLi___IMG[[#This Row],[Material]]&amp;" -&gt; "&amp;MeLi___IMG[[#This Row],[Descripcion]])</f>
        <v>SG954306-BLA -&gt; Adicional 3</v>
      </c>
    </row>
    <row r="173" spans="1:11" x14ac:dyDescent="0.3">
      <c r="A173" t="s">
        <v>3544</v>
      </c>
      <c r="B173" t="s">
        <v>4316</v>
      </c>
      <c r="C173">
        <v>0</v>
      </c>
      <c r="D173" t="s">
        <v>1251</v>
      </c>
      <c r="E173" t="s">
        <v>2757</v>
      </c>
      <c r="F173" t="s">
        <v>4317</v>
      </c>
      <c r="G173" t="s">
        <v>4310</v>
      </c>
      <c r="H173" t="s">
        <v>2276</v>
      </c>
      <c r="I173" t="s">
        <v>75</v>
      </c>
      <c r="J173" t="s">
        <v>4318</v>
      </c>
      <c r="K173" s="23" t="str">
        <f>HYPERLINK(MeLi___IMG[[#This Row],[Full_Path]],MeLi___IMG[[#This Row],[Material]]&amp;" -&gt; "&amp;MeLi___IMG[[#This Row],[Descripcion]])</f>
        <v>SG954306-SML -&gt; Adicional 3</v>
      </c>
    </row>
    <row r="174" spans="1:11" x14ac:dyDescent="0.3">
      <c r="A174" t="s">
        <v>3544</v>
      </c>
      <c r="B174" t="s">
        <v>4316</v>
      </c>
      <c r="C174">
        <v>0</v>
      </c>
      <c r="D174" t="s">
        <v>15</v>
      </c>
      <c r="E174" t="s">
        <v>2757</v>
      </c>
      <c r="F174" t="s">
        <v>4319</v>
      </c>
      <c r="G174" t="s">
        <v>4310</v>
      </c>
      <c r="H174" t="s">
        <v>717</v>
      </c>
      <c r="I174" t="s">
        <v>1246</v>
      </c>
      <c r="J174" t="s">
        <v>4320</v>
      </c>
      <c r="K174" s="23" t="str">
        <f>HYPERLINK(MeLi___IMG[[#This Row],[Full_Path]],MeLi___IMG[[#This Row],[Material]]&amp;" -&gt; "&amp;MeLi___IMG[[#This Row],[Descripcion]])</f>
        <v>SG954306-SML -&gt; Frontal</v>
      </c>
    </row>
    <row r="175" spans="1:11" x14ac:dyDescent="0.3">
      <c r="A175" t="s">
        <v>3544</v>
      </c>
      <c r="B175" t="s">
        <v>4316</v>
      </c>
      <c r="C175">
        <v>0</v>
      </c>
      <c r="D175" t="s">
        <v>1250</v>
      </c>
      <c r="E175" t="s">
        <v>2757</v>
      </c>
      <c r="F175" t="s">
        <v>4321</v>
      </c>
      <c r="G175" t="s">
        <v>4310</v>
      </c>
      <c r="H175" t="s">
        <v>2275</v>
      </c>
      <c r="I175" t="s">
        <v>1245</v>
      </c>
      <c r="J175" t="s">
        <v>4322</v>
      </c>
      <c r="K175" s="23" t="str">
        <f>HYPERLINK(MeLi___IMG[[#This Row],[Full_Path]],MeLi___IMG[[#This Row],[Material]]&amp;" -&gt; "&amp;MeLi___IMG[[#This Row],[Descripcion]])</f>
        <v>SG954306-SML -&gt; Adicional 2</v>
      </c>
    </row>
    <row r="176" spans="1:11" x14ac:dyDescent="0.3">
      <c r="A176" t="s">
        <v>3545</v>
      </c>
      <c r="B176" t="s">
        <v>4323</v>
      </c>
      <c r="C176">
        <v>0</v>
      </c>
      <c r="D176" t="s">
        <v>1250</v>
      </c>
      <c r="E176" t="s">
        <v>2757</v>
      </c>
      <c r="F176" t="s">
        <v>4324</v>
      </c>
      <c r="G176" t="s">
        <v>4325</v>
      </c>
      <c r="H176" t="s">
        <v>2275</v>
      </c>
      <c r="I176" t="s">
        <v>1245</v>
      </c>
      <c r="J176" t="s">
        <v>4326</v>
      </c>
      <c r="K176" s="23" t="str">
        <f>HYPERLINK(MeLi___IMG[[#This Row],[Full_Path]],MeLi___IMG[[#This Row],[Material]]&amp;" -&gt; "&amp;MeLi___IMG[[#This Row],[Descripcion]])</f>
        <v>SG954371-BLA -&gt; Adicional 2</v>
      </c>
    </row>
    <row r="177" spans="1:11" x14ac:dyDescent="0.3">
      <c r="A177" t="s">
        <v>3545</v>
      </c>
      <c r="B177" t="s">
        <v>4323</v>
      </c>
      <c r="C177">
        <v>0</v>
      </c>
      <c r="D177" t="s">
        <v>1251</v>
      </c>
      <c r="E177" t="s">
        <v>2757</v>
      </c>
      <c r="F177" t="s">
        <v>4327</v>
      </c>
      <c r="G177" t="s">
        <v>4325</v>
      </c>
      <c r="H177" t="s">
        <v>2276</v>
      </c>
      <c r="I177" t="s">
        <v>75</v>
      </c>
      <c r="J177" t="s">
        <v>4328</v>
      </c>
      <c r="K177" s="23" t="str">
        <f>HYPERLINK(MeLi___IMG[[#This Row],[Full_Path]],MeLi___IMG[[#This Row],[Material]]&amp;" -&gt; "&amp;MeLi___IMG[[#This Row],[Descripcion]])</f>
        <v>SG954371-BLA -&gt; Adicional 3</v>
      </c>
    </row>
    <row r="178" spans="1:11" x14ac:dyDescent="0.3">
      <c r="A178" t="s">
        <v>3545</v>
      </c>
      <c r="B178" t="s">
        <v>4323</v>
      </c>
      <c r="C178">
        <v>0</v>
      </c>
      <c r="D178" t="s">
        <v>15</v>
      </c>
      <c r="E178" t="s">
        <v>2757</v>
      </c>
      <c r="F178" t="s">
        <v>4329</v>
      </c>
      <c r="G178" t="s">
        <v>4325</v>
      </c>
      <c r="H178" t="s">
        <v>717</v>
      </c>
      <c r="I178" t="s">
        <v>1246</v>
      </c>
      <c r="J178" t="s">
        <v>4330</v>
      </c>
      <c r="K178" s="23" t="str">
        <f>HYPERLINK(MeLi___IMG[[#This Row],[Full_Path]],MeLi___IMG[[#This Row],[Material]]&amp;" -&gt; "&amp;MeLi___IMG[[#This Row],[Descripcion]])</f>
        <v>SG954371-BLA -&gt; Frontal</v>
      </c>
    </row>
    <row r="179" spans="1:11" x14ac:dyDescent="0.3">
      <c r="A179" t="s">
        <v>3546</v>
      </c>
      <c r="B179" t="s">
        <v>4331</v>
      </c>
      <c r="C179">
        <v>0</v>
      </c>
      <c r="D179" t="s">
        <v>1250</v>
      </c>
      <c r="E179" t="s">
        <v>2757</v>
      </c>
      <c r="F179" t="s">
        <v>4332</v>
      </c>
      <c r="G179" t="s">
        <v>4325</v>
      </c>
      <c r="H179" t="s">
        <v>2275</v>
      </c>
      <c r="I179" t="s">
        <v>1245</v>
      </c>
      <c r="J179" t="s">
        <v>4333</v>
      </c>
      <c r="K179" s="23" t="str">
        <f>HYPERLINK(MeLi___IMG[[#This Row],[Full_Path]],MeLi___IMG[[#This Row],[Material]]&amp;" -&gt; "&amp;MeLi___IMG[[#This Row],[Descripcion]])</f>
        <v>SG954371-SML -&gt; Adicional 2</v>
      </c>
    </row>
    <row r="180" spans="1:11" x14ac:dyDescent="0.3">
      <c r="A180" t="s">
        <v>3546</v>
      </c>
      <c r="B180" t="s">
        <v>4331</v>
      </c>
      <c r="C180">
        <v>0</v>
      </c>
      <c r="D180" t="s">
        <v>1251</v>
      </c>
      <c r="E180" t="s">
        <v>2757</v>
      </c>
      <c r="F180" t="s">
        <v>4334</v>
      </c>
      <c r="G180" t="s">
        <v>4325</v>
      </c>
      <c r="H180" t="s">
        <v>2276</v>
      </c>
      <c r="I180" t="s">
        <v>75</v>
      </c>
      <c r="J180" t="s">
        <v>4335</v>
      </c>
      <c r="K180" s="23" t="str">
        <f>HYPERLINK(MeLi___IMG[[#This Row],[Full_Path]],MeLi___IMG[[#This Row],[Material]]&amp;" -&gt; "&amp;MeLi___IMG[[#This Row],[Descripcion]])</f>
        <v>SG954371-SML -&gt; Adicional 3</v>
      </c>
    </row>
    <row r="181" spans="1:11" x14ac:dyDescent="0.3">
      <c r="A181" t="s">
        <v>3546</v>
      </c>
      <c r="B181" t="s">
        <v>4331</v>
      </c>
      <c r="C181">
        <v>0</v>
      </c>
      <c r="D181" t="s">
        <v>15</v>
      </c>
      <c r="E181" t="s">
        <v>2757</v>
      </c>
      <c r="F181" t="s">
        <v>4336</v>
      </c>
      <c r="G181" t="s">
        <v>4325</v>
      </c>
      <c r="H181" t="s">
        <v>717</v>
      </c>
      <c r="I181" t="s">
        <v>1246</v>
      </c>
      <c r="J181" t="s">
        <v>4337</v>
      </c>
      <c r="K181" s="23" t="str">
        <f>HYPERLINK(MeLi___IMG[[#This Row],[Full_Path]],MeLi___IMG[[#This Row],[Material]]&amp;" -&gt; "&amp;MeLi___IMG[[#This Row],[Descripcion]])</f>
        <v>SG954371-SML -&gt; Frontal</v>
      </c>
    </row>
    <row r="182" spans="1:11" x14ac:dyDescent="0.3">
      <c r="A182" t="s">
        <v>3474</v>
      </c>
      <c r="B182" t="s">
        <v>3899</v>
      </c>
      <c r="C182">
        <v>0</v>
      </c>
      <c r="D182" t="s">
        <v>7</v>
      </c>
      <c r="E182" t="s">
        <v>748</v>
      </c>
      <c r="F182" t="s">
        <v>3907</v>
      </c>
      <c r="G182" t="s">
        <v>3901</v>
      </c>
      <c r="H182" t="s">
        <v>718</v>
      </c>
      <c r="I182" t="s">
        <v>1245</v>
      </c>
      <c r="J182" t="s">
        <v>3908</v>
      </c>
      <c r="K182" s="23" t="str">
        <f>HYPERLINK(MeLi___IMG[[#This Row],[Full_Path]],MeLi___IMG[[#This Row],[Material]]&amp;" -&gt; "&amp;MeLi___IMG[[#This Row],[Descripcion]])</f>
        <v>SG959306-COA -&gt; Posterior</v>
      </c>
    </row>
    <row r="183" spans="1:11" x14ac:dyDescent="0.3">
      <c r="A183" t="s">
        <v>3474</v>
      </c>
      <c r="B183" t="s">
        <v>3899</v>
      </c>
      <c r="C183">
        <v>0</v>
      </c>
      <c r="D183" t="s">
        <v>8</v>
      </c>
      <c r="E183" t="s">
        <v>748</v>
      </c>
      <c r="F183" t="s">
        <v>3900</v>
      </c>
      <c r="G183" t="s">
        <v>3901</v>
      </c>
      <c r="H183" t="s">
        <v>3369</v>
      </c>
      <c r="I183" t="s">
        <v>1253</v>
      </c>
      <c r="J183" t="s">
        <v>3902</v>
      </c>
      <c r="K183" s="23" t="str">
        <f>HYPERLINK(MeLi___IMG[[#This Row],[Full_Path]],MeLi___IMG[[#This Row],[Material]]&amp;" -&gt; "&amp;MeLi___IMG[[#This Row],[Descripcion]])</f>
        <v>SG959306-COA -&gt; Angulo 3-4</v>
      </c>
    </row>
    <row r="184" spans="1:11" x14ac:dyDescent="0.3">
      <c r="A184" t="s">
        <v>3474</v>
      </c>
      <c r="B184" t="s">
        <v>3899</v>
      </c>
      <c r="C184">
        <v>0</v>
      </c>
      <c r="D184" t="s">
        <v>9</v>
      </c>
      <c r="E184" t="s">
        <v>748</v>
      </c>
      <c r="F184" t="s">
        <v>3903</v>
      </c>
      <c r="G184" t="s">
        <v>3901</v>
      </c>
      <c r="H184" t="s">
        <v>717</v>
      </c>
      <c r="I184" t="s">
        <v>1246</v>
      </c>
      <c r="J184" t="s">
        <v>3904</v>
      </c>
      <c r="K184" s="23" t="str">
        <f>HYPERLINK(MeLi___IMG[[#This Row],[Full_Path]],MeLi___IMG[[#This Row],[Material]]&amp;" -&gt; "&amp;MeLi___IMG[[#This Row],[Descripcion]])</f>
        <v>SG959306-COA -&gt; Frontal</v>
      </c>
    </row>
    <row r="185" spans="1:11" x14ac:dyDescent="0.3">
      <c r="A185" t="s">
        <v>3474</v>
      </c>
      <c r="B185" t="s">
        <v>3899</v>
      </c>
      <c r="C185">
        <v>0</v>
      </c>
      <c r="D185" t="s">
        <v>10</v>
      </c>
      <c r="E185" t="s">
        <v>748</v>
      </c>
      <c r="F185" t="s">
        <v>3905</v>
      </c>
      <c r="G185" t="s">
        <v>3901</v>
      </c>
      <c r="H185" t="s">
        <v>3370</v>
      </c>
      <c r="I185" t="s">
        <v>75</v>
      </c>
      <c r="J185" t="s">
        <v>3906</v>
      </c>
      <c r="K185" s="23" t="str">
        <f>HYPERLINK(MeLi___IMG[[#This Row],[Full_Path]],MeLi___IMG[[#This Row],[Material]]&amp;" -&gt; "&amp;MeLi___IMG[[#This Row],[Descripcion]])</f>
        <v>SG959306-COA -&gt; Superior-Interior</v>
      </c>
    </row>
    <row r="186" spans="1:11" x14ac:dyDescent="0.3">
      <c r="A186" t="s">
        <v>3475</v>
      </c>
      <c r="B186" t="s">
        <v>3909</v>
      </c>
      <c r="C186">
        <v>0</v>
      </c>
      <c r="D186" t="s">
        <v>7</v>
      </c>
      <c r="E186" t="s">
        <v>748</v>
      </c>
      <c r="F186" t="s">
        <v>3910</v>
      </c>
      <c r="G186" t="s">
        <v>3901</v>
      </c>
      <c r="H186" t="s">
        <v>718</v>
      </c>
      <c r="I186" t="s">
        <v>1245</v>
      </c>
      <c r="J186" t="s">
        <v>3911</v>
      </c>
      <c r="K186" s="23" t="str">
        <f>HYPERLINK(MeLi___IMG[[#This Row],[Full_Path]],MeLi___IMG[[#This Row],[Material]]&amp;" -&gt; "&amp;MeLi___IMG[[#This Row],[Descripcion]])</f>
        <v>SG959306-COC -&gt; Posterior</v>
      </c>
    </row>
    <row r="187" spans="1:11" x14ac:dyDescent="0.3">
      <c r="A187" t="s">
        <v>3475</v>
      </c>
      <c r="B187" t="s">
        <v>3909</v>
      </c>
      <c r="C187">
        <v>0</v>
      </c>
      <c r="D187" t="s">
        <v>10</v>
      </c>
      <c r="E187" t="s">
        <v>748</v>
      </c>
      <c r="F187" t="s">
        <v>3916</v>
      </c>
      <c r="G187" t="s">
        <v>3901</v>
      </c>
      <c r="H187" t="s">
        <v>3370</v>
      </c>
      <c r="I187" t="s">
        <v>75</v>
      </c>
      <c r="J187" t="s">
        <v>3917</v>
      </c>
      <c r="K187" s="23" t="str">
        <f>HYPERLINK(MeLi___IMG[[#This Row],[Full_Path]],MeLi___IMG[[#This Row],[Material]]&amp;" -&gt; "&amp;MeLi___IMG[[#This Row],[Descripcion]])</f>
        <v>SG959306-COC -&gt; Superior-Interior</v>
      </c>
    </row>
    <row r="188" spans="1:11" x14ac:dyDescent="0.3">
      <c r="A188" t="s">
        <v>3475</v>
      </c>
      <c r="B188" t="s">
        <v>3909</v>
      </c>
      <c r="C188">
        <v>0</v>
      </c>
      <c r="D188" t="s">
        <v>8</v>
      </c>
      <c r="E188" t="s">
        <v>748</v>
      </c>
      <c r="F188" t="s">
        <v>3912</v>
      </c>
      <c r="G188" t="s">
        <v>3901</v>
      </c>
      <c r="H188" t="s">
        <v>3369</v>
      </c>
      <c r="I188" t="s">
        <v>1253</v>
      </c>
      <c r="J188" t="s">
        <v>3913</v>
      </c>
      <c r="K188" s="23" t="str">
        <f>HYPERLINK(MeLi___IMG[[#This Row],[Full_Path]],MeLi___IMG[[#This Row],[Material]]&amp;" -&gt; "&amp;MeLi___IMG[[#This Row],[Descripcion]])</f>
        <v>SG959306-COC -&gt; Angulo 3-4</v>
      </c>
    </row>
    <row r="189" spans="1:11" x14ac:dyDescent="0.3">
      <c r="A189" t="s">
        <v>3475</v>
      </c>
      <c r="B189" t="s">
        <v>3909</v>
      </c>
      <c r="C189">
        <v>0</v>
      </c>
      <c r="D189" t="s">
        <v>9</v>
      </c>
      <c r="E189" t="s">
        <v>748</v>
      </c>
      <c r="F189" t="s">
        <v>3914</v>
      </c>
      <c r="G189" t="s">
        <v>3901</v>
      </c>
      <c r="H189" t="s">
        <v>717</v>
      </c>
      <c r="I189" t="s">
        <v>1246</v>
      </c>
      <c r="J189" t="s">
        <v>3915</v>
      </c>
      <c r="K189" s="23" t="str">
        <f>HYPERLINK(MeLi___IMG[[#This Row],[Full_Path]],MeLi___IMG[[#This Row],[Material]]&amp;" -&gt; "&amp;MeLi___IMG[[#This Row],[Descripcion]])</f>
        <v>SG959306-COC -&gt; Frontal</v>
      </c>
    </row>
    <row r="190" spans="1:11" x14ac:dyDescent="0.3">
      <c r="A190" t="s">
        <v>3476</v>
      </c>
      <c r="B190" t="s">
        <v>3918</v>
      </c>
      <c r="C190">
        <v>0</v>
      </c>
      <c r="D190" t="s">
        <v>7</v>
      </c>
      <c r="E190" t="s">
        <v>748</v>
      </c>
      <c r="F190" t="s">
        <v>3919</v>
      </c>
      <c r="G190" t="s">
        <v>3901</v>
      </c>
      <c r="H190" t="s">
        <v>718</v>
      </c>
      <c r="I190" t="s">
        <v>1245</v>
      </c>
      <c r="J190" t="s">
        <v>3920</v>
      </c>
      <c r="K190" s="23" t="str">
        <f>HYPERLINK(MeLi___IMG[[#This Row],[Full_Path]],MeLi___IMG[[#This Row],[Material]]&amp;" -&gt; "&amp;MeLi___IMG[[#This Row],[Descripcion]])</f>
        <v>SG959306-DEN -&gt; Posterior</v>
      </c>
    </row>
    <row r="191" spans="1:11" x14ac:dyDescent="0.3">
      <c r="A191" t="s">
        <v>3476</v>
      </c>
      <c r="B191" t="s">
        <v>3918</v>
      </c>
      <c r="C191">
        <v>0</v>
      </c>
      <c r="D191" t="s">
        <v>8</v>
      </c>
      <c r="E191" t="s">
        <v>748</v>
      </c>
      <c r="F191" t="s">
        <v>3921</v>
      </c>
      <c r="G191" t="s">
        <v>3901</v>
      </c>
      <c r="H191" t="s">
        <v>3369</v>
      </c>
      <c r="I191" t="s">
        <v>1253</v>
      </c>
      <c r="J191" t="s">
        <v>3922</v>
      </c>
      <c r="K191" s="23" t="str">
        <f>HYPERLINK(MeLi___IMG[[#This Row],[Full_Path]],MeLi___IMG[[#This Row],[Material]]&amp;" -&gt; "&amp;MeLi___IMG[[#This Row],[Descripcion]])</f>
        <v>SG959306-DEN -&gt; Angulo 3-4</v>
      </c>
    </row>
    <row r="192" spans="1:11" x14ac:dyDescent="0.3">
      <c r="A192" t="s">
        <v>3476</v>
      </c>
      <c r="B192" t="s">
        <v>3918</v>
      </c>
      <c r="C192">
        <v>0</v>
      </c>
      <c r="D192" t="s">
        <v>10</v>
      </c>
      <c r="E192" t="s">
        <v>748</v>
      </c>
      <c r="F192" t="s">
        <v>3925</v>
      </c>
      <c r="G192" t="s">
        <v>3901</v>
      </c>
      <c r="H192" t="s">
        <v>3370</v>
      </c>
      <c r="I192" t="s">
        <v>75</v>
      </c>
      <c r="J192" t="s">
        <v>3926</v>
      </c>
      <c r="K192" s="23" t="str">
        <f>HYPERLINK(MeLi___IMG[[#This Row],[Full_Path]],MeLi___IMG[[#This Row],[Material]]&amp;" -&gt; "&amp;MeLi___IMG[[#This Row],[Descripcion]])</f>
        <v>SG959306-DEN -&gt; Superior-Interior</v>
      </c>
    </row>
    <row r="193" spans="1:11" x14ac:dyDescent="0.3">
      <c r="A193" t="s">
        <v>3476</v>
      </c>
      <c r="B193" t="s">
        <v>3918</v>
      </c>
      <c r="C193">
        <v>0</v>
      </c>
      <c r="D193" t="s">
        <v>9</v>
      </c>
      <c r="E193" t="s">
        <v>748</v>
      </c>
      <c r="F193" t="s">
        <v>3923</v>
      </c>
      <c r="G193" t="s">
        <v>3901</v>
      </c>
      <c r="H193" t="s">
        <v>717</v>
      </c>
      <c r="I193" t="s">
        <v>1246</v>
      </c>
      <c r="J193" t="s">
        <v>3924</v>
      </c>
      <c r="K193" s="23" t="str">
        <f>HYPERLINK(MeLi___IMG[[#This Row],[Full_Path]],MeLi___IMG[[#This Row],[Material]]&amp;" -&gt; "&amp;MeLi___IMG[[#This Row],[Descripcion]])</f>
        <v>SG959306-DEN -&gt; Frontal</v>
      </c>
    </row>
    <row r="194" spans="1:11" x14ac:dyDescent="0.3">
      <c r="A194" t="s">
        <v>3477</v>
      </c>
      <c r="B194" t="s">
        <v>3927</v>
      </c>
      <c r="C194">
        <v>0</v>
      </c>
      <c r="D194" t="s">
        <v>8</v>
      </c>
      <c r="E194" t="s">
        <v>748</v>
      </c>
      <c r="F194" t="s">
        <v>3932</v>
      </c>
      <c r="G194" t="s">
        <v>3901</v>
      </c>
      <c r="H194" t="s">
        <v>3369</v>
      </c>
      <c r="I194" t="s">
        <v>1253</v>
      </c>
      <c r="J194" t="s">
        <v>3933</v>
      </c>
      <c r="K194" s="23" t="str">
        <f>HYPERLINK(MeLi___IMG[[#This Row],[Full_Path]],MeLi___IMG[[#This Row],[Material]]&amp;" -&gt; "&amp;MeLi___IMG[[#This Row],[Descripcion]])</f>
        <v>SG959306-KHA -&gt; Angulo 3-4</v>
      </c>
    </row>
    <row r="195" spans="1:11" x14ac:dyDescent="0.3">
      <c r="A195" t="s">
        <v>3477</v>
      </c>
      <c r="B195" t="s">
        <v>3927</v>
      </c>
      <c r="C195">
        <v>0</v>
      </c>
      <c r="D195" t="s">
        <v>10</v>
      </c>
      <c r="E195" t="s">
        <v>748</v>
      </c>
      <c r="F195" t="s">
        <v>3930</v>
      </c>
      <c r="G195" t="s">
        <v>3901</v>
      </c>
      <c r="H195" t="s">
        <v>3370</v>
      </c>
      <c r="I195" t="s">
        <v>75</v>
      </c>
      <c r="J195" t="s">
        <v>3931</v>
      </c>
      <c r="K195" s="23" t="str">
        <f>HYPERLINK(MeLi___IMG[[#This Row],[Full_Path]],MeLi___IMG[[#This Row],[Material]]&amp;" -&gt; "&amp;MeLi___IMG[[#This Row],[Descripcion]])</f>
        <v>SG959306-KHA -&gt; Superior-Interior</v>
      </c>
    </row>
    <row r="196" spans="1:11" x14ac:dyDescent="0.3">
      <c r="A196" t="s">
        <v>3477</v>
      </c>
      <c r="B196" t="s">
        <v>3927</v>
      </c>
      <c r="C196">
        <v>0</v>
      </c>
      <c r="D196" t="s">
        <v>9</v>
      </c>
      <c r="E196" t="s">
        <v>748</v>
      </c>
      <c r="F196" t="s">
        <v>3928</v>
      </c>
      <c r="G196" t="s">
        <v>3901</v>
      </c>
      <c r="H196" t="s">
        <v>717</v>
      </c>
      <c r="I196" t="s">
        <v>1246</v>
      </c>
      <c r="J196" t="s">
        <v>3929</v>
      </c>
      <c r="K196" s="23" t="str">
        <f>HYPERLINK(MeLi___IMG[[#This Row],[Full_Path]],MeLi___IMG[[#This Row],[Material]]&amp;" -&gt; "&amp;MeLi___IMG[[#This Row],[Descripcion]])</f>
        <v>SG959306-KHA -&gt; Frontal</v>
      </c>
    </row>
    <row r="197" spans="1:11" x14ac:dyDescent="0.3">
      <c r="A197" t="s">
        <v>3477</v>
      </c>
      <c r="B197" t="s">
        <v>3927</v>
      </c>
      <c r="C197">
        <v>0</v>
      </c>
      <c r="D197" t="s">
        <v>7</v>
      </c>
      <c r="E197" t="s">
        <v>748</v>
      </c>
      <c r="F197" t="s">
        <v>3934</v>
      </c>
      <c r="G197" t="s">
        <v>3901</v>
      </c>
      <c r="H197" t="s">
        <v>718</v>
      </c>
      <c r="I197" t="s">
        <v>1245</v>
      </c>
      <c r="J197" t="s">
        <v>3935</v>
      </c>
      <c r="K197" s="23" t="str">
        <f>HYPERLINK(MeLi___IMG[[#This Row],[Full_Path]],MeLi___IMG[[#This Row],[Material]]&amp;" -&gt; "&amp;MeLi___IMG[[#This Row],[Descripcion]])</f>
        <v>SG959306-KHA -&gt; Posterior</v>
      </c>
    </row>
    <row r="198" spans="1:11" x14ac:dyDescent="0.3">
      <c r="A198" t="s">
        <v>3472</v>
      </c>
      <c r="B198" t="s">
        <v>3936</v>
      </c>
      <c r="C198">
        <v>0</v>
      </c>
      <c r="D198" t="s">
        <v>10</v>
      </c>
      <c r="E198" t="s">
        <v>748</v>
      </c>
      <c r="F198" t="s">
        <v>3942</v>
      </c>
      <c r="G198" t="s">
        <v>3938</v>
      </c>
      <c r="H198" t="s">
        <v>3370</v>
      </c>
      <c r="I198" t="s">
        <v>75</v>
      </c>
      <c r="J198" t="s">
        <v>3943</v>
      </c>
      <c r="K198" s="23" t="str">
        <f>HYPERLINK(MeLi___IMG[[#This Row],[Full_Path]],MeLi___IMG[[#This Row],[Material]]&amp;" -&gt; "&amp;MeLi___IMG[[#This Row],[Descripcion]])</f>
        <v>SG959919-KHA -&gt; Superior-Interior</v>
      </c>
    </row>
    <row r="199" spans="1:11" x14ac:dyDescent="0.3">
      <c r="A199" t="s">
        <v>3472</v>
      </c>
      <c r="B199" t="s">
        <v>3936</v>
      </c>
      <c r="C199">
        <v>0</v>
      </c>
      <c r="D199" t="s">
        <v>9</v>
      </c>
      <c r="E199" t="s">
        <v>748</v>
      </c>
      <c r="F199" t="s">
        <v>3940</v>
      </c>
      <c r="G199" t="s">
        <v>3938</v>
      </c>
      <c r="H199" t="s">
        <v>717</v>
      </c>
      <c r="I199" t="s">
        <v>1246</v>
      </c>
      <c r="J199" t="s">
        <v>3941</v>
      </c>
      <c r="K199" s="23" t="str">
        <f>HYPERLINK(MeLi___IMG[[#This Row],[Full_Path]],MeLi___IMG[[#This Row],[Material]]&amp;" -&gt; "&amp;MeLi___IMG[[#This Row],[Descripcion]])</f>
        <v>SG959919-KHA -&gt; Frontal</v>
      </c>
    </row>
    <row r="200" spans="1:11" x14ac:dyDescent="0.3">
      <c r="A200" t="s">
        <v>3472</v>
      </c>
      <c r="B200" t="s">
        <v>3936</v>
      </c>
      <c r="C200">
        <v>0</v>
      </c>
      <c r="D200" t="s">
        <v>8</v>
      </c>
      <c r="E200" t="s">
        <v>748</v>
      </c>
      <c r="F200" t="s">
        <v>3937</v>
      </c>
      <c r="G200" t="s">
        <v>3938</v>
      </c>
      <c r="H200" t="s">
        <v>3369</v>
      </c>
      <c r="I200" t="s">
        <v>1253</v>
      </c>
      <c r="J200" t="s">
        <v>3939</v>
      </c>
      <c r="K200" s="23" t="str">
        <f>HYPERLINK(MeLi___IMG[[#This Row],[Full_Path]],MeLi___IMG[[#This Row],[Material]]&amp;" -&gt; "&amp;MeLi___IMG[[#This Row],[Descripcion]])</f>
        <v>SG959919-KHA -&gt; Angulo 3-4</v>
      </c>
    </row>
    <row r="201" spans="1:11" x14ac:dyDescent="0.3">
      <c r="A201" t="s">
        <v>3472</v>
      </c>
      <c r="B201" t="s">
        <v>3936</v>
      </c>
      <c r="C201">
        <v>0</v>
      </c>
      <c r="D201" t="s">
        <v>7</v>
      </c>
      <c r="E201" t="s">
        <v>748</v>
      </c>
      <c r="F201" t="s">
        <v>3944</v>
      </c>
      <c r="G201" t="s">
        <v>3938</v>
      </c>
      <c r="H201" t="s">
        <v>718</v>
      </c>
      <c r="I201" t="s">
        <v>1245</v>
      </c>
      <c r="J201" t="s">
        <v>3945</v>
      </c>
      <c r="K201" s="23" t="str">
        <f>HYPERLINK(MeLi___IMG[[#This Row],[Full_Path]],MeLi___IMG[[#This Row],[Material]]&amp;" -&gt; "&amp;MeLi___IMG[[#This Row],[Descripcion]])</f>
        <v>SG959919-KHA -&gt; Posterior</v>
      </c>
    </row>
    <row r="202" spans="1:11" x14ac:dyDescent="0.3">
      <c r="A202" t="s">
        <v>3532</v>
      </c>
      <c r="B202" t="s">
        <v>3946</v>
      </c>
      <c r="C202">
        <v>0</v>
      </c>
      <c r="D202" t="s">
        <v>1250</v>
      </c>
      <c r="E202" t="s">
        <v>1373</v>
      </c>
      <c r="F202" t="s">
        <v>3952</v>
      </c>
      <c r="G202" t="s">
        <v>3948</v>
      </c>
      <c r="H202" t="s">
        <v>2275</v>
      </c>
      <c r="I202" t="s">
        <v>1245</v>
      </c>
      <c r="J202" t="s">
        <v>3953</v>
      </c>
      <c r="K202" s="23" t="str">
        <f>HYPERLINK(MeLi___IMG[[#This Row],[Full_Path]],MeLi___IMG[[#This Row],[Material]]&amp;" -&gt; "&amp;MeLi___IMG[[#This Row],[Descripcion]])</f>
        <v>SG970105-BLA -&gt; Adicional 2</v>
      </c>
    </row>
    <row r="203" spans="1:11" x14ac:dyDescent="0.3">
      <c r="A203" t="s">
        <v>3532</v>
      </c>
      <c r="B203" t="s">
        <v>3946</v>
      </c>
      <c r="C203">
        <v>0</v>
      </c>
      <c r="D203" t="s">
        <v>1251</v>
      </c>
      <c r="E203" t="s">
        <v>1373</v>
      </c>
      <c r="F203" t="s">
        <v>3950</v>
      </c>
      <c r="G203" t="s">
        <v>3948</v>
      </c>
      <c r="H203" t="s">
        <v>2276</v>
      </c>
      <c r="I203" t="s">
        <v>75</v>
      </c>
      <c r="J203" t="s">
        <v>3951</v>
      </c>
      <c r="K203" s="23" t="str">
        <f>HYPERLINK(MeLi___IMG[[#This Row],[Full_Path]],MeLi___IMG[[#This Row],[Material]]&amp;" -&gt; "&amp;MeLi___IMG[[#This Row],[Descripcion]])</f>
        <v>SG970105-BLA -&gt; Adicional 3</v>
      </c>
    </row>
    <row r="204" spans="1:11" x14ac:dyDescent="0.3">
      <c r="A204" t="s">
        <v>3532</v>
      </c>
      <c r="B204" t="s">
        <v>3946</v>
      </c>
      <c r="C204">
        <v>0</v>
      </c>
      <c r="D204" t="s">
        <v>15</v>
      </c>
      <c r="E204" t="s">
        <v>1373</v>
      </c>
      <c r="F204" t="s">
        <v>3947</v>
      </c>
      <c r="G204" t="s">
        <v>3948</v>
      </c>
      <c r="H204" t="s">
        <v>717</v>
      </c>
      <c r="I204" t="s">
        <v>1246</v>
      </c>
      <c r="J204" t="s">
        <v>3949</v>
      </c>
      <c r="K204" s="23" t="str">
        <f>HYPERLINK(MeLi___IMG[[#This Row],[Full_Path]],MeLi___IMG[[#This Row],[Material]]&amp;" -&gt; "&amp;MeLi___IMG[[#This Row],[Descripcion]])</f>
        <v>SG970105-BLA -&gt; Frontal</v>
      </c>
    </row>
    <row r="205" spans="1:11" x14ac:dyDescent="0.3">
      <c r="A205" t="s">
        <v>3533</v>
      </c>
      <c r="B205" t="s">
        <v>3954</v>
      </c>
      <c r="C205">
        <v>0</v>
      </c>
      <c r="D205" t="s">
        <v>1251</v>
      </c>
      <c r="E205" t="s">
        <v>1373</v>
      </c>
      <c r="F205" t="s">
        <v>3955</v>
      </c>
      <c r="G205" t="s">
        <v>3948</v>
      </c>
      <c r="H205" t="s">
        <v>2276</v>
      </c>
      <c r="I205" t="s">
        <v>75</v>
      </c>
      <c r="J205" t="s">
        <v>3956</v>
      </c>
      <c r="K205" s="23" t="str">
        <f>HYPERLINK(MeLi___IMG[[#This Row],[Full_Path]],MeLi___IMG[[#This Row],[Material]]&amp;" -&gt; "&amp;MeLi___IMG[[#This Row],[Descripcion]])</f>
        <v>SG970105-HAZ -&gt; Adicional 3</v>
      </c>
    </row>
    <row r="206" spans="1:11" x14ac:dyDescent="0.3">
      <c r="A206" t="s">
        <v>3533</v>
      </c>
      <c r="B206" t="s">
        <v>3954</v>
      </c>
      <c r="C206">
        <v>0</v>
      </c>
      <c r="D206" t="s">
        <v>15</v>
      </c>
      <c r="E206" t="s">
        <v>1373</v>
      </c>
      <c r="F206" t="s">
        <v>3959</v>
      </c>
      <c r="G206" t="s">
        <v>3948</v>
      </c>
      <c r="H206" t="s">
        <v>717</v>
      </c>
      <c r="I206" t="s">
        <v>1246</v>
      </c>
      <c r="J206" t="s">
        <v>3960</v>
      </c>
      <c r="K206" s="23" t="str">
        <f>HYPERLINK(MeLi___IMG[[#This Row],[Full_Path]],MeLi___IMG[[#This Row],[Material]]&amp;" -&gt; "&amp;MeLi___IMG[[#This Row],[Descripcion]])</f>
        <v>SG970105-HAZ -&gt; Frontal</v>
      </c>
    </row>
    <row r="207" spans="1:11" x14ac:dyDescent="0.3">
      <c r="A207" t="s">
        <v>3533</v>
      </c>
      <c r="B207" t="s">
        <v>3954</v>
      </c>
      <c r="C207">
        <v>0</v>
      </c>
      <c r="D207" t="s">
        <v>1250</v>
      </c>
      <c r="E207" t="s">
        <v>1373</v>
      </c>
      <c r="F207" t="s">
        <v>3957</v>
      </c>
      <c r="G207" t="s">
        <v>3948</v>
      </c>
      <c r="H207" t="s">
        <v>2275</v>
      </c>
      <c r="I207" t="s">
        <v>1245</v>
      </c>
      <c r="J207" t="s">
        <v>3958</v>
      </c>
      <c r="K207" s="23" t="str">
        <f>HYPERLINK(MeLi___IMG[[#This Row],[Full_Path]],MeLi___IMG[[#This Row],[Material]]&amp;" -&gt; "&amp;MeLi___IMG[[#This Row],[Descripcion]])</f>
        <v>SG970105-HAZ -&gt; Adicional 2</v>
      </c>
    </row>
    <row r="208" spans="1:11" x14ac:dyDescent="0.3">
      <c r="A208" t="s">
        <v>3534</v>
      </c>
      <c r="B208" t="s">
        <v>3961</v>
      </c>
      <c r="C208">
        <v>0</v>
      </c>
      <c r="D208" t="s">
        <v>15</v>
      </c>
      <c r="E208" t="s">
        <v>1373</v>
      </c>
      <c r="F208" t="s">
        <v>3966</v>
      </c>
      <c r="G208" t="s">
        <v>3948</v>
      </c>
      <c r="H208" t="s">
        <v>717</v>
      </c>
      <c r="I208" t="s">
        <v>1246</v>
      </c>
      <c r="J208" t="s">
        <v>3967</v>
      </c>
      <c r="K208" s="23" t="str">
        <f>HYPERLINK(MeLi___IMG[[#This Row],[Full_Path]],MeLi___IMG[[#This Row],[Material]]&amp;" -&gt; "&amp;MeLi___IMG[[#This Row],[Descripcion]])</f>
        <v>SG970105-MIL -&gt; Frontal</v>
      </c>
    </row>
    <row r="209" spans="1:11" x14ac:dyDescent="0.3">
      <c r="A209" t="s">
        <v>3534</v>
      </c>
      <c r="B209" t="s">
        <v>3961</v>
      </c>
      <c r="C209">
        <v>0</v>
      </c>
      <c r="D209" t="s">
        <v>1250</v>
      </c>
      <c r="E209" t="s">
        <v>1373</v>
      </c>
      <c r="F209" t="s">
        <v>3962</v>
      </c>
      <c r="G209" t="s">
        <v>3948</v>
      </c>
      <c r="H209" t="s">
        <v>2275</v>
      </c>
      <c r="I209" t="s">
        <v>1245</v>
      </c>
      <c r="J209" t="s">
        <v>3963</v>
      </c>
      <c r="K209" s="23" t="str">
        <f>HYPERLINK(MeLi___IMG[[#This Row],[Full_Path]],MeLi___IMG[[#This Row],[Material]]&amp;" -&gt; "&amp;MeLi___IMG[[#This Row],[Descripcion]])</f>
        <v>SG970105-MIL -&gt; Adicional 2</v>
      </c>
    </row>
    <row r="210" spans="1:11" x14ac:dyDescent="0.3">
      <c r="A210" t="s">
        <v>3534</v>
      </c>
      <c r="B210" t="s">
        <v>3961</v>
      </c>
      <c r="C210">
        <v>0</v>
      </c>
      <c r="D210" t="s">
        <v>1251</v>
      </c>
      <c r="E210" t="s">
        <v>1373</v>
      </c>
      <c r="F210" t="s">
        <v>3964</v>
      </c>
      <c r="G210" t="s">
        <v>3948</v>
      </c>
      <c r="H210" t="s">
        <v>2276</v>
      </c>
      <c r="I210" t="s">
        <v>75</v>
      </c>
      <c r="J210" t="s">
        <v>3965</v>
      </c>
      <c r="K210" s="23" t="str">
        <f>HYPERLINK(MeLi___IMG[[#This Row],[Full_Path]],MeLi___IMG[[#This Row],[Material]]&amp;" -&gt; "&amp;MeLi___IMG[[#This Row],[Descripcion]])</f>
        <v>SG970105-MIL -&gt; Adicional 3</v>
      </c>
    </row>
    <row r="211" spans="1:11" x14ac:dyDescent="0.3">
      <c r="A211" t="s">
        <v>3535</v>
      </c>
      <c r="B211" t="s">
        <v>3968</v>
      </c>
      <c r="C211">
        <v>0</v>
      </c>
      <c r="D211" t="s">
        <v>1250</v>
      </c>
      <c r="E211" t="s">
        <v>1373</v>
      </c>
      <c r="F211" t="s">
        <v>3969</v>
      </c>
      <c r="G211" t="s">
        <v>3948</v>
      </c>
      <c r="H211" t="s">
        <v>2275</v>
      </c>
      <c r="I211" t="s">
        <v>1245</v>
      </c>
      <c r="J211" t="s">
        <v>3970</v>
      </c>
      <c r="K211" s="23" t="str">
        <f>HYPERLINK(MeLi___IMG[[#This Row],[Full_Path]],MeLi___IMG[[#This Row],[Material]]&amp;" -&gt; "&amp;MeLi___IMG[[#This Row],[Descripcion]])</f>
        <v>SG970105-ROS -&gt; Adicional 2</v>
      </c>
    </row>
    <row r="212" spans="1:11" x14ac:dyDescent="0.3">
      <c r="A212" t="s">
        <v>3535</v>
      </c>
      <c r="B212" t="s">
        <v>3968</v>
      </c>
      <c r="C212">
        <v>0</v>
      </c>
      <c r="D212" t="s">
        <v>1251</v>
      </c>
      <c r="E212" t="s">
        <v>1373</v>
      </c>
      <c r="F212" t="s">
        <v>3971</v>
      </c>
      <c r="G212" t="s">
        <v>3948</v>
      </c>
      <c r="H212" t="s">
        <v>2276</v>
      </c>
      <c r="I212" t="s">
        <v>75</v>
      </c>
      <c r="J212" t="s">
        <v>3972</v>
      </c>
      <c r="K212" s="23" t="str">
        <f>HYPERLINK(MeLi___IMG[[#This Row],[Full_Path]],MeLi___IMG[[#This Row],[Material]]&amp;" -&gt; "&amp;MeLi___IMG[[#This Row],[Descripcion]])</f>
        <v>SG970105-ROS -&gt; Adicional 3</v>
      </c>
    </row>
    <row r="213" spans="1:11" x14ac:dyDescent="0.3">
      <c r="A213" t="s">
        <v>3535</v>
      </c>
      <c r="B213" t="s">
        <v>3968</v>
      </c>
      <c r="C213">
        <v>0</v>
      </c>
      <c r="D213" t="s">
        <v>15</v>
      </c>
      <c r="E213" t="s">
        <v>1373</v>
      </c>
      <c r="F213" t="s">
        <v>3973</v>
      </c>
      <c r="G213" t="s">
        <v>3948</v>
      </c>
      <c r="H213" t="s">
        <v>717</v>
      </c>
      <c r="I213" t="s">
        <v>1246</v>
      </c>
      <c r="J213" t="s">
        <v>3974</v>
      </c>
      <c r="K213" s="23" t="str">
        <f>HYPERLINK(MeLi___IMG[[#This Row],[Full_Path]],MeLi___IMG[[#This Row],[Material]]&amp;" -&gt; "&amp;MeLi___IMG[[#This Row],[Descripcion]])</f>
        <v>SG970105-ROS -&gt; Frontal</v>
      </c>
    </row>
    <row r="214" spans="1:11" x14ac:dyDescent="0.3">
      <c r="A214" t="s">
        <v>3536</v>
      </c>
      <c r="B214" t="s">
        <v>3975</v>
      </c>
      <c r="C214">
        <v>0</v>
      </c>
      <c r="D214" t="s">
        <v>1250</v>
      </c>
      <c r="E214" t="s">
        <v>1373</v>
      </c>
      <c r="F214" t="s">
        <v>3976</v>
      </c>
      <c r="G214" t="s">
        <v>3948</v>
      </c>
      <c r="H214" t="s">
        <v>2275</v>
      </c>
      <c r="I214" t="s">
        <v>1245</v>
      </c>
      <c r="J214" t="s">
        <v>3977</v>
      </c>
      <c r="K214" s="23" t="str">
        <f>HYPERLINK(MeLi___IMG[[#This Row],[Full_Path]],MeLi___IMG[[#This Row],[Material]]&amp;" -&gt; "&amp;MeLi___IMG[[#This Row],[Descripcion]])</f>
        <v>SG970105-TAU -&gt; Adicional 2</v>
      </c>
    </row>
    <row r="215" spans="1:11" x14ac:dyDescent="0.3">
      <c r="A215" t="s">
        <v>3536</v>
      </c>
      <c r="B215" t="s">
        <v>3975</v>
      </c>
      <c r="C215">
        <v>0</v>
      </c>
      <c r="D215" t="s">
        <v>1251</v>
      </c>
      <c r="E215" t="s">
        <v>1373</v>
      </c>
      <c r="F215" t="s">
        <v>3978</v>
      </c>
      <c r="G215" t="s">
        <v>3948</v>
      </c>
      <c r="H215" t="s">
        <v>2276</v>
      </c>
      <c r="I215" t="s">
        <v>75</v>
      </c>
      <c r="J215" t="s">
        <v>3979</v>
      </c>
      <c r="K215" s="23" t="str">
        <f>HYPERLINK(MeLi___IMG[[#This Row],[Full_Path]],MeLi___IMG[[#This Row],[Material]]&amp;" -&gt; "&amp;MeLi___IMG[[#This Row],[Descripcion]])</f>
        <v>SG970105-TAU -&gt; Adicional 3</v>
      </c>
    </row>
    <row r="216" spans="1:11" x14ac:dyDescent="0.3">
      <c r="A216" t="s">
        <v>3536</v>
      </c>
      <c r="B216" t="s">
        <v>3975</v>
      </c>
      <c r="C216">
        <v>0</v>
      </c>
      <c r="D216" t="s">
        <v>15</v>
      </c>
      <c r="E216" t="s">
        <v>1373</v>
      </c>
      <c r="F216" t="s">
        <v>3980</v>
      </c>
      <c r="G216" t="s">
        <v>3948</v>
      </c>
      <c r="H216" t="s">
        <v>717</v>
      </c>
      <c r="I216" t="s">
        <v>1246</v>
      </c>
      <c r="J216" t="s">
        <v>3981</v>
      </c>
      <c r="K216" s="23" t="str">
        <f>HYPERLINK(MeLi___IMG[[#This Row],[Full_Path]],MeLi___IMG[[#This Row],[Material]]&amp;" -&gt; "&amp;MeLi___IMG[[#This Row],[Descripcion]])</f>
        <v>SG970105-TAU -&gt; Frontal</v>
      </c>
    </row>
    <row r="217" spans="1:11" x14ac:dyDescent="0.3">
      <c r="A217" t="s">
        <v>3537</v>
      </c>
      <c r="B217" t="s">
        <v>3982</v>
      </c>
      <c r="C217">
        <v>0</v>
      </c>
      <c r="D217" t="s">
        <v>15</v>
      </c>
      <c r="E217" t="s">
        <v>1373</v>
      </c>
      <c r="F217" t="s">
        <v>3983</v>
      </c>
      <c r="G217" t="s">
        <v>3984</v>
      </c>
      <c r="H217" t="s">
        <v>717</v>
      </c>
      <c r="I217" t="s">
        <v>1246</v>
      </c>
      <c r="J217" t="s">
        <v>3985</v>
      </c>
      <c r="K217" s="23" t="str">
        <f>HYPERLINK(MeLi___IMG[[#This Row],[Full_Path]],MeLi___IMG[[#This Row],[Material]]&amp;" -&gt; "&amp;MeLi___IMG[[#This Row],[Descripcion]])</f>
        <v>SG970114-BLA -&gt; Frontal</v>
      </c>
    </row>
    <row r="218" spans="1:11" x14ac:dyDescent="0.3">
      <c r="A218" t="s">
        <v>3537</v>
      </c>
      <c r="B218" t="s">
        <v>3982</v>
      </c>
      <c r="C218">
        <v>0</v>
      </c>
      <c r="D218" t="s">
        <v>1250</v>
      </c>
      <c r="E218" t="s">
        <v>1373</v>
      </c>
      <c r="F218" t="s">
        <v>3988</v>
      </c>
      <c r="G218" t="s">
        <v>3984</v>
      </c>
      <c r="H218" t="s">
        <v>2275</v>
      </c>
      <c r="I218" t="s">
        <v>1245</v>
      </c>
      <c r="J218" t="s">
        <v>3989</v>
      </c>
      <c r="K218" s="23" t="str">
        <f>HYPERLINK(MeLi___IMG[[#This Row],[Full_Path]],MeLi___IMG[[#This Row],[Material]]&amp;" -&gt; "&amp;MeLi___IMG[[#This Row],[Descripcion]])</f>
        <v>SG970114-BLA -&gt; Adicional 2</v>
      </c>
    </row>
    <row r="219" spans="1:11" x14ac:dyDescent="0.3">
      <c r="A219" t="s">
        <v>3537</v>
      </c>
      <c r="B219" t="s">
        <v>3982</v>
      </c>
      <c r="C219">
        <v>0</v>
      </c>
      <c r="D219" t="s">
        <v>1251</v>
      </c>
      <c r="E219" t="s">
        <v>1373</v>
      </c>
      <c r="F219" t="s">
        <v>3986</v>
      </c>
      <c r="G219" t="s">
        <v>3984</v>
      </c>
      <c r="H219" t="s">
        <v>2276</v>
      </c>
      <c r="I219" t="s">
        <v>75</v>
      </c>
      <c r="J219" t="s">
        <v>3987</v>
      </c>
      <c r="K219" s="23" t="str">
        <f>HYPERLINK(MeLi___IMG[[#This Row],[Full_Path]],MeLi___IMG[[#This Row],[Material]]&amp;" -&gt; "&amp;MeLi___IMG[[#This Row],[Descripcion]])</f>
        <v>SG970114-BLA -&gt; Adicional 3</v>
      </c>
    </row>
    <row r="220" spans="1:11" x14ac:dyDescent="0.3">
      <c r="A220" t="s">
        <v>3538</v>
      </c>
      <c r="B220" t="s">
        <v>3990</v>
      </c>
      <c r="C220">
        <v>0</v>
      </c>
      <c r="D220" t="s">
        <v>15</v>
      </c>
      <c r="E220" t="s">
        <v>1373</v>
      </c>
      <c r="F220" t="s">
        <v>3995</v>
      </c>
      <c r="G220" t="s">
        <v>3984</v>
      </c>
      <c r="H220" t="s">
        <v>717</v>
      </c>
      <c r="I220" t="s">
        <v>1246</v>
      </c>
      <c r="J220" t="s">
        <v>3996</v>
      </c>
      <c r="K220" s="23" t="str">
        <f>HYPERLINK(MeLi___IMG[[#This Row],[Full_Path]],MeLi___IMG[[#This Row],[Material]]&amp;" -&gt; "&amp;MeLi___IMG[[#This Row],[Descripcion]])</f>
        <v>SG970114-HAZ -&gt; Frontal</v>
      </c>
    </row>
    <row r="221" spans="1:11" x14ac:dyDescent="0.3">
      <c r="A221" t="s">
        <v>3538</v>
      </c>
      <c r="B221" t="s">
        <v>3990</v>
      </c>
      <c r="C221">
        <v>0</v>
      </c>
      <c r="D221" t="s">
        <v>1251</v>
      </c>
      <c r="E221" t="s">
        <v>1373</v>
      </c>
      <c r="F221" t="s">
        <v>3991</v>
      </c>
      <c r="G221" t="s">
        <v>3984</v>
      </c>
      <c r="H221" t="s">
        <v>2276</v>
      </c>
      <c r="I221" t="s">
        <v>75</v>
      </c>
      <c r="J221" t="s">
        <v>3992</v>
      </c>
      <c r="K221" s="23" t="str">
        <f>HYPERLINK(MeLi___IMG[[#This Row],[Full_Path]],MeLi___IMG[[#This Row],[Material]]&amp;" -&gt; "&amp;MeLi___IMG[[#This Row],[Descripcion]])</f>
        <v>SG970114-HAZ -&gt; Adicional 3</v>
      </c>
    </row>
    <row r="222" spans="1:11" x14ac:dyDescent="0.3">
      <c r="A222" t="s">
        <v>3538</v>
      </c>
      <c r="B222" t="s">
        <v>3990</v>
      </c>
      <c r="C222">
        <v>0</v>
      </c>
      <c r="D222" t="s">
        <v>1250</v>
      </c>
      <c r="E222" t="s">
        <v>1373</v>
      </c>
      <c r="F222" t="s">
        <v>3993</v>
      </c>
      <c r="G222" t="s">
        <v>3984</v>
      </c>
      <c r="H222" t="s">
        <v>2275</v>
      </c>
      <c r="I222" t="s">
        <v>1245</v>
      </c>
      <c r="J222" t="s">
        <v>3994</v>
      </c>
      <c r="K222" s="23" t="str">
        <f>HYPERLINK(MeLi___IMG[[#This Row],[Full_Path]],MeLi___IMG[[#This Row],[Material]]&amp;" -&gt; "&amp;MeLi___IMG[[#This Row],[Descripcion]])</f>
        <v>SG970114-HAZ -&gt; Adicional 2</v>
      </c>
    </row>
    <row r="223" spans="1:11" x14ac:dyDescent="0.3">
      <c r="A223" t="s">
        <v>3539</v>
      </c>
      <c r="B223" t="s">
        <v>3997</v>
      </c>
      <c r="C223">
        <v>0</v>
      </c>
      <c r="D223" t="s">
        <v>1251</v>
      </c>
      <c r="E223" t="s">
        <v>1373</v>
      </c>
      <c r="F223" t="s">
        <v>4000</v>
      </c>
      <c r="G223" t="s">
        <v>3984</v>
      </c>
      <c r="H223" t="s">
        <v>2276</v>
      </c>
      <c r="I223" t="s">
        <v>75</v>
      </c>
      <c r="J223" t="s">
        <v>4001</v>
      </c>
      <c r="K223" s="23" t="str">
        <f>HYPERLINK(MeLi___IMG[[#This Row],[Full_Path]],MeLi___IMG[[#This Row],[Material]]&amp;" -&gt; "&amp;MeLi___IMG[[#This Row],[Descripcion]])</f>
        <v>SG970114-MIL -&gt; Adicional 3</v>
      </c>
    </row>
    <row r="224" spans="1:11" x14ac:dyDescent="0.3">
      <c r="A224" t="s">
        <v>3539</v>
      </c>
      <c r="B224" t="s">
        <v>3997</v>
      </c>
      <c r="C224">
        <v>0</v>
      </c>
      <c r="D224" t="s">
        <v>1250</v>
      </c>
      <c r="E224" t="s">
        <v>1373</v>
      </c>
      <c r="F224" t="s">
        <v>3998</v>
      </c>
      <c r="G224" t="s">
        <v>3984</v>
      </c>
      <c r="H224" t="s">
        <v>2275</v>
      </c>
      <c r="I224" t="s">
        <v>1245</v>
      </c>
      <c r="J224" t="s">
        <v>3999</v>
      </c>
      <c r="K224" s="23" t="str">
        <f>HYPERLINK(MeLi___IMG[[#This Row],[Full_Path]],MeLi___IMG[[#This Row],[Material]]&amp;" -&gt; "&amp;MeLi___IMG[[#This Row],[Descripcion]])</f>
        <v>SG970114-MIL -&gt; Adicional 2</v>
      </c>
    </row>
    <row r="225" spans="1:11" x14ac:dyDescent="0.3">
      <c r="A225" t="s">
        <v>3539</v>
      </c>
      <c r="B225" t="s">
        <v>3997</v>
      </c>
      <c r="C225">
        <v>0</v>
      </c>
      <c r="D225" t="s">
        <v>15</v>
      </c>
      <c r="E225" t="s">
        <v>1373</v>
      </c>
      <c r="F225" t="s">
        <v>4002</v>
      </c>
      <c r="G225" t="s">
        <v>3984</v>
      </c>
      <c r="H225" t="s">
        <v>717</v>
      </c>
      <c r="I225" t="s">
        <v>1246</v>
      </c>
      <c r="J225" t="s">
        <v>4003</v>
      </c>
      <c r="K225" s="23" t="str">
        <f>HYPERLINK(MeLi___IMG[[#This Row],[Full_Path]],MeLi___IMG[[#This Row],[Material]]&amp;" -&gt; "&amp;MeLi___IMG[[#This Row],[Descripcion]])</f>
        <v>SG970114-MIL -&gt; Frontal</v>
      </c>
    </row>
    <row r="226" spans="1:11" x14ac:dyDescent="0.3">
      <c r="A226" t="s">
        <v>3540</v>
      </c>
      <c r="B226" t="s">
        <v>4004</v>
      </c>
      <c r="C226">
        <v>0</v>
      </c>
      <c r="D226" t="s">
        <v>1250</v>
      </c>
      <c r="E226" t="s">
        <v>1373</v>
      </c>
      <c r="F226" t="s">
        <v>4005</v>
      </c>
      <c r="G226" t="s">
        <v>3984</v>
      </c>
      <c r="H226" t="s">
        <v>2275</v>
      </c>
      <c r="I226" t="s">
        <v>1245</v>
      </c>
      <c r="J226" t="s">
        <v>4006</v>
      </c>
      <c r="K226" s="23" t="str">
        <f>HYPERLINK(MeLi___IMG[[#This Row],[Full_Path]],MeLi___IMG[[#This Row],[Material]]&amp;" -&gt; "&amp;MeLi___IMG[[#This Row],[Descripcion]])</f>
        <v>SG970114-ROS -&gt; Adicional 2</v>
      </c>
    </row>
    <row r="227" spans="1:11" x14ac:dyDescent="0.3">
      <c r="A227" t="s">
        <v>3540</v>
      </c>
      <c r="B227" t="s">
        <v>4004</v>
      </c>
      <c r="C227">
        <v>0</v>
      </c>
      <c r="D227" t="s">
        <v>15</v>
      </c>
      <c r="E227" t="s">
        <v>1373</v>
      </c>
      <c r="F227" t="s">
        <v>4009</v>
      </c>
      <c r="G227" t="s">
        <v>3984</v>
      </c>
      <c r="H227" t="s">
        <v>717</v>
      </c>
      <c r="I227" t="s">
        <v>1246</v>
      </c>
      <c r="J227" t="s">
        <v>4010</v>
      </c>
      <c r="K227" s="23" t="str">
        <f>HYPERLINK(MeLi___IMG[[#This Row],[Full_Path]],MeLi___IMG[[#This Row],[Material]]&amp;" -&gt; "&amp;MeLi___IMG[[#This Row],[Descripcion]])</f>
        <v>SG970114-ROS -&gt; Frontal</v>
      </c>
    </row>
    <row r="228" spans="1:11" x14ac:dyDescent="0.3">
      <c r="A228" t="s">
        <v>3540</v>
      </c>
      <c r="B228" t="s">
        <v>4004</v>
      </c>
      <c r="C228">
        <v>0</v>
      </c>
      <c r="D228" t="s">
        <v>1251</v>
      </c>
      <c r="E228" t="s">
        <v>1373</v>
      </c>
      <c r="F228" t="s">
        <v>4007</v>
      </c>
      <c r="G228" t="s">
        <v>3984</v>
      </c>
      <c r="H228" t="s">
        <v>2276</v>
      </c>
      <c r="I228" t="s">
        <v>75</v>
      </c>
      <c r="J228" t="s">
        <v>4008</v>
      </c>
      <c r="K228" s="23" t="str">
        <f>HYPERLINK(MeLi___IMG[[#This Row],[Full_Path]],MeLi___IMG[[#This Row],[Material]]&amp;" -&gt; "&amp;MeLi___IMG[[#This Row],[Descripcion]])</f>
        <v>SG970114-ROS -&gt; Adicional 3</v>
      </c>
    </row>
    <row r="229" spans="1:11" x14ac:dyDescent="0.3">
      <c r="A229" t="s">
        <v>3541</v>
      </c>
      <c r="B229" t="s">
        <v>4011</v>
      </c>
      <c r="C229">
        <v>0</v>
      </c>
      <c r="D229" t="s">
        <v>1250</v>
      </c>
      <c r="E229" t="s">
        <v>1373</v>
      </c>
      <c r="F229" t="s">
        <v>4012</v>
      </c>
      <c r="G229" t="s">
        <v>3984</v>
      </c>
      <c r="H229" t="s">
        <v>2275</v>
      </c>
      <c r="I229" t="s">
        <v>1245</v>
      </c>
      <c r="J229" t="s">
        <v>4013</v>
      </c>
      <c r="K229" s="23" t="str">
        <f>HYPERLINK(MeLi___IMG[[#This Row],[Full_Path]],MeLi___IMG[[#This Row],[Material]]&amp;" -&gt; "&amp;MeLi___IMG[[#This Row],[Descripcion]])</f>
        <v>SG970114-TAU -&gt; Adicional 2</v>
      </c>
    </row>
    <row r="230" spans="1:11" x14ac:dyDescent="0.3">
      <c r="A230" t="s">
        <v>3541</v>
      </c>
      <c r="B230" t="s">
        <v>4011</v>
      </c>
      <c r="C230">
        <v>0</v>
      </c>
      <c r="D230" t="s">
        <v>1251</v>
      </c>
      <c r="E230" t="s">
        <v>1373</v>
      </c>
      <c r="F230" t="s">
        <v>4014</v>
      </c>
      <c r="G230" t="s">
        <v>3984</v>
      </c>
      <c r="H230" t="s">
        <v>2276</v>
      </c>
      <c r="I230" t="s">
        <v>75</v>
      </c>
      <c r="J230" t="s">
        <v>4015</v>
      </c>
      <c r="K230" s="23" t="str">
        <f>HYPERLINK(MeLi___IMG[[#This Row],[Full_Path]],MeLi___IMG[[#This Row],[Material]]&amp;" -&gt; "&amp;MeLi___IMG[[#This Row],[Descripcion]])</f>
        <v>SG970114-TAU -&gt; Adicional 3</v>
      </c>
    </row>
    <row r="231" spans="1:11" x14ac:dyDescent="0.3">
      <c r="A231" t="s">
        <v>3541</v>
      </c>
      <c r="B231" t="s">
        <v>4011</v>
      </c>
      <c r="C231">
        <v>0</v>
      </c>
      <c r="D231" t="s">
        <v>15</v>
      </c>
      <c r="E231" t="s">
        <v>1373</v>
      </c>
      <c r="F231" t="s">
        <v>4016</v>
      </c>
      <c r="G231" t="s">
        <v>3984</v>
      </c>
      <c r="H231" t="s">
        <v>717</v>
      </c>
      <c r="I231" t="s">
        <v>1246</v>
      </c>
      <c r="J231" t="s">
        <v>4017</v>
      </c>
      <c r="K231" s="23" t="str">
        <f>HYPERLINK(MeLi___IMG[[#This Row],[Full_Path]],MeLi___IMG[[#This Row],[Material]]&amp;" -&gt; "&amp;MeLi___IMG[[#This Row],[Descripcion]])</f>
        <v>SG970114-TAU -&gt; Frontal</v>
      </c>
    </row>
    <row r="232" spans="1:11" x14ac:dyDescent="0.3">
      <c r="A232" t="s">
        <v>3484</v>
      </c>
      <c r="B232" t="s">
        <v>4018</v>
      </c>
      <c r="C232">
        <v>0</v>
      </c>
      <c r="D232" t="s">
        <v>1250</v>
      </c>
      <c r="E232" t="s">
        <v>1373</v>
      </c>
      <c r="F232" t="s">
        <v>4019</v>
      </c>
      <c r="G232" t="s">
        <v>4020</v>
      </c>
      <c r="H232" t="s">
        <v>2275</v>
      </c>
      <c r="I232" t="s">
        <v>1245</v>
      </c>
      <c r="J232" t="s">
        <v>4021</v>
      </c>
      <c r="K232" s="23" t="str">
        <f>HYPERLINK(MeLi___IMG[[#This Row],[Full_Path]],MeLi___IMG[[#This Row],[Material]]&amp;" -&gt; "&amp;MeLi___IMG[[#This Row],[Descripcion]])</f>
        <v>SG970151-BLA -&gt; Adicional 2</v>
      </c>
    </row>
    <row r="233" spans="1:11" x14ac:dyDescent="0.3">
      <c r="A233" t="s">
        <v>3484</v>
      </c>
      <c r="B233" t="s">
        <v>4018</v>
      </c>
      <c r="C233">
        <v>0</v>
      </c>
      <c r="D233" t="s">
        <v>15</v>
      </c>
      <c r="E233" t="s">
        <v>1373</v>
      </c>
      <c r="F233" t="s">
        <v>4024</v>
      </c>
      <c r="G233" t="s">
        <v>4020</v>
      </c>
      <c r="H233" t="s">
        <v>717</v>
      </c>
      <c r="I233" t="s">
        <v>1246</v>
      </c>
      <c r="J233" t="s">
        <v>4025</v>
      </c>
      <c r="K233" s="23" t="str">
        <f>HYPERLINK(MeLi___IMG[[#This Row],[Full_Path]],MeLi___IMG[[#This Row],[Material]]&amp;" -&gt; "&amp;MeLi___IMG[[#This Row],[Descripcion]])</f>
        <v>SG970151-BLA -&gt; Frontal</v>
      </c>
    </row>
    <row r="234" spans="1:11" x14ac:dyDescent="0.3">
      <c r="A234" t="s">
        <v>3484</v>
      </c>
      <c r="B234" t="s">
        <v>4018</v>
      </c>
      <c r="C234">
        <v>0</v>
      </c>
      <c r="D234" t="s">
        <v>1249</v>
      </c>
      <c r="E234" t="s">
        <v>1373</v>
      </c>
      <c r="F234" t="s">
        <v>4022</v>
      </c>
      <c r="G234" t="s">
        <v>4020</v>
      </c>
      <c r="H234" t="s">
        <v>2274</v>
      </c>
      <c r="I234" t="s">
        <v>1253</v>
      </c>
      <c r="J234" t="s">
        <v>4023</v>
      </c>
      <c r="K234" s="23" t="str">
        <f>HYPERLINK(MeLi___IMG[[#This Row],[Full_Path]],MeLi___IMG[[#This Row],[Material]]&amp;" -&gt; "&amp;MeLi___IMG[[#This Row],[Descripcion]])</f>
        <v>SG970151-BLA -&gt; Adicional 1</v>
      </c>
    </row>
    <row r="235" spans="1:11" x14ac:dyDescent="0.3">
      <c r="A235" t="s">
        <v>3485</v>
      </c>
      <c r="B235" t="s">
        <v>4026</v>
      </c>
      <c r="C235">
        <v>0</v>
      </c>
      <c r="D235" t="s">
        <v>15</v>
      </c>
      <c r="E235" t="s">
        <v>1373</v>
      </c>
      <c r="F235" t="s">
        <v>4027</v>
      </c>
      <c r="G235" t="s">
        <v>4020</v>
      </c>
      <c r="H235" t="s">
        <v>717</v>
      </c>
      <c r="I235" t="s">
        <v>1246</v>
      </c>
      <c r="J235" t="s">
        <v>4028</v>
      </c>
      <c r="K235" s="23" t="str">
        <f>HYPERLINK(MeLi___IMG[[#This Row],[Full_Path]],MeLi___IMG[[#This Row],[Material]]&amp;" -&gt; "&amp;MeLi___IMG[[#This Row],[Descripcion]])</f>
        <v>SG970151-HAZ -&gt; Frontal</v>
      </c>
    </row>
    <row r="236" spans="1:11" x14ac:dyDescent="0.3">
      <c r="A236" t="s">
        <v>3485</v>
      </c>
      <c r="B236" t="s">
        <v>4026</v>
      </c>
      <c r="C236">
        <v>0</v>
      </c>
      <c r="D236" t="s">
        <v>1249</v>
      </c>
      <c r="E236" t="s">
        <v>1373</v>
      </c>
      <c r="F236" t="s">
        <v>4029</v>
      </c>
      <c r="G236" t="s">
        <v>4020</v>
      </c>
      <c r="H236" t="s">
        <v>2274</v>
      </c>
      <c r="I236" t="s">
        <v>1253</v>
      </c>
      <c r="J236" t="s">
        <v>4030</v>
      </c>
      <c r="K236" s="23" t="str">
        <f>HYPERLINK(MeLi___IMG[[#This Row],[Full_Path]],MeLi___IMG[[#This Row],[Material]]&amp;" -&gt; "&amp;MeLi___IMG[[#This Row],[Descripcion]])</f>
        <v>SG970151-HAZ -&gt; Adicional 1</v>
      </c>
    </row>
    <row r="237" spans="1:11" x14ac:dyDescent="0.3">
      <c r="A237" t="s">
        <v>3485</v>
      </c>
      <c r="B237" t="s">
        <v>4026</v>
      </c>
      <c r="C237">
        <v>0</v>
      </c>
      <c r="D237" t="s">
        <v>1250</v>
      </c>
      <c r="E237" t="s">
        <v>1373</v>
      </c>
      <c r="F237" t="s">
        <v>4031</v>
      </c>
      <c r="G237" t="s">
        <v>4020</v>
      </c>
      <c r="H237" t="s">
        <v>2275</v>
      </c>
      <c r="I237" t="s">
        <v>1245</v>
      </c>
      <c r="J237" t="s">
        <v>4032</v>
      </c>
      <c r="K237" s="23" t="str">
        <f>HYPERLINK(MeLi___IMG[[#This Row],[Full_Path]],MeLi___IMG[[#This Row],[Material]]&amp;" -&gt; "&amp;MeLi___IMG[[#This Row],[Descripcion]])</f>
        <v>SG970151-HAZ -&gt; Adicional 2</v>
      </c>
    </row>
    <row r="238" spans="1:11" x14ac:dyDescent="0.3">
      <c r="A238" t="s">
        <v>3486</v>
      </c>
      <c r="B238" t="s">
        <v>4033</v>
      </c>
      <c r="C238">
        <v>0</v>
      </c>
      <c r="D238" t="s">
        <v>1249</v>
      </c>
      <c r="E238" t="s">
        <v>1373</v>
      </c>
      <c r="F238" t="s">
        <v>4034</v>
      </c>
      <c r="G238" t="s">
        <v>4020</v>
      </c>
      <c r="H238" t="s">
        <v>2274</v>
      </c>
      <c r="I238" t="s">
        <v>1253</v>
      </c>
      <c r="J238" t="s">
        <v>4035</v>
      </c>
      <c r="K238" s="23" t="str">
        <f>HYPERLINK(MeLi___IMG[[#This Row],[Full_Path]],MeLi___IMG[[#This Row],[Material]]&amp;" -&gt; "&amp;MeLi___IMG[[#This Row],[Descripcion]])</f>
        <v>SG970151-MIL -&gt; Adicional 1</v>
      </c>
    </row>
    <row r="239" spans="1:11" x14ac:dyDescent="0.3">
      <c r="A239" t="s">
        <v>3486</v>
      </c>
      <c r="B239" t="s">
        <v>4033</v>
      </c>
      <c r="C239">
        <v>0</v>
      </c>
      <c r="D239" t="s">
        <v>1250</v>
      </c>
      <c r="E239" t="s">
        <v>1373</v>
      </c>
      <c r="F239" t="s">
        <v>4038</v>
      </c>
      <c r="G239" t="s">
        <v>4020</v>
      </c>
      <c r="H239" t="s">
        <v>2275</v>
      </c>
      <c r="I239" t="s">
        <v>1245</v>
      </c>
      <c r="J239" t="s">
        <v>4039</v>
      </c>
      <c r="K239" s="23" t="str">
        <f>HYPERLINK(MeLi___IMG[[#This Row],[Full_Path]],MeLi___IMG[[#This Row],[Material]]&amp;" -&gt; "&amp;MeLi___IMG[[#This Row],[Descripcion]])</f>
        <v>SG970151-MIL -&gt; Adicional 2</v>
      </c>
    </row>
    <row r="240" spans="1:11" x14ac:dyDescent="0.3">
      <c r="A240" t="s">
        <v>3486</v>
      </c>
      <c r="B240" t="s">
        <v>4033</v>
      </c>
      <c r="C240">
        <v>0</v>
      </c>
      <c r="D240" t="s">
        <v>15</v>
      </c>
      <c r="E240" t="s">
        <v>1373</v>
      </c>
      <c r="F240" t="s">
        <v>4036</v>
      </c>
      <c r="G240" t="s">
        <v>4020</v>
      </c>
      <c r="H240" t="s">
        <v>717</v>
      </c>
      <c r="I240" t="s">
        <v>1246</v>
      </c>
      <c r="J240" t="s">
        <v>4037</v>
      </c>
      <c r="K240" s="23" t="str">
        <f>HYPERLINK(MeLi___IMG[[#This Row],[Full_Path]],MeLi___IMG[[#This Row],[Material]]&amp;" -&gt; "&amp;MeLi___IMG[[#This Row],[Descripcion]])</f>
        <v>SG970151-MIL -&gt; Frontal</v>
      </c>
    </row>
    <row r="241" spans="1:11" x14ac:dyDescent="0.3">
      <c r="A241" t="s">
        <v>3487</v>
      </c>
      <c r="B241" t="s">
        <v>4040</v>
      </c>
      <c r="C241">
        <v>0</v>
      </c>
      <c r="D241" t="s">
        <v>1249</v>
      </c>
      <c r="E241" t="s">
        <v>1373</v>
      </c>
      <c r="F241" t="s">
        <v>4045</v>
      </c>
      <c r="G241" t="s">
        <v>4020</v>
      </c>
      <c r="H241" t="s">
        <v>2274</v>
      </c>
      <c r="I241" t="s">
        <v>1253</v>
      </c>
      <c r="J241" t="s">
        <v>4046</v>
      </c>
      <c r="K241" s="23" t="str">
        <f>HYPERLINK(MeLi___IMG[[#This Row],[Full_Path]],MeLi___IMG[[#This Row],[Material]]&amp;" -&gt; "&amp;MeLi___IMG[[#This Row],[Descripcion]])</f>
        <v>SG970151-ROS -&gt; Adicional 1</v>
      </c>
    </row>
    <row r="242" spans="1:11" x14ac:dyDescent="0.3">
      <c r="A242" t="s">
        <v>3487</v>
      </c>
      <c r="B242" t="s">
        <v>4040</v>
      </c>
      <c r="C242">
        <v>0</v>
      </c>
      <c r="D242" t="s">
        <v>1250</v>
      </c>
      <c r="E242" t="s">
        <v>1373</v>
      </c>
      <c r="F242" t="s">
        <v>4041</v>
      </c>
      <c r="G242" t="s">
        <v>4020</v>
      </c>
      <c r="H242" t="s">
        <v>2275</v>
      </c>
      <c r="I242" t="s">
        <v>1245</v>
      </c>
      <c r="J242" t="s">
        <v>4042</v>
      </c>
      <c r="K242" s="23" t="str">
        <f>HYPERLINK(MeLi___IMG[[#This Row],[Full_Path]],MeLi___IMG[[#This Row],[Material]]&amp;" -&gt; "&amp;MeLi___IMG[[#This Row],[Descripcion]])</f>
        <v>SG970151-ROS -&gt; Adicional 2</v>
      </c>
    </row>
    <row r="243" spans="1:11" x14ac:dyDescent="0.3">
      <c r="A243" t="s">
        <v>3487</v>
      </c>
      <c r="B243" t="s">
        <v>4040</v>
      </c>
      <c r="C243">
        <v>0</v>
      </c>
      <c r="D243" t="s">
        <v>15</v>
      </c>
      <c r="E243" t="s">
        <v>1373</v>
      </c>
      <c r="F243" t="s">
        <v>4043</v>
      </c>
      <c r="G243" t="s">
        <v>4020</v>
      </c>
      <c r="H243" t="s">
        <v>717</v>
      </c>
      <c r="I243" t="s">
        <v>1246</v>
      </c>
      <c r="J243" t="s">
        <v>4044</v>
      </c>
      <c r="K243" s="23" t="str">
        <f>HYPERLINK(MeLi___IMG[[#This Row],[Full_Path]],MeLi___IMG[[#This Row],[Material]]&amp;" -&gt; "&amp;MeLi___IMG[[#This Row],[Descripcion]])</f>
        <v>SG970151-ROS -&gt; Frontal</v>
      </c>
    </row>
    <row r="244" spans="1:11" x14ac:dyDescent="0.3">
      <c r="A244" t="s">
        <v>3488</v>
      </c>
      <c r="B244" t="s">
        <v>4047</v>
      </c>
      <c r="C244">
        <v>0</v>
      </c>
      <c r="D244" t="s">
        <v>1250</v>
      </c>
      <c r="E244" t="s">
        <v>1373</v>
      </c>
      <c r="F244" t="s">
        <v>4052</v>
      </c>
      <c r="G244" t="s">
        <v>4020</v>
      </c>
      <c r="H244" t="s">
        <v>2275</v>
      </c>
      <c r="I244" t="s">
        <v>1245</v>
      </c>
      <c r="J244" t="s">
        <v>4053</v>
      </c>
      <c r="K244" s="23" t="str">
        <f>HYPERLINK(MeLi___IMG[[#This Row],[Full_Path]],MeLi___IMG[[#This Row],[Material]]&amp;" -&gt; "&amp;MeLi___IMG[[#This Row],[Descripcion]])</f>
        <v>SG970151-TAU -&gt; Adicional 2</v>
      </c>
    </row>
    <row r="245" spans="1:11" x14ac:dyDescent="0.3">
      <c r="A245" t="s">
        <v>3488</v>
      </c>
      <c r="B245" t="s">
        <v>4047</v>
      </c>
      <c r="C245">
        <v>0</v>
      </c>
      <c r="D245" t="s">
        <v>1249</v>
      </c>
      <c r="E245" t="s">
        <v>1373</v>
      </c>
      <c r="F245" t="s">
        <v>4048</v>
      </c>
      <c r="G245" t="s">
        <v>4020</v>
      </c>
      <c r="H245" t="s">
        <v>2274</v>
      </c>
      <c r="I245" t="s">
        <v>1253</v>
      </c>
      <c r="J245" t="s">
        <v>4049</v>
      </c>
      <c r="K245" s="23" t="str">
        <f>HYPERLINK(MeLi___IMG[[#This Row],[Full_Path]],MeLi___IMG[[#This Row],[Material]]&amp;" -&gt; "&amp;MeLi___IMG[[#This Row],[Descripcion]])</f>
        <v>SG970151-TAU -&gt; Adicional 1</v>
      </c>
    </row>
    <row r="246" spans="1:11" x14ac:dyDescent="0.3">
      <c r="A246" t="s">
        <v>3488</v>
      </c>
      <c r="B246" t="s">
        <v>4047</v>
      </c>
      <c r="C246">
        <v>0</v>
      </c>
      <c r="D246" t="s">
        <v>15</v>
      </c>
      <c r="E246" t="s">
        <v>1373</v>
      </c>
      <c r="F246" t="s">
        <v>4050</v>
      </c>
      <c r="G246" t="s">
        <v>4020</v>
      </c>
      <c r="H246" t="s">
        <v>717</v>
      </c>
      <c r="I246" t="s">
        <v>1246</v>
      </c>
      <c r="J246" t="s">
        <v>4051</v>
      </c>
      <c r="K246" s="23" t="str">
        <f>HYPERLINK(MeLi___IMG[[#This Row],[Full_Path]],MeLi___IMG[[#This Row],[Material]]&amp;" -&gt; "&amp;MeLi___IMG[[#This Row],[Descripcion]])</f>
        <v>SG970151-TAU -&gt; Frontal</v>
      </c>
    </row>
    <row r="247" spans="1:11" x14ac:dyDescent="0.3">
      <c r="A247" t="s">
        <v>3473</v>
      </c>
      <c r="B247" t="s">
        <v>4054</v>
      </c>
      <c r="C247">
        <v>0</v>
      </c>
      <c r="D247" t="s">
        <v>7</v>
      </c>
      <c r="E247" t="s">
        <v>748</v>
      </c>
      <c r="F247" t="s">
        <v>4055</v>
      </c>
      <c r="G247" t="s">
        <v>4056</v>
      </c>
      <c r="H247" t="s">
        <v>718</v>
      </c>
      <c r="I247" t="s">
        <v>1245</v>
      </c>
      <c r="J247" t="s">
        <v>4057</v>
      </c>
      <c r="K247" s="23" t="str">
        <f>HYPERLINK(MeLi___IMG[[#This Row],[Full_Path]],MeLi___IMG[[#This Row],[Material]]&amp;" -&gt; "&amp;MeLi___IMG[[#This Row],[Descripcion]])</f>
        <v>SV959919-CMT -&gt; Posterior</v>
      </c>
    </row>
    <row r="248" spans="1:11" x14ac:dyDescent="0.3">
      <c r="A248" t="s">
        <v>3473</v>
      </c>
      <c r="B248" t="s">
        <v>4054</v>
      </c>
      <c r="C248">
        <v>0</v>
      </c>
      <c r="D248" t="s">
        <v>8</v>
      </c>
      <c r="E248" t="s">
        <v>748</v>
      </c>
      <c r="F248" t="s">
        <v>4058</v>
      </c>
      <c r="G248" t="s">
        <v>4056</v>
      </c>
      <c r="H248" t="s">
        <v>3369</v>
      </c>
      <c r="I248" t="s">
        <v>1253</v>
      </c>
      <c r="J248" t="s">
        <v>4059</v>
      </c>
      <c r="K248" s="23" t="str">
        <f>HYPERLINK(MeLi___IMG[[#This Row],[Full_Path]],MeLi___IMG[[#This Row],[Material]]&amp;" -&gt; "&amp;MeLi___IMG[[#This Row],[Descripcion]])</f>
        <v>SV959919-CMT -&gt; Angulo 3-4</v>
      </c>
    </row>
    <row r="249" spans="1:11" x14ac:dyDescent="0.3">
      <c r="A249" t="s">
        <v>3473</v>
      </c>
      <c r="B249" t="s">
        <v>4054</v>
      </c>
      <c r="C249">
        <v>0</v>
      </c>
      <c r="D249" t="s">
        <v>9</v>
      </c>
      <c r="E249" t="s">
        <v>748</v>
      </c>
      <c r="F249" t="s">
        <v>4060</v>
      </c>
      <c r="G249" t="s">
        <v>4056</v>
      </c>
      <c r="H249" t="s">
        <v>717</v>
      </c>
      <c r="I249" t="s">
        <v>1246</v>
      </c>
      <c r="J249" t="s">
        <v>4061</v>
      </c>
      <c r="K249" s="23" t="str">
        <f>HYPERLINK(MeLi___IMG[[#This Row],[Full_Path]],MeLi___IMG[[#This Row],[Material]]&amp;" -&gt; "&amp;MeLi___IMG[[#This Row],[Descripcion]])</f>
        <v>SV959919-CMT -&gt; Frontal</v>
      </c>
    </row>
    <row r="250" spans="1:11" x14ac:dyDescent="0.3">
      <c r="A250" t="s">
        <v>3473</v>
      </c>
      <c r="B250" t="s">
        <v>4054</v>
      </c>
      <c r="C250">
        <v>0</v>
      </c>
      <c r="D250" t="s">
        <v>10</v>
      </c>
      <c r="E250" t="s">
        <v>748</v>
      </c>
      <c r="F250" t="s">
        <v>4062</v>
      </c>
      <c r="G250" t="s">
        <v>4056</v>
      </c>
      <c r="H250" t="s">
        <v>3370</v>
      </c>
      <c r="I250" t="s">
        <v>75</v>
      </c>
      <c r="J250" t="s">
        <v>4063</v>
      </c>
      <c r="K250" s="23" t="str">
        <f>HYPERLINK(MeLi___IMG[[#This Row],[Full_Path]],MeLi___IMG[[#This Row],[Material]]&amp;" -&gt; "&amp;MeLi___IMG[[#This Row],[Descripcion]])</f>
        <v>SV959919-CMT -&gt; Superior-Interior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89"/>
  <sheetViews>
    <sheetView workbookViewId="0">
      <pane ySplit="1" topLeftCell="A65" activePane="bottomLeft" state="frozen"/>
      <selection pane="bottomLeft" sqref="A1:C89"/>
    </sheetView>
  </sheetViews>
  <sheetFormatPr baseColWidth="10" defaultRowHeight="14.4" x14ac:dyDescent="0.3"/>
  <cols>
    <col min="1" max="1" width="14.109375" bestFit="1" customWidth="1"/>
    <col min="2" max="2" width="18.33203125" customWidth="1"/>
    <col min="3" max="3" width="11.5546875" customWidth="1"/>
    <col min="4" max="4" width="15.5546875" bestFit="1" customWidth="1"/>
    <col min="5" max="5" width="13" bestFit="1" customWidth="1"/>
  </cols>
  <sheetData>
    <row r="1" spans="1:5" ht="31.2" customHeight="1" x14ac:dyDescent="0.3">
      <c r="A1" s="36" t="s">
        <v>0</v>
      </c>
      <c r="B1" s="37" t="s">
        <v>1247</v>
      </c>
      <c r="C1" s="38" t="s">
        <v>710</v>
      </c>
      <c r="D1" s="16" t="str">
        <f>"Total imágenes: "&amp;SUM(MeLi[Imágenes])</f>
        <v>Total imágenes: 249</v>
      </c>
      <c r="E1" s="1"/>
    </row>
    <row r="2" spans="1:5" x14ac:dyDescent="0.3">
      <c r="A2" t="s">
        <v>3469</v>
      </c>
      <c r="B2" s="24">
        <v>190231936404</v>
      </c>
      <c r="C2" s="2">
        <f>COUNTIF(MeLi___IMG[Material],MeLi[[#This Row],[Material]])</f>
        <v>4</v>
      </c>
    </row>
    <row r="3" spans="1:5" x14ac:dyDescent="0.3">
      <c r="A3" t="s">
        <v>3470</v>
      </c>
      <c r="B3" s="24">
        <v>190231936411</v>
      </c>
      <c r="C3" s="2">
        <f>COUNTIF(MeLi___IMG[Material],MeLi[[#This Row],[Material]])</f>
        <v>4</v>
      </c>
    </row>
    <row r="4" spans="1:5" x14ac:dyDescent="0.3">
      <c r="A4" t="s">
        <v>3471</v>
      </c>
      <c r="B4" s="24">
        <v>190231936596</v>
      </c>
      <c r="C4" s="2">
        <f>COUNTIF(MeLi___IMG[Material],MeLi[[#This Row],[Material]])</f>
        <v>4</v>
      </c>
    </row>
    <row r="5" spans="1:5" x14ac:dyDescent="0.3">
      <c r="A5" t="s">
        <v>3472</v>
      </c>
      <c r="B5" s="24">
        <v>190231936879</v>
      </c>
      <c r="C5" s="2">
        <f>COUNTIF(MeLi___IMG[Material],MeLi[[#This Row],[Material]])</f>
        <v>4</v>
      </c>
    </row>
    <row r="6" spans="1:5" x14ac:dyDescent="0.3">
      <c r="A6" t="s">
        <v>3473</v>
      </c>
      <c r="B6" s="24">
        <v>190231936992</v>
      </c>
      <c r="C6" s="2">
        <f>COUNTIF(MeLi___IMG[Material],MeLi[[#This Row],[Material]])</f>
        <v>4</v>
      </c>
    </row>
    <row r="7" spans="1:5" x14ac:dyDescent="0.3">
      <c r="A7" t="s">
        <v>3474</v>
      </c>
      <c r="B7" s="24">
        <v>190231936763</v>
      </c>
      <c r="C7" s="2">
        <f>COUNTIF(MeLi___IMG[Material],MeLi[[#This Row],[Material]])</f>
        <v>4</v>
      </c>
    </row>
    <row r="8" spans="1:5" x14ac:dyDescent="0.3">
      <c r="A8" t="s">
        <v>3475</v>
      </c>
      <c r="B8" s="24">
        <v>190231936770</v>
      </c>
      <c r="C8" s="2">
        <f>COUNTIF(MeLi___IMG[Material],MeLi[[#This Row],[Material]])</f>
        <v>4</v>
      </c>
    </row>
    <row r="9" spans="1:5" x14ac:dyDescent="0.3">
      <c r="A9" t="s">
        <v>3476</v>
      </c>
      <c r="B9" s="24">
        <v>190231936787</v>
      </c>
      <c r="C9" s="2">
        <f>COUNTIF(MeLi___IMG[Material],MeLi[[#This Row],[Material]])</f>
        <v>4</v>
      </c>
    </row>
    <row r="10" spans="1:5" x14ac:dyDescent="0.3">
      <c r="A10" t="s">
        <v>3477</v>
      </c>
      <c r="B10" s="24">
        <v>190231936794</v>
      </c>
      <c r="C10" s="2">
        <f>COUNTIF(MeLi___IMG[Material],MeLi[[#This Row],[Material]])</f>
        <v>4</v>
      </c>
    </row>
    <row r="11" spans="1:5" x14ac:dyDescent="0.3">
      <c r="A11" t="s">
        <v>3478</v>
      </c>
      <c r="B11" s="24">
        <v>190231954170</v>
      </c>
      <c r="C11" s="2">
        <f>COUNTIF(MeLi___IMG[Material],MeLi[[#This Row],[Material]])</f>
        <v>3</v>
      </c>
    </row>
    <row r="12" spans="1:5" x14ac:dyDescent="0.3">
      <c r="A12" t="s">
        <v>3479</v>
      </c>
      <c r="B12" s="24">
        <v>190231954187</v>
      </c>
      <c r="C12" s="2">
        <f>COUNTIF(MeLi___IMG[Material],MeLi[[#This Row],[Material]])</f>
        <v>3</v>
      </c>
    </row>
    <row r="13" spans="1:5" x14ac:dyDescent="0.3">
      <c r="A13" t="s">
        <v>3480</v>
      </c>
      <c r="B13" s="24">
        <v>190231954200</v>
      </c>
      <c r="C13" s="2">
        <f>COUNTIF(MeLi___IMG[Material],MeLi[[#This Row],[Material]])</f>
        <v>3</v>
      </c>
    </row>
    <row r="14" spans="1:5" x14ac:dyDescent="0.3">
      <c r="A14" t="s">
        <v>3481</v>
      </c>
      <c r="B14" s="24">
        <v>190231954347</v>
      </c>
      <c r="C14" s="2">
        <f>COUNTIF(MeLi___IMG[Material],MeLi[[#This Row],[Material]])</f>
        <v>3</v>
      </c>
    </row>
    <row r="15" spans="1:5" x14ac:dyDescent="0.3">
      <c r="A15" t="s">
        <v>3482</v>
      </c>
      <c r="B15" s="24">
        <v>190231954354</v>
      </c>
      <c r="C15" s="2">
        <f>COUNTIF(MeLi___IMG[Material],MeLi[[#This Row],[Material]])</f>
        <v>3</v>
      </c>
    </row>
    <row r="16" spans="1:5" x14ac:dyDescent="0.3">
      <c r="A16" t="s">
        <v>3483</v>
      </c>
      <c r="B16" s="24">
        <v>190231954385</v>
      </c>
      <c r="C16" s="2">
        <f>COUNTIF(MeLi___IMG[Material],MeLi[[#This Row],[Material]])</f>
        <v>3</v>
      </c>
    </row>
    <row r="17" spans="1:3" x14ac:dyDescent="0.3">
      <c r="A17" t="s">
        <v>3484</v>
      </c>
      <c r="B17" s="24">
        <v>190231955511</v>
      </c>
      <c r="C17" s="2">
        <f>COUNTIF(MeLi___IMG[Material],MeLi[[#This Row],[Material]])</f>
        <v>3</v>
      </c>
    </row>
    <row r="18" spans="1:3" x14ac:dyDescent="0.3">
      <c r="A18" t="s">
        <v>3485</v>
      </c>
      <c r="B18" s="24">
        <v>190231955528</v>
      </c>
      <c r="C18" s="2">
        <f>COUNTIF(MeLi___IMG[Material],MeLi[[#This Row],[Material]])</f>
        <v>3</v>
      </c>
    </row>
    <row r="19" spans="1:3" x14ac:dyDescent="0.3">
      <c r="A19" t="s">
        <v>3486</v>
      </c>
      <c r="B19" s="24">
        <v>190231955535</v>
      </c>
      <c r="C19" s="2">
        <f>COUNTIF(MeLi___IMG[Material],MeLi[[#This Row],[Material]])</f>
        <v>3</v>
      </c>
    </row>
    <row r="20" spans="1:3" x14ac:dyDescent="0.3">
      <c r="A20" t="s">
        <v>3487</v>
      </c>
      <c r="B20" s="24">
        <v>190231955542</v>
      </c>
      <c r="C20" s="2">
        <f>COUNTIF(MeLi___IMG[Material],MeLi[[#This Row],[Material]])</f>
        <v>3</v>
      </c>
    </row>
    <row r="21" spans="1:3" x14ac:dyDescent="0.3">
      <c r="A21" t="s">
        <v>3488</v>
      </c>
      <c r="B21" s="24">
        <v>190231955559</v>
      </c>
      <c r="C21" s="2">
        <f>COUNTIF(MeLi___IMG[Material],MeLi[[#This Row],[Material]])</f>
        <v>3</v>
      </c>
    </row>
    <row r="22" spans="1:3" x14ac:dyDescent="0.3">
      <c r="A22" t="s">
        <v>3489</v>
      </c>
      <c r="B22" s="24">
        <v>190231968528</v>
      </c>
      <c r="C22" s="2">
        <f>COUNTIF(MeLi___IMG[Material],MeLi[[#This Row],[Material]])</f>
        <v>0</v>
      </c>
    </row>
    <row r="23" spans="1:3" x14ac:dyDescent="0.3">
      <c r="A23" t="s">
        <v>3490</v>
      </c>
      <c r="B23" s="24">
        <v>190231968535</v>
      </c>
      <c r="C23" s="2">
        <f>COUNTIF(MeLi___IMG[Material],MeLi[[#This Row],[Material]])</f>
        <v>0</v>
      </c>
    </row>
    <row r="24" spans="1:3" x14ac:dyDescent="0.3">
      <c r="A24" t="s">
        <v>3491</v>
      </c>
      <c r="B24" s="24">
        <v>190231968559</v>
      </c>
      <c r="C24" s="2">
        <f>COUNTIF(MeLi___IMG[Material],MeLi[[#This Row],[Material]])</f>
        <v>0</v>
      </c>
    </row>
    <row r="25" spans="1:3" x14ac:dyDescent="0.3">
      <c r="A25" t="s">
        <v>3492</v>
      </c>
      <c r="B25" s="24">
        <v>190231968580</v>
      </c>
      <c r="C25" s="2">
        <f>COUNTIF(MeLi___IMG[Material],MeLi[[#This Row],[Material]])</f>
        <v>0</v>
      </c>
    </row>
    <row r="26" spans="1:3" x14ac:dyDescent="0.3">
      <c r="A26" t="s">
        <v>3493</v>
      </c>
      <c r="B26" s="24">
        <v>190231968597</v>
      </c>
      <c r="C26" s="2">
        <f>COUNTIF(MeLi___IMG[Material],MeLi[[#This Row],[Material]])</f>
        <v>0</v>
      </c>
    </row>
    <row r="27" spans="1:3" x14ac:dyDescent="0.3">
      <c r="A27" t="s">
        <v>3494</v>
      </c>
      <c r="B27" s="24">
        <v>190231968603</v>
      </c>
      <c r="C27" s="2">
        <f>COUNTIF(MeLi___IMG[Material],MeLi[[#This Row],[Material]])</f>
        <v>0</v>
      </c>
    </row>
    <row r="28" spans="1:3" x14ac:dyDescent="0.3">
      <c r="A28" t="s">
        <v>3495</v>
      </c>
      <c r="B28" s="24">
        <v>190231870968</v>
      </c>
      <c r="C28" s="2">
        <f>COUNTIF(MeLi___IMG[Material],MeLi[[#This Row],[Material]])</f>
        <v>4</v>
      </c>
    </row>
    <row r="29" spans="1:3" x14ac:dyDescent="0.3">
      <c r="A29" t="s">
        <v>3496</v>
      </c>
      <c r="B29" s="24">
        <v>190231871064</v>
      </c>
      <c r="C29" s="2">
        <f>COUNTIF(MeLi___IMG[Material],MeLi[[#This Row],[Material]])</f>
        <v>4</v>
      </c>
    </row>
    <row r="30" spans="1:3" x14ac:dyDescent="0.3">
      <c r="A30" t="s">
        <v>3497</v>
      </c>
      <c r="B30" s="24">
        <v>190231954583</v>
      </c>
      <c r="C30" s="2">
        <f>COUNTIF(MeLi___IMG[Material],MeLi[[#This Row],[Material]])</f>
        <v>2</v>
      </c>
    </row>
    <row r="31" spans="1:3" x14ac:dyDescent="0.3">
      <c r="A31" t="s">
        <v>3498</v>
      </c>
      <c r="B31" s="24">
        <v>190231954637</v>
      </c>
      <c r="C31" s="2">
        <f>COUNTIF(MeLi___IMG[Material],MeLi[[#This Row],[Material]])</f>
        <v>3</v>
      </c>
    </row>
    <row r="32" spans="1:3" x14ac:dyDescent="0.3">
      <c r="A32" t="s">
        <v>3499</v>
      </c>
      <c r="B32" s="24">
        <v>190231954613</v>
      </c>
      <c r="C32" s="2">
        <f>COUNTIF(MeLi___IMG[Material],MeLi[[#This Row],[Material]])</f>
        <v>3</v>
      </c>
    </row>
    <row r="33" spans="1:3" x14ac:dyDescent="0.3">
      <c r="A33" t="s">
        <v>3500</v>
      </c>
      <c r="B33" s="24">
        <v>190231954675</v>
      </c>
      <c r="C33" s="2">
        <f>COUNTIF(MeLi___IMG[Material],MeLi[[#This Row],[Material]])</f>
        <v>3</v>
      </c>
    </row>
    <row r="34" spans="1:3" x14ac:dyDescent="0.3">
      <c r="A34" t="s">
        <v>3501</v>
      </c>
      <c r="B34" s="24">
        <v>190231954620</v>
      </c>
      <c r="C34" s="2">
        <f>COUNTIF(MeLi___IMG[Material],MeLi[[#This Row],[Material]])</f>
        <v>3</v>
      </c>
    </row>
    <row r="35" spans="1:3" x14ac:dyDescent="0.3">
      <c r="A35" t="s">
        <v>3502</v>
      </c>
      <c r="B35" s="24">
        <v>190231954699</v>
      </c>
      <c r="C35" s="2">
        <f>COUNTIF(MeLi___IMG[Material],MeLi[[#This Row],[Material]])</f>
        <v>3</v>
      </c>
    </row>
    <row r="36" spans="1:3" x14ac:dyDescent="0.3">
      <c r="A36" t="s">
        <v>3503</v>
      </c>
      <c r="B36" s="24">
        <v>190231954736</v>
      </c>
      <c r="C36" s="2">
        <f>COUNTIF(MeLi___IMG[Material],MeLi[[#This Row],[Material]])</f>
        <v>3</v>
      </c>
    </row>
    <row r="37" spans="1:3" x14ac:dyDescent="0.3">
      <c r="A37" t="s">
        <v>3504</v>
      </c>
      <c r="B37" s="24">
        <v>190231955382</v>
      </c>
      <c r="C37" s="2">
        <f>COUNTIF(MeLi___IMG[Material],MeLi[[#This Row],[Material]])</f>
        <v>3</v>
      </c>
    </row>
    <row r="38" spans="1:3" x14ac:dyDescent="0.3">
      <c r="A38" t="s">
        <v>3505</v>
      </c>
      <c r="B38" s="24">
        <v>190231856542</v>
      </c>
      <c r="C38" s="2">
        <f>COUNTIF(MeLi___IMG[Material],MeLi[[#This Row],[Material]])</f>
        <v>3</v>
      </c>
    </row>
    <row r="39" spans="1:3" x14ac:dyDescent="0.3">
      <c r="A39" t="s">
        <v>3506</v>
      </c>
      <c r="B39" s="24">
        <v>190231968825</v>
      </c>
      <c r="C39" s="2">
        <f>COUNTIF(MeLi___IMG[Material],MeLi[[#This Row],[Material]])</f>
        <v>0</v>
      </c>
    </row>
    <row r="40" spans="1:3" x14ac:dyDescent="0.3">
      <c r="A40" t="s">
        <v>3507</v>
      </c>
      <c r="B40" s="24">
        <v>190231968832</v>
      </c>
      <c r="C40" s="2">
        <f>COUNTIF(MeLi___IMG[Material],MeLi[[#This Row],[Material]])</f>
        <v>0</v>
      </c>
    </row>
    <row r="41" spans="1:3" x14ac:dyDescent="0.3">
      <c r="A41" t="s">
        <v>3508</v>
      </c>
      <c r="B41" s="24">
        <v>190231968849</v>
      </c>
      <c r="C41" s="2">
        <f>COUNTIF(MeLi___IMG[Material],MeLi[[#This Row],[Material]])</f>
        <v>0</v>
      </c>
    </row>
    <row r="42" spans="1:3" x14ac:dyDescent="0.3">
      <c r="A42" t="s">
        <v>3379</v>
      </c>
      <c r="B42" s="24">
        <v>190231977483</v>
      </c>
      <c r="C42" s="2">
        <f>COUNTIF(MeLi___IMG[Material],MeLi[[#This Row],[Material]])</f>
        <v>3</v>
      </c>
    </row>
    <row r="43" spans="1:3" x14ac:dyDescent="0.3">
      <c r="A43" t="s">
        <v>3509</v>
      </c>
      <c r="B43" s="24">
        <v>190231977513</v>
      </c>
      <c r="C43" s="2">
        <f>COUNTIF(MeLi___IMG[Material],MeLi[[#This Row],[Material]])</f>
        <v>3</v>
      </c>
    </row>
    <row r="44" spans="1:3" x14ac:dyDescent="0.3">
      <c r="A44" t="s">
        <v>3381</v>
      </c>
      <c r="B44" s="24">
        <v>190231977384</v>
      </c>
      <c r="C44" s="2">
        <f>COUNTIF(MeLi___IMG[Material],MeLi[[#This Row],[Material]])</f>
        <v>3</v>
      </c>
    </row>
    <row r="45" spans="1:3" x14ac:dyDescent="0.3">
      <c r="A45" t="s">
        <v>3382</v>
      </c>
      <c r="B45" s="24">
        <v>190231977391</v>
      </c>
      <c r="C45" s="2">
        <f>COUNTIF(MeLi___IMG[Material],MeLi[[#This Row],[Material]])</f>
        <v>3</v>
      </c>
    </row>
    <row r="46" spans="1:3" x14ac:dyDescent="0.3">
      <c r="A46" t="s">
        <v>3383</v>
      </c>
      <c r="B46" s="24">
        <v>190231977810</v>
      </c>
      <c r="C46" s="2">
        <f>COUNTIF(MeLi___IMG[Material],MeLi[[#This Row],[Material]])</f>
        <v>3</v>
      </c>
    </row>
    <row r="47" spans="1:3" x14ac:dyDescent="0.3">
      <c r="A47" t="s">
        <v>3510</v>
      </c>
      <c r="B47" s="24">
        <v>190231977674</v>
      </c>
      <c r="C47" s="2">
        <f>COUNTIF(MeLi___IMG[Material],MeLi[[#This Row],[Material]])</f>
        <v>3</v>
      </c>
    </row>
    <row r="48" spans="1:3" x14ac:dyDescent="0.3">
      <c r="A48" t="s">
        <v>3511</v>
      </c>
      <c r="B48" s="24">
        <v>190231977681</v>
      </c>
      <c r="C48" s="2">
        <f>COUNTIF(MeLi___IMG[Material],MeLi[[#This Row],[Material]])</f>
        <v>3</v>
      </c>
    </row>
    <row r="49" spans="1:3" x14ac:dyDescent="0.3">
      <c r="A49" t="s">
        <v>3512</v>
      </c>
      <c r="B49" s="24">
        <v>190231977735</v>
      </c>
      <c r="C49" s="2">
        <f>COUNTIF(MeLi___IMG[Material],MeLi[[#This Row],[Material]])</f>
        <v>3</v>
      </c>
    </row>
    <row r="50" spans="1:3" x14ac:dyDescent="0.3">
      <c r="A50" t="s">
        <v>3513</v>
      </c>
      <c r="B50" s="24">
        <v>190231977742</v>
      </c>
      <c r="C50" s="2">
        <f>COUNTIF(MeLi___IMG[Material],MeLi[[#This Row],[Material]])</f>
        <v>3</v>
      </c>
    </row>
    <row r="51" spans="1:3" x14ac:dyDescent="0.3">
      <c r="A51" t="s">
        <v>3514</v>
      </c>
      <c r="B51" s="24">
        <v>190231977773</v>
      </c>
      <c r="C51" s="2">
        <f>COUNTIF(MeLi___IMG[Material],MeLi[[#This Row],[Material]])</f>
        <v>3</v>
      </c>
    </row>
    <row r="52" spans="1:3" x14ac:dyDescent="0.3">
      <c r="A52" t="s">
        <v>3515</v>
      </c>
      <c r="B52" s="24">
        <v>190231977780</v>
      </c>
      <c r="C52" s="2">
        <f>COUNTIF(MeLi___IMG[Material],MeLi[[#This Row],[Material]])</f>
        <v>3</v>
      </c>
    </row>
    <row r="53" spans="1:3" x14ac:dyDescent="0.3">
      <c r="A53" t="s">
        <v>3516</v>
      </c>
      <c r="B53" s="24">
        <v>190231561644</v>
      </c>
      <c r="C53" s="2">
        <f>COUNTIF(MeLi___IMG[Material],MeLi[[#This Row],[Material]])</f>
        <v>3</v>
      </c>
    </row>
    <row r="54" spans="1:3" x14ac:dyDescent="0.3">
      <c r="A54" t="s">
        <v>3517</v>
      </c>
      <c r="B54" s="24">
        <v>190231795131</v>
      </c>
      <c r="C54" s="2">
        <f>COUNTIF(MeLi___IMG[Material],MeLi[[#This Row],[Material]])</f>
        <v>4</v>
      </c>
    </row>
    <row r="55" spans="1:3" x14ac:dyDescent="0.3">
      <c r="A55" t="s">
        <v>3518</v>
      </c>
      <c r="B55" s="24">
        <v>190231908036</v>
      </c>
      <c r="C55" s="2">
        <f>COUNTIF(MeLi___IMG[Material],MeLi[[#This Row],[Material]])</f>
        <v>3</v>
      </c>
    </row>
    <row r="56" spans="1:3" x14ac:dyDescent="0.3">
      <c r="A56" t="s">
        <v>1389</v>
      </c>
      <c r="B56" s="24">
        <v>190231908074</v>
      </c>
      <c r="C56" s="2">
        <f>COUNTIF(MeLi___IMG[Material],MeLi[[#This Row],[Material]])</f>
        <v>3</v>
      </c>
    </row>
    <row r="57" spans="1:3" x14ac:dyDescent="0.3">
      <c r="A57" t="s">
        <v>3519</v>
      </c>
      <c r="B57" s="24">
        <v>190231908128</v>
      </c>
      <c r="C57" s="2">
        <f>COUNTIF(MeLi___IMG[Material],MeLi[[#This Row],[Material]])</f>
        <v>3</v>
      </c>
    </row>
    <row r="58" spans="1:3" x14ac:dyDescent="0.3">
      <c r="A58" t="s">
        <v>3520</v>
      </c>
      <c r="B58" s="24">
        <v>190231908876</v>
      </c>
      <c r="C58" s="2">
        <f>COUNTIF(MeLi___IMG[Material],MeLi[[#This Row],[Material]])</f>
        <v>3</v>
      </c>
    </row>
    <row r="59" spans="1:3" x14ac:dyDescent="0.3">
      <c r="A59" t="s">
        <v>3521</v>
      </c>
      <c r="B59" s="24">
        <v>190231908890</v>
      </c>
      <c r="C59" s="2">
        <f>COUNTIF(MeLi___IMG[Material],MeLi[[#This Row],[Material]])</f>
        <v>3</v>
      </c>
    </row>
    <row r="60" spans="1:3" x14ac:dyDescent="0.3">
      <c r="A60" t="s">
        <v>3522</v>
      </c>
      <c r="B60" s="24">
        <v>190231908951</v>
      </c>
      <c r="C60" s="2">
        <f>COUNTIF(MeLi___IMG[Material],MeLi[[#This Row],[Material]])</f>
        <v>3</v>
      </c>
    </row>
    <row r="61" spans="1:3" x14ac:dyDescent="0.3">
      <c r="A61" t="s">
        <v>3523</v>
      </c>
      <c r="B61" s="24">
        <v>190231909835</v>
      </c>
      <c r="C61" s="2">
        <f>COUNTIF(MeLi___IMG[Material],MeLi[[#This Row],[Material]])</f>
        <v>3</v>
      </c>
    </row>
    <row r="62" spans="1:3" x14ac:dyDescent="0.3">
      <c r="A62" t="s">
        <v>3524</v>
      </c>
      <c r="B62" s="24">
        <v>190231909859</v>
      </c>
      <c r="C62" s="2">
        <f>COUNTIF(MeLi___IMG[Material],MeLi[[#This Row],[Material]])</f>
        <v>3</v>
      </c>
    </row>
    <row r="63" spans="1:3" x14ac:dyDescent="0.3">
      <c r="A63" t="s">
        <v>3525</v>
      </c>
      <c r="B63" s="24">
        <v>190231909897</v>
      </c>
      <c r="C63" s="2">
        <f>COUNTIF(MeLi___IMG[Material],MeLi[[#This Row],[Material]])</f>
        <v>3</v>
      </c>
    </row>
    <row r="64" spans="1:3" x14ac:dyDescent="0.3">
      <c r="A64" t="s">
        <v>3526</v>
      </c>
      <c r="B64" s="24">
        <v>190231909903</v>
      </c>
      <c r="C64" s="2">
        <f>COUNTIF(MeLi___IMG[Material],MeLi[[#This Row],[Material]])</f>
        <v>3</v>
      </c>
    </row>
    <row r="65" spans="1:3" x14ac:dyDescent="0.3">
      <c r="A65" t="s">
        <v>3527</v>
      </c>
      <c r="B65" s="24">
        <v>190231854968</v>
      </c>
      <c r="C65" s="2">
        <f>COUNTIF(MeLi___IMG[Material],MeLi[[#This Row],[Material]])</f>
        <v>3</v>
      </c>
    </row>
    <row r="66" spans="1:3" x14ac:dyDescent="0.3">
      <c r="A66" t="s">
        <v>3528</v>
      </c>
      <c r="B66" s="24">
        <v>190231855019</v>
      </c>
      <c r="C66" s="2">
        <f>COUNTIF(MeLi___IMG[Material],MeLi[[#This Row],[Material]])</f>
        <v>4</v>
      </c>
    </row>
    <row r="67" spans="1:3" x14ac:dyDescent="0.3">
      <c r="A67" t="s">
        <v>3529</v>
      </c>
      <c r="B67" s="24">
        <v>190231978404</v>
      </c>
      <c r="C67" s="2">
        <f>COUNTIF(MeLi___IMG[Material],MeLi[[#This Row],[Material]])</f>
        <v>3</v>
      </c>
    </row>
    <row r="68" spans="1:3" x14ac:dyDescent="0.3">
      <c r="A68" t="s">
        <v>3530</v>
      </c>
      <c r="B68" s="24">
        <v>190231978411</v>
      </c>
      <c r="C68" s="2">
        <f>COUNTIF(MeLi___IMG[Material],MeLi[[#This Row],[Material]])</f>
        <v>3</v>
      </c>
    </row>
    <row r="69" spans="1:3" x14ac:dyDescent="0.3">
      <c r="A69" t="s">
        <v>3531</v>
      </c>
      <c r="B69" s="24">
        <v>190231978428</v>
      </c>
      <c r="C69" s="2">
        <f>COUNTIF(MeLi___IMG[Material],MeLi[[#This Row],[Material]])</f>
        <v>3</v>
      </c>
    </row>
    <row r="70" spans="1:3" x14ac:dyDescent="0.3">
      <c r="A70" t="s">
        <v>3532</v>
      </c>
      <c r="B70" s="24">
        <v>190231954453</v>
      </c>
      <c r="C70" s="2">
        <f>COUNTIF(MeLi___IMG[Material],MeLi[[#This Row],[Material]])</f>
        <v>3</v>
      </c>
    </row>
    <row r="71" spans="1:3" x14ac:dyDescent="0.3">
      <c r="A71" t="s">
        <v>3533</v>
      </c>
      <c r="B71" s="24">
        <v>190231954460</v>
      </c>
      <c r="C71" s="2">
        <f>COUNTIF(MeLi___IMG[Material],MeLi[[#This Row],[Material]])</f>
        <v>3</v>
      </c>
    </row>
    <row r="72" spans="1:3" x14ac:dyDescent="0.3">
      <c r="A72" t="s">
        <v>3534</v>
      </c>
      <c r="B72" s="24">
        <v>190231954477</v>
      </c>
      <c r="C72" s="2">
        <f>COUNTIF(MeLi___IMG[Material],MeLi[[#This Row],[Material]])</f>
        <v>3</v>
      </c>
    </row>
    <row r="73" spans="1:3" x14ac:dyDescent="0.3">
      <c r="A73" t="s">
        <v>3535</v>
      </c>
      <c r="B73" s="24">
        <v>190231954484</v>
      </c>
      <c r="C73" s="2">
        <f>COUNTIF(MeLi___IMG[Material],MeLi[[#This Row],[Material]])</f>
        <v>3</v>
      </c>
    </row>
    <row r="74" spans="1:3" x14ac:dyDescent="0.3">
      <c r="A74" t="s">
        <v>3536</v>
      </c>
      <c r="B74" s="24">
        <v>190231954491</v>
      </c>
      <c r="C74" s="2">
        <f>COUNTIF(MeLi___IMG[Material],MeLi[[#This Row],[Material]])</f>
        <v>3</v>
      </c>
    </row>
    <row r="75" spans="1:3" x14ac:dyDescent="0.3">
      <c r="A75" t="s">
        <v>3537</v>
      </c>
      <c r="B75" s="24">
        <v>190231954507</v>
      </c>
      <c r="C75" s="2">
        <f>COUNTIF(MeLi___IMG[Material],MeLi[[#This Row],[Material]])</f>
        <v>3</v>
      </c>
    </row>
    <row r="76" spans="1:3" x14ac:dyDescent="0.3">
      <c r="A76" t="s">
        <v>3538</v>
      </c>
      <c r="B76" s="24">
        <v>190231954514</v>
      </c>
      <c r="C76" s="2">
        <f>COUNTIF(MeLi___IMG[Material],MeLi[[#This Row],[Material]])</f>
        <v>3</v>
      </c>
    </row>
    <row r="77" spans="1:3" x14ac:dyDescent="0.3">
      <c r="A77" t="s">
        <v>3539</v>
      </c>
      <c r="B77" s="24">
        <v>190231954521</v>
      </c>
      <c r="C77" s="2">
        <f>COUNTIF(MeLi___IMG[Material],MeLi[[#This Row],[Material]])</f>
        <v>3</v>
      </c>
    </row>
    <row r="78" spans="1:3" x14ac:dyDescent="0.3">
      <c r="A78" t="s">
        <v>3540</v>
      </c>
      <c r="B78" s="24">
        <v>190231954538</v>
      </c>
      <c r="C78" s="2">
        <f>COUNTIF(MeLi___IMG[Material],MeLi[[#This Row],[Material]])</f>
        <v>3</v>
      </c>
    </row>
    <row r="79" spans="1:3" x14ac:dyDescent="0.3">
      <c r="A79" t="s">
        <v>3541</v>
      </c>
      <c r="B79" s="24">
        <v>190231954545</v>
      </c>
      <c r="C79" s="2">
        <f>COUNTIF(MeLi___IMG[Material],MeLi[[#This Row],[Material]])</f>
        <v>3</v>
      </c>
    </row>
    <row r="80" spans="1:3" x14ac:dyDescent="0.3">
      <c r="A80" t="s">
        <v>3542</v>
      </c>
      <c r="B80" s="24">
        <v>190231978213</v>
      </c>
      <c r="C80" s="2">
        <f>COUNTIF(MeLi___IMG[Material],MeLi[[#This Row],[Material]])</f>
        <v>3</v>
      </c>
    </row>
    <row r="81" spans="1:3" x14ac:dyDescent="0.3">
      <c r="A81" t="s">
        <v>3543</v>
      </c>
      <c r="B81" s="24">
        <v>190231978329</v>
      </c>
      <c r="C81" s="2">
        <f>COUNTIF(MeLi___IMG[Material],MeLi[[#This Row],[Material]])</f>
        <v>3</v>
      </c>
    </row>
    <row r="82" spans="1:3" x14ac:dyDescent="0.3">
      <c r="A82" t="s">
        <v>3544</v>
      </c>
      <c r="B82" s="24">
        <v>190231978336</v>
      </c>
      <c r="C82" s="2">
        <f>COUNTIF(MeLi___IMG[Material],MeLi[[#This Row],[Material]])</f>
        <v>3</v>
      </c>
    </row>
    <row r="83" spans="1:3" x14ac:dyDescent="0.3">
      <c r="A83" t="s">
        <v>3545</v>
      </c>
      <c r="B83" s="24">
        <v>190231978367</v>
      </c>
      <c r="C83" s="2">
        <f>COUNTIF(MeLi___IMG[Material],MeLi[[#This Row],[Material]])</f>
        <v>3</v>
      </c>
    </row>
    <row r="84" spans="1:3" x14ac:dyDescent="0.3">
      <c r="A84" t="s">
        <v>3546</v>
      </c>
      <c r="B84" s="24">
        <v>190231978374</v>
      </c>
      <c r="C84" s="2">
        <f>COUNTIF(MeLi___IMG[Material],MeLi[[#This Row],[Material]])</f>
        <v>3</v>
      </c>
    </row>
    <row r="85" spans="1:3" x14ac:dyDescent="0.3">
      <c r="A85" t="s">
        <v>3384</v>
      </c>
      <c r="B85" s="24">
        <v>190231977414</v>
      </c>
      <c r="C85" s="2">
        <f>COUNTIF(MeLi___IMG[Material],MeLi[[#This Row],[Material]])</f>
        <v>3</v>
      </c>
    </row>
    <row r="86" spans="1:3" x14ac:dyDescent="0.3">
      <c r="A86" t="s">
        <v>3385</v>
      </c>
      <c r="B86" s="24">
        <v>190231977421</v>
      </c>
      <c r="C86" s="2">
        <f>COUNTIF(MeLi___IMG[Material],MeLi[[#This Row],[Material]])</f>
        <v>3</v>
      </c>
    </row>
    <row r="87" spans="1:3" x14ac:dyDescent="0.3">
      <c r="A87" t="s">
        <v>3386</v>
      </c>
      <c r="B87" s="24">
        <v>190231977438</v>
      </c>
      <c r="C87" s="2">
        <f>COUNTIF(MeLi___IMG[Material],MeLi[[#This Row],[Material]])</f>
        <v>3</v>
      </c>
    </row>
    <row r="88" spans="1:3" x14ac:dyDescent="0.3">
      <c r="A88" t="s">
        <v>3547</v>
      </c>
      <c r="B88" s="24">
        <v>190231977353</v>
      </c>
      <c r="C88" s="2">
        <f>COUNTIF(MeLi___IMG[Material],MeLi[[#This Row],[Material]])</f>
        <v>3</v>
      </c>
    </row>
    <row r="89" spans="1:3" x14ac:dyDescent="0.3">
      <c r="A89" t="s">
        <v>3548</v>
      </c>
      <c r="B89" s="24">
        <v>190231977360</v>
      </c>
      <c r="C89" s="2">
        <f>COUNTIF(MeLi___IMG[Material],MeLi[[#This Row],[Material]])</f>
        <v>3</v>
      </c>
    </row>
  </sheetData>
  <phoneticPr fontId="1" type="noConversion"/>
  <conditionalFormatting sqref="C2:C89">
    <cfRule type="cellIs" dxfId="1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L16"/>
  <sheetViews>
    <sheetView workbookViewId="0">
      <pane ySplit="1" topLeftCell="A2" activePane="bottomLeft" state="frozen"/>
      <selection pane="bottomLeft" activeCell="A16" sqref="A16"/>
    </sheetView>
  </sheetViews>
  <sheetFormatPr baseColWidth="10" defaultRowHeight="14.4" outlineLevelCol="1" x14ac:dyDescent="0.3"/>
  <cols>
    <col min="1" max="1" width="13.6640625" bestFit="1" customWidth="1"/>
    <col min="2" max="2" width="14.33203125" hidden="1" customWidth="1"/>
    <col min="3" max="3" width="9.6640625" hidden="1" customWidth="1" outlineLevel="1"/>
    <col min="4" max="4" width="28" hidden="1" customWidth="1" outlineLevel="1"/>
    <col min="5" max="5" width="39.44140625" hidden="1" customWidth="1" outlineLevel="1"/>
    <col min="6" max="6" width="12.6640625" hidden="1" customWidth="1" outlineLevel="1" collapsed="1"/>
    <col min="7" max="7" width="16.21875" bestFit="1" customWidth="1" collapsed="1"/>
    <col min="8" max="8" width="14" hidden="1" customWidth="1" outlineLevel="1"/>
    <col min="9" max="9" width="17.6640625" bestFit="1" customWidth="1" collapsed="1"/>
    <col min="10" max="10" width="30.109375" bestFit="1" customWidth="1"/>
    <col min="11" max="11" width="18.44140625" bestFit="1" customWidth="1"/>
    <col min="12" max="12" width="15.21875" customWidth="1"/>
    <col min="13" max="13" width="12.33203125" customWidth="1"/>
  </cols>
  <sheetData>
    <row r="1" spans="1:12" ht="28.8" x14ac:dyDescent="0.3">
      <c r="A1" s="7" t="s">
        <v>0</v>
      </c>
      <c r="B1" s="7" t="s">
        <v>710</v>
      </c>
      <c r="C1" s="7" t="s">
        <v>6</v>
      </c>
      <c r="D1" t="s">
        <v>1372</v>
      </c>
      <c r="E1" s="7" t="s">
        <v>711</v>
      </c>
      <c r="F1" t="s">
        <v>745</v>
      </c>
      <c r="G1" s="7" t="s">
        <v>25</v>
      </c>
      <c r="H1" s="7" t="s">
        <v>12</v>
      </c>
      <c r="I1" s="7" t="s">
        <v>67</v>
      </c>
      <c r="J1" s="7" t="s">
        <v>747</v>
      </c>
      <c r="K1" s="8" t="str">
        <f>"Materiales encontrados: "&amp;COUNTA(_xlfn.UNIQUE(Liverpool___IMG[Material]))</f>
        <v>Materiales encontrados: 3</v>
      </c>
      <c r="L1" s="8" t="str">
        <f>"Materiales Buscados: "&amp;COUNTA(_xlfn.UNIQUE(Liverpool[Material]))</f>
        <v>Materiales Buscados: 3</v>
      </c>
    </row>
    <row r="2" spans="1:12" ht="15.6" x14ac:dyDescent="0.3">
      <c r="A2" t="s">
        <v>5202</v>
      </c>
      <c r="B2">
        <v>4</v>
      </c>
      <c r="C2" s="7" t="s">
        <v>9</v>
      </c>
      <c r="D2" s="41" t="s">
        <v>748</v>
      </c>
      <c r="E2" t="s">
        <v>5205</v>
      </c>
      <c r="F2" t="s">
        <v>5206</v>
      </c>
      <c r="G2" t="s">
        <v>717</v>
      </c>
      <c r="H2" t="s">
        <v>14</v>
      </c>
      <c r="I2" t="s">
        <v>5207</v>
      </c>
      <c r="J2" s="23" t="str">
        <f>HYPERLINK(Liverpool___IMG[[#This Row],[Full_Path]],Liverpool___IMG[[#This Row],[Material]]&amp;" -&gt; "&amp;Liverpool___IMG[[#This Row],[Descripcion]])</f>
        <v>HG939951-COA -&gt; Frontal</v>
      </c>
    </row>
    <row r="3" spans="1:12" ht="15.6" x14ac:dyDescent="0.3">
      <c r="A3" t="s">
        <v>5202</v>
      </c>
      <c r="B3">
        <v>4</v>
      </c>
      <c r="C3" s="7" t="s">
        <v>8</v>
      </c>
      <c r="D3" s="41" t="s">
        <v>748</v>
      </c>
      <c r="E3" t="s">
        <v>5208</v>
      </c>
      <c r="F3" t="s">
        <v>5206</v>
      </c>
      <c r="G3" t="s">
        <v>3369</v>
      </c>
      <c r="H3" t="s">
        <v>16</v>
      </c>
      <c r="I3" t="s">
        <v>5209</v>
      </c>
      <c r="J3" s="23" t="str">
        <f>HYPERLINK(Liverpool___IMG[[#This Row],[Full_Path]],Liverpool___IMG[[#This Row],[Material]]&amp;" -&gt; "&amp;Liverpool___IMG[[#This Row],[Descripcion]])</f>
        <v>HG939951-COA -&gt; Angulo 3-4</v>
      </c>
    </row>
    <row r="4" spans="1:12" ht="15.6" x14ac:dyDescent="0.3">
      <c r="A4" t="s">
        <v>5202</v>
      </c>
      <c r="B4">
        <v>4</v>
      </c>
      <c r="C4" s="7" t="s">
        <v>8</v>
      </c>
      <c r="D4" s="41" t="s">
        <v>748</v>
      </c>
      <c r="E4" t="s">
        <v>5208</v>
      </c>
      <c r="F4" t="s">
        <v>5206</v>
      </c>
      <c r="G4" t="s">
        <v>1385</v>
      </c>
      <c r="H4" t="s">
        <v>5231</v>
      </c>
      <c r="I4" t="s">
        <v>5320</v>
      </c>
      <c r="J4" s="23" t="str">
        <f>HYPERLINK(Liverpool___IMG[[#This Row],[Full_Path]],Liverpool___IMG[[#This Row],[Material]]&amp;" -&gt; "&amp;Liverpool___IMG[[#This Row],[Descripcion]])</f>
        <v>HG939951-COA -&gt; ISOmetrica</v>
      </c>
    </row>
    <row r="5" spans="1:12" ht="15.6" x14ac:dyDescent="0.3">
      <c r="A5" t="s">
        <v>5202</v>
      </c>
      <c r="B5">
        <v>4</v>
      </c>
      <c r="C5" s="7" t="s">
        <v>7</v>
      </c>
      <c r="D5" s="41" t="s">
        <v>748</v>
      </c>
      <c r="E5" t="s">
        <v>5210</v>
      </c>
      <c r="F5" t="s">
        <v>5206</v>
      </c>
      <c r="G5" t="s">
        <v>718</v>
      </c>
      <c r="H5" t="s">
        <v>18</v>
      </c>
      <c r="I5" t="s">
        <v>5211</v>
      </c>
      <c r="J5" s="23" t="str">
        <f>HYPERLINK(Liverpool___IMG[[#This Row],[Full_Path]],Liverpool___IMG[[#This Row],[Material]]&amp;" -&gt; "&amp;Liverpool___IMG[[#This Row],[Descripcion]])</f>
        <v>HG939951-COA -&gt; Posterior</v>
      </c>
    </row>
    <row r="6" spans="1:12" ht="15.6" x14ac:dyDescent="0.3">
      <c r="A6" t="s">
        <v>5202</v>
      </c>
      <c r="B6">
        <v>4</v>
      </c>
      <c r="C6" s="7" t="s">
        <v>10</v>
      </c>
      <c r="D6" s="41" t="s">
        <v>748</v>
      </c>
      <c r="E6" t="s">
        <v>5212</v>
      </c>
      <c r="F6" t="s">
        <v>5206</v>
      </c>
      <c r="G6" t="s">
        <v>3370</v>
      </c>
      <c r="H6" t="s">
        <v>20</v>
      </c>
      <c r="I6" t="s">
        <v>5213</v>
      </c>
      <c r="J6" s="23" t="str">
        <f>HYPERLINK(Liverpool___IMG[[#This Row],[Full_Path]],Liverpool___IMG[[#This Row],[Material]]&amp;" -&gt; "&amp;Liverpool___IMG[[#This Row],[Descripcion]])</f>
        <v>HG939951-COA -&gt; Superior-Interior</v>
      </c>
    </row>
    <row r="7" spans="1:12" ht="15.6" x14ac:dyDescent="0.3">
      <c r="A7" t="s">
        <v>5203</v>
      </c>
      <c r="B7">
        <v>4</v>
      </c>
      <c r="C7" s="7" t="s">
        <v>9</v>
      </c>
      <c r="D7" s="41" t="s">
        <v>748</v>
      </c>
      <c r="E7" t="s">
        <v>5214</v>
      </c>
      <c r="F7" t="s">
        <v>5206</v>
      </c>
      <c r="G7" t="s">
        <v>717</v>
      </c>
      <c r="H7" t="s">
        <v>14</v>
      </c>
      <c r="I7" t="s">
        <v>5215</v>
      </c>
      <c r="J7" s="23" t="str">
        <f>HYPERLINK(Liverpool___IMG[[#This Row],[Full_Path]],Liverpool___IMG[[#This Row],[Material]]&amp;" -&gt; "&amp;Liverpool___IMG[[#This Row],[Descripcion]])</f>
        <v>HG939951-NAT -&gt; Frontal</v>
      </c>
    </row>
    <row r="8" spans="1:12" ht="15.6" x14ac:dyDescent="0.3">
      <c r="A8" t="s">
        <v>5203</v>
      </c>
      <c r="B8">
        <v>4</v>
      </c>
      <c r="C8" s="7" t="s">
        <v>8</v>
      </c>
      <c r="D8" s="41" t="s">
        <v>748</v>
      </c>
      <c r="E8" t="s">
        <v>5216</v>
      </c>
      <c r="F8" t="s">
        <v>5206</v>
      </c>
      <c r="G8" t="s">
        <v>3369</v>
      </c>
      <c r="H8" t="s">
        <v>16</v>
      </c>
      <c r="I8" t="s">
        <v>5217</v>
      </c>
      <c r="J8" s="23" t="str">
        <f>HYPERLINK(Liverpool___IMG[[#This Row],[Full_Path]],Liverpool___IMG[[#This Row],[Material]]&amp;" -&gt; "&amp;Liverpool___IMG[[#This Row],[Descripcion]])</f>
        <v>HG939951-NAT -&gt; Angulo 3-4</v>
      </c>
    </row>
    <row r="9" spans="1:12" ht="15.6" x14ac:dyDescent="0.3">
      <c r="A9" t="s">
        <v>5203</v>
      </c>
      <c r="B9">
        <v>4</v>
      </c>
      <c r="C9" s="7" t="s">
        <v>8</v>
      </c>
      <c r="D9" s="41" t="s">
        <v>748</v>
      </c>
      <c r="E9" t="s">
        <v>5216</v>
      </c>
      <c r="F9" t="s">
        <v>5206</v>
      </c>
      <c r="G9" t="s">
        <v>1385</v>
      </c>
      <c r="H9" t="s">
        <v>5231</v>
      </c>
      <c r="I9" t="s">
        <v>5321</v>
      </c>
      <c r="J9" s="23" t="str">
        <f>HYPERLINK(Liverpool___IMG[[#This Row],[Full_Path]],Liverpool___IMG[[#This Row],[Material]]&amp;" -&gt; "&amp;Liverpool___IMG[[#This Row],[Descripcion]])</f>
        <v>HG939951-NAT -&gt; ISOmetrica</v>
      </c>
    </row>
    <row r="10" spans="1:12" ht="15.6" x14ac:dyDescent="0.3">
      <c r="A10" t="s">
        <v>5203</v>
      </c>
      <c r="B10">
        <v>4</v>
      </c>
      <c r="C10" s="7" t="s">
        <v>7</v>
      </c>
      <c r="D10" s="41" t="s">
        <v>748</v>
      </c>
      <c r="E10" t="s">
        <v>5218</v>
      </c>
      <c r="F10" t="s">
        <v>5206</v>
      </c>
      <c r="G10" t="s">
        <v>718</v>
      </c>
      <c r="H10" t="s">
        <v>18</v>
      </c>
      <c r="I10" t="s">
        <v>5219</v>
      </c>
      <c r="J10" s="23" t="str">
        <f>HYPERLINK(Liverpool___IMG[[#This Row],[Full_Path]],Liverpool___IMG[[#This Row],[Material]]&amp;" -&gt; "&amp;Liverpool___IMG[[#This Row],[Descripcion]])</f>
        <v>HG939951-NAT -&gt; Posterior</v>
      </c>
    </row>
    <row r="11" spans="1:12" ht="15.6" x14ac:dyDescent="0.3">
      <c r="A11" t="s">
        <v>5203</v>
      </c>
      <c r="B11">
        <v>4</v>
      </c>
      <c r="C11" s="7" t="s">
        <v>10</v>
      </c>
      <c r="D11" s="41" t="s">
        <v>748</v>
      </c>
      <c r="E11" t="s">
        <v>5220</v>
      </c>
      <c r="F11" t="s">
        <v>5206</v>
      </c>
      <c r="G11" t="s">
        <v>3370</v>
      </c>
      <c r="H11" t="s">
        <v>20</v>
      </c>
      <c r="I11" t="s">
        <v>5221</v>
      </c>
      <c r="J11" s="23" t="str">
        <f>HYPERLINK(Liverpool___IMG[[#This Row],[Full_Path]],Liverpool___IMG[[#This Row],[Material]]&amp;" -&gt; "&amp;Liverpool___IMG[[#This Row],[Descripcion]])</f>
        <v>HG939951-NAT -&gt; Superior-Interior</v>
      </c>
    </row>
    <row r="12" spans="1:12" ht="15.6" x14ac:dyDescent="0.3">
      <c r="A12" t="s">
        <v>5204</v>
      </c>
      <c r="B12">
        <v>5</v>
      </c>
      <c r="C12" s="7" t="s">
        <v>17</v>
      </c>
      <c r="D12" s="41" t="s">
        <v>714</v>
      </c>
      <c r="E12" t="s">
        <v>5222</v>
      </c>
      <c r="F12" t="s">
        <v>5223</v>
      </c>
      <c r="G12" t="s">
        <v>718</v>
      </c>
      <c r="H12" t="s">
        <v>18</v>
      </c>
      <c r="I12" t="s">
        <v>5224</v>
      </c>
      <c r="J12" s="23" t="str">
        <f>HYPERLINK(Liverpool___IMG[[#This Row],[Full_Path]],Liverpool___IMG[[#This Row],[Material]]&amp;" -&gt; "&amp;Liverpool___IMG[[#This Row],[Descripcion]])</f>
        <v>VG841606-ROS -&gt; Posterior</v>
      </c>
    </row>
    <row r="13" spans="1:12" ht="15.6" x14ac:dyDescent="0.3">
      <c r="A13" t="s">
        <v>5204</v>
      </c>
      <c r="B13">
        <v>5</v>
      </c>
      <c r="C13" s="7" t="s">
        <v>15</v>
      </c>
      <c r="D13" s="41" t="s">
        <v>714</v>
      </c>
      <c r="E13" t="s">
        <v>5225</v>
      </c>
      <c r="F13" t="s">
        <v>5223</v>
      </c>
      <c r="G13" t="s">
        <v>1385</v>
      </c>
      <c r="H13" t="s">
        <v>5231</v>
      </c>
      <c r="I13" t="s">
        <v>5232</v>
      </c>
      <c r="J13" s="23" t="str">
        <f>HYPERLINK(Liverpool___IMG[[#This Row],[Full_Path]],Liverpool___IMG[[#This Row],[Material]]&amp;" -&gt; "&amp;Liverpool___IMG[[#This Row],[Descripcion]])</f>
        <v>VG841606-ROS -&gt; ISOmetrica</v>
      </c>
    </row>
    <row r="14" spans="1:12" ht="15.6" x14ac:dyDescent="0.3">
      <c r="A14" t="s">
        <v>5204</v>
      </c>
      <c r="B14">
        <v>5</v>
      </c>
      <c r="C14" s="7" t="s">
        <v>15</v>
      </c>
      <c r="D14" s="41" t="s">
        <v>714</v>
      </c>
      <c r="E14" t="s">
        <v>5225</v>
      </c>
      <c r="F14" t="s">
        <v>5223</v>
      </c>
      <c r="G14" t="s">
        <v>717</v>
      </c>
      <c r="H14" t="s">
        <v>14</v>
      </c>
      <c r="I14" t="s">
        <v>5226</v>
      </c>
      <c r="J14" s="23" t="str">
        <f>HYPERLINK(Liverpool___IMG[[#This Row],[Full_Path]],Liverpool___IMG[[#This Row],[Material]]&amp;" -&gt; "&amp;Liverpool___IMG[[#This Row],[Descripcion]])</f>
        <v>VG841606-ROS -&gt; Frontal</v>
      </c>
    </row>
    <row r="15" spans="1:12" ht="15.6" x14ac:dyDescent="0.3">
      <c r="A15" t="s">
        <v>5204</v>
      </c>
      <c r="B15">
        <v>5</v>
      </c>
      <c r="C15" s="7" t="s">
        <v>19</v>
      </c>
      <c r="D15" s="41" t="s">
        <v>714</v>
      </c>
      <c r="E15" t="s">
        <v>5227</v>
      </c>
      <c r="F15" t="s">
        <v>5223</v>
      </c>
      <c r="G15" t="s">
        <v>3370</v>
      </c>
      <c r="H15" t="s">
        <v>20</v>
      </c>
      <c r="I15" t="s">
        <v>5228</v>
      </c>
      <c r="J15" s="23" t="str">
        <f>HYPERLINK(Liverpool___IMG[[#This Row],[Full_Path]],Liverpool___IMG[[#This Row],[Material]]&amp;" -&gt; "&amp;Liverpool___IMG[[#This Row],[Descripcion]])</f>
        <v>VG841606-ROS -&gt; Superior-Interior</v>
      </c>
    </row>
    <row r="16" spans="1:12" ht="15.6" x14ac:dyDescent="0.3">
      <c r="A16" t="s">
        <v>5204</v>
      </c>
      <c r="B16">
        <v>5</v>
      </c>
      <c r="C16" s="7" t="s">
        <v>13</v>
      </c>
      <c r="D16" s="41" t="s">
        <v>714</v>
      </c>
      <c r="E16" t="s">
        <v>5229</v>
      </c>
      <c r="F16" t="s">
        <v>5223</v>
      </c>
      <c r="G16" t="s">
        <v>3369</v>
      </c>
      <c r="H16" t="s">
        <v>16</v>
      </c>
      <c r="I16" t="s">
        <v>5230</v>
      </c>
      <c r="J16" s="23" t="str">
        <f>HYPERLINK(Liverpool___IMG[[#This Row],[Full_Path]],Liverpool___IMG[[#This Row],[Material]]&amp;" -&gt; "&amp;Liverpool___IMG[[#This Row],[Descripcion]])</f>
        <v>VG841606-ROS -&gt; Angulo 3-4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4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3" ht="48.6" customHeight="1" thickBot="1" x14ac:dyDescent="0.35">
      <c r="A1" s="16" t="s">
        <v>0</v>
      </c>
      <c r="B1" s="16" t="s">
        <v>710</v>
      </c>
      <c r="C1" s="17" t="str">
        <f>"Total imágene: "&amp;SUM(Liverpool[Imágenes])</f>
        <v>Total imágene: 15</v>
      </c>
    </row>
    <row r="2" spans="1:3" x14ac:dyDescent="0.3">
      <c r="A2" t="s">
        <v>5202</v>
      </c>
      <c r="B2" s="42">
        <f>COUNTIF(Liverpool___IMG[Material],Liverpool[[#This Row],[Material]])</f>
        <v>5</v>
      </c>
    </row>
    <row r="3" spans="1:3" x14ac:dyDescent="0.3">
      <c r="A3" t="s">
        <v>5203</v>
      </c>
      <c r="B3" s="42">
        <f>COUNTIF(Liverpool___IMG[Material],Liverpool[[#This Row],[Material]])</f>
        <v>5</v>
      </c>
    </row>
    <row r="4" spans="1:3" x14ac:dyDescent="0.3">
      <c r="A4" t="s">
        <v>5204</v>
      </c>
      <c r="B4" s="42">
        <f>COUNTIF(Liverpool___IMG[Material],Liverpool[[#This Row],[Material]])</f>
        <v>5</v>
      </c>
    </row>
  </sheetData>
  <conditionalFormatting sqref="B2:B4">
    <cfRule type="cellIs" dxfId="14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N127"/>
  <sheetViews>
    <sheetView workbookViewId="0">
      <selection activeCell="L4" sqref="L4"/>
    </sheetView>
  </sheetViews>
  <sheetFormatPr baseColWidth="10" defaultRowHeight="14.4" outlineLevelCol="1" x14ac:dyDescent="0.3"/>
  <cols>
    <col min="1" max="1" width="14.109375" bestFit="1" customWidth="1"/>
    <col min="2" max="2" width="13" customWidth="1"/>
    <col min="3" max="3" width="11" hidden="1" customWidth="1"/>
    <col min="4" max="4" width="7" hidden="1" customWidth="1" collapsed="1"/>
    <col min="5" max="5" width="21.5546875" hidden="1" customWidth="1" outlineLevel="1"/>
    <col min="6" max="6" width="80.88671875" hidden="1" customWidth="1" outlineLevel="1" collapsed="1"/>
    <col min="7" max="7" width="10.6640625" hidden="1" customWidth="1" outlineLevel="1"/>
    <col min="8" max="8" width="14.5546875" bestFit="1" customWidth="1" collapsed="1"/>
    <col min="9" max="9" width="10.6640625" hidden="1" customWidth="1" outlineLevel="1"/>
    <col min="10" max="10" width="15" customWidth="1" collapsed="1"/>
    <col min="11" max="11" width="20.77734375" bestFit="1" customWidth="1"/>
    <col min="12" max="12" width="15" bestFit="1" customWidth="1"/>
    <col min="13" max="13" width="12.6640625" bestFit="1" customWidth="1"/>
  </cols>
  <sheetData>
    <row r="1" spans="1:14" ht="28.8" x14ac:dyDescent="0.3">
      <c r="A1" s="2" t="s">
        <v>0</v>
      </c>
      <c r="B1" s="2" t="s">
        <v>4</v>
      </c>
      <c r="C1" s="2" t="s">
        <v>710</v>
      </c>
      <c r="D1" s="2" t="s">
        <v>6</v>
      </c>
      <c r="E1" s="2" t="s">
        <v>1372</v>
      </c>
      <c r="F1" s="2" t="s">
        <v>711</v>
      </c>
      <c r="G1" s="2" t="s">
        <v>745</v>
      </c>
      <c r="H1" s="2" t="s">
        <v>25</v>
      </c>
      <c r="I1" s="2" t="s">
        <v>32</v>
      </c>
      <c r="J1" s="2" t="s">
        <v>67</v>
      </c>
      <c r="K1" s="2" t="s">
        <v>1248</v>
      </c>
      <c r="L1" s="8" t="str">
        <f>"Materiales encontrados: "&amp;COUNTA(_xlfn.UNIQUE(Sanborns___IMG[Material]))</f>
        <v>Materiales encontrados: 39</v>
      </c>
      <c r="M1" s="8" t="str">
        <f>"Materiales Buscados: "&amp;COUNTA(_xlfn.UNIQUE(Sanborns[Material]))</f>
        <v>Materiales Buscados: 39</v>
      </c>
      <c r="N1" s="8" t="str">
        <f>"Diferencia: "&amp;COUNTA(Sanborns[Material])-COUNTA(_xlfn.UNIQUE(Sanborns___IMG[Material]))</f>
        <v>Diferencia: 0</v>
      </c>
    </row>
    <row r="2" spans="1:14" x14ac:dyDescent="0.3">
      <c r="A2" t="s">
        <v>4071</v>
      </c>
      <c r="B2" t="s">
        <v>4083</v>
      </c>
      <c r="C2">
        <v>3</v>
      </c>
      <c r="D2" t="s">
        <v>1250</v>
      </c>
      <c r="E2" t="s">
        <v>1373</v>
      </c>
      <c r="F2" t="s">
        <v>4084</v>
      </c>
      <c r="G2" t="s">
        <v>4085</v>
      </c>
      <c r="H2" t="s">
        <v>2275</v>
      </c>
      <c r="I2" t="s">
        <v>47</v>
      </c>
      <c r="J2" t="s">
        <v>4086</v>
      </c>
      <c r="K2" s="23" t="str">
        <f>HYPERLINK(Sanborns___IMG[[#This Row],[Full_Path]],Sanborns___IMG[[#This Row],[Material]]&amp;" -&gt; "&amp;Sanborns___IMG[[#This Row],[Cara]])</f>
        <v>A9479169-NAT -&gt; ALT2</v>
      </c>
    </row>
    <row r="3" spans="1:14" x14ac:dyDescent="0.3">
      <c r="A3" t="s">
        <v>4071</v>
      </c>
      <c r="B3" t="s">
        <v>4083</v>
      </c>
      <c r="C3">
        <v>3</v>
      </c>
      <c r="D3" t="s">
        <v>15</v>
      </c>
      <c r="E3" t="s">
        <v>1373</v>
      </c>
      <c r="F3" t="s">
        <v>4087</v>
      </c>
      <c r="G3" t="s">
        <v>4085</v>
      </c>
      <c r="H3" t="s">
        <v>717</v>
      </c>
      <c r="I3" t="s">
        <v>39</v>
      </c>
      <c r="J3" t="s">
        <v>4083</v>
      </c>
      <c r="K3" s="23" t="str">
        <f>HYPERLINK(Sanborns___IMG[[#This Row],[Full_Path]],Sanborns___IMG[[#This Row],[Material]]&amp;" -&gt; "&amp;Sanborns___IMG[[#This Row],[Cara]])</f>
        <v>A9479169-NAT -&gt; F</v>
      </c>
    </row>
    <row r="4" spans="1:14" x14ac:dyDescent="0.3">
      <c r="A4" t="s">
        <v>4071</v>
      </c>
      <c r="B4" t="s">
        <v>4083</v>
      </c>
      <c r="C4">
        <v>3</v>
      </c>
      <c r="D4" t="s">
        <v>1249</v>
      </c>
      <c r="E4" t="s">
        <v>1373</v>
      </c>
      <c r="F4" t="s">
        <v>4088</v>
      </c>
      <c r="G4" t="s">
        <v>4085</v>
      </c>
      <c r="H4" t="s">
        <v>2274</v>
      </c>
      <c r="I4" t="s">
        <v>43</v>
      </c>
      <c r="J4" t="s">
        <v>4089</v>
      </c>
      <c r="K4" s="23" t="str">
        <f>HYPERLINK(Sanborns___IMG[[#This Row],[Full_Path]],Sanborns___IMG[[#This Row],[Material]]&amp;" -&gt; "&amp;Sanborns___IMG[[#This Row],[Cara]])</f>
        <v>A9479169-NAT -&gt; ALT1</v>
      </c>
    </row>
    <row r="5" spans="1:14" x14ac:dyDescent="0.3">
      <c r="A5" t="s">
        <v>4072</v>
      </c>
      <c r="B5" t="s">
        <v>4090</v>
      </c>
      <c r="C5">
        <v>3</v>
      </c>
      <c r="D5" t="s">
        <v>1249</v>
      </c>
      <c r="E5" t="s">
        <v>1373</v>
      </c>
      <c r="F5" t="s">
        <v>4091</v>
      </c>
      <c r="G5" t="s">
        <v>4092</v>
      </c>
      <c r="H5" t="s">
        <v>2274</v>
      </c>
      <c r="I5" t="s">
        <v>43</v>
      </c>
      <c r="J5" t="s">
        <v>4093</v>
      </c>
      <c r="K5" s="23" t="str">
        <f>HYPERLINK(Sanborns___IMG[[#This Row],[Full_Path]],Sanborns___IMG[[#This Row],[Material]]&amp;" -&gt; "&amp;Sanborns___IMG[[#This Row],[Cara]])</f>
        <v>B9479169-COA -&gt; ALT1</v>
      </c>
    </row>
    <row r="6" spans="1:14" x14ac:dyDescent="0.3">
      <c r="A6" t="s">
        <v>4072</v>
      </c>
      <c r="B6" t="s">
        <v>4090</v>
      </c>
      <c r="C6">
        <v>3</v>
      </c>
      <c r="D6" t="s">
        <v>1250</v>
      </c>
      <c r="E6" t="s">
        <v>1373</v>
      </c>
      <c r="F6" t="s">
        <v>4094</v>
      </c>
      <c r="G6" t="s">
        <v>4092</v>
      </c>
      <c r="H6" t="s">
        <v>2275</v>
      </c>
      <c r="I6" t="s">
        <v>47</v>
      </c>
      <c r="J6" t="s">
        <v>4095</v>
      </c>
      <c r="K6" s="23" t="str">
        <f>HYPERLINK(Sanborns___IMG[[#This Row],[Full_Path]],Sanborns___IMG[[#This Row],[Material]]&amp;" -&gt; "&amp;Sanborns___IMG[[#This Row],[Cara]])</f>
        <v>B9479169-COA -&gt; ALT2</v>
      </c>
    </row>
    <row r="7" spans="1:14" x14ac:dyDescent="0.3">
      <c r="A7" t="s">
        <v>4072</v>
      </c>
      <c r="B7" t="s">
        <v>4090</v>
      </c>
      <c r="C7">
        <v>3</v>
      </c>
      <c r="D7" t="s">
        <v>15</v>
      </c>
      <c r="E7" t="s">
        <v>1373</v>
      </c>
      <c r="F7" t="s">
        <v>4096</v>
      </c>
      <c r="G7" t="s">
        <v>4092</v>
      </c>
      <c r="H7" t="s">
        <v>717</v>
      </c>
      <c r="I7" t="s">
        <v>39</v>
      </c>
      <c r="J7" t="s">
        <v>4090</v>
      </c>
      <c r="K7" s="23" t="str">
        <f>HYPERLINK(Sanborns___IMG[[#This Row],[Full_Path]],Sanborns___IMG[[#This Row],[Material]]&amp;" -&gt; "&amp;Sanborns___IMG[[#This Row],[Cara]])</f>
        <v>B9479169-COA -&gt; F</v>
      </c>
    </row>
    <row r="8" spans="1:14" x14ac:dyDescent="0.3">
      <c r="A8" t="s">
        <v>4073</v>
      </c>
      <c r="B8" t="s">
        <v>4097</v>
      </c>
      <c r="C8">
        <v>3</v>
      </c>
      <c r="D8" t="s">
        <v>1251</v>
      </c>
      <c r="E8" t="s">
        <v>1373</v>
      </c>
      <c r="F8" t="s">
        <v>4098</v>
      </c>
      <c r="G8" t="s">
        <v>4099</v>
      </c>
      <c r="H8" t="s">
        <v>2276</v>
      </c>
      <c r="I8" t="s">
        <v>52</v>
      </c>
      <c r="J8" t="s">
        <v>4100</v>
      </c>
      <c r="K8" s="23" t="str">
        <f>HYPERLINK(Sanborns___IMG[[#This Row],[Full_Path]],Sanborns___IMG[[#This Row],[Material]]&amp;" -&gt; "&amp;Sanborns___IMG[[#This Row],[Cara]])</f>
        <v>BB947951-COA -&gt; ALT3</v>
      </c>
    </row>
    <row r="9" spans="1:14" x14ac:dyDescent="0.3">
      <c r="A9" t="s">
        <v>4073</v>
      </c>
      <c r="B9" t="s">
        <v>4097</v>
      </c>
      <c r="C9">
        <v>3</v>
      </c>
      <c r="D9" t="s">
        <v>1250</v>
      </c>
      <c r="E9" t="s">
        <v>1373</v>
      </c>
      <c r="F9" t="s">
        <v>4101</v>
      </c>
      <c r="G9" t="s">
        <v>4099</v>
      </c>
      <c r="H9" t="s">
        <v>2275</v>
      </c>
      <c r="I9" t="s">
        <v>47</v>
      </c>
      <c r="J9" t="s">
        <v>4102</v>
      </c>
      <c r="K9" s="23" t="str">
        <f>HYPERLINK(Sanborns___IMG[[#This Row],[Full_Path]],Sanborns___IMG[[#This Row],[Material]]&amp;" -&gt; "&amp;Sanborns___IMG[[#This Row],[Cara]])</f>
        <v>BB947951-COA -&gt; ALT2</v>
      </c>
    </row>
    <row r="10" spans="1:14" x14ac:dyDescent="0.3">
      <c r="A10" t="s">
        <v>4073</v>
      </c>
      <c r="B10" t="s">
        <v>4097</v>
      </c>
      <c r="C10">
        <v>3</v>
      </c>
      <c r="D10" t="s">
        <v>15</v>
      </c>
      <c r="E10" t="s">
        <v>1373</v>
      </c>
      <c r="F10" t="s">
        <v>4103</v>
      </c>
      <c r="G10" t="s">
        <v>4099</v>
      </c>
      <c r="H10" t="s">
        <v>717</v>
      </c>
      <c r="I10" t="s">
        <v>39</v>
      </c>
      <c r="J10" t="s">
        <v>4097</v>
      </c>
      <c r="K10" s="23" t="str">
        <f>HYPERLINK(Sanborns___IMG[[#This Row],[Full_Path]],Sanborns___IMG[[#This Row],[Material]]&amp;" -&gt; "&amp;Sanborns___IMG[[#This Row],[Cara]])</f>
        <v>BB947951-COA -&gt; F</v>
      </c>
    </row>
    <row r="11" spans="1:14" x14ac:dyDescent="0.3">
      <c r="A11" t="s">
        <v>4077</v>
      </c>
      <c r="B11" t="s">
        <v>4104</v>
      </c>
      <c r="C11">
        <v>3</v>
      </c>
      <c r="D11" t="s">
        <v>1250</v>
      </c>
      <c r="E11" t="s">
        <v>1373</v>
      </c>
      <c r="F11" t="s">
        <v>4105</v>
      </c>
      <c r="G11" t="s">
        <v>4106</v>
      </c>
      <c r="H11" t="s">
        <v>2275</v>
      </c>
      <c r="I11" t="s">
        <v>47</v>
      </c>
      <c r="J11" t="s">
        <v>4107</v>
      </c>
      <c r="K11" s="23" t="str">
        <f>HYPERLINK(Sanborns___IMG[[#This Row],[Full_Path]],Sanborns___IMG[[#This Row],[Material]]&amp;" -&gt; "&amp;Sanborns___IMG[[#This Row],[Cara]])</f>
        <v>BB947969-COA -&gt; ALT2</v>
      </c>
    </row>
    <row r="12" spans="1:14" x14ac:dyDescent="0.3">
      <c r="A12" t="s">
        <v>4077</v>
      </c>
      <c r="B12" t="s">
        <v>4104</v>
      </c>
      <c r="C12">
        <v>3</v>
      </c>
      <c r="D12" t="s">
        <v>1251</v>
      </c>
      <c r="E12" t="s">
        <v>1373</v>
      </c>
      <c r="F12" t="s">
        <v>4108</v>
      </c>
      <c r="G12" t="s">
        <v>4106</v>
      </c>
      <c r="H12" t="s">
        <v>2276</v>
      </c>
      <c r="I12" t="s">
        <v>52</v>
      </c>
      <c r="J12" t="s">
        <v>4109</v>
      </c>
      <c r="K12" s="23" t="str">
        <f>HYPERLINK(Sanborns___IMG[[#This Row],[Full_Path]],Sanborns___IMG[[#This Row],[Material]]&amp;" -&gt; "&amp;Sanborns___IMG[[#This Row],[Cara]])</f>
        <v>BB947969-COA -&gt; ALT3</v>
      </c>
    </row>
    <row r="13" spans="1:14" x14ac:dyDescent="0.3">
      <c r="A13" t="s">
        <v>4077</v>
      </c>
      <c r="B13" t="s">
        <v>4104</v>
      </c>
      <c r="C13">
        <v>3</v>
      </c>
      <c r="D13" t="s">
        <v>15</v>
      </c>
      <c r="E13" t="s">
        <v>1373</v>
      </c>
      <c r="F13" t="s">
        <v>4110</v>
      </c>
      <c r="G13" t="s">
        <v>4106</v>
      </c>
      <c r="H13" t="s">
        <v>717</v>
      </c>
      <c r="I13" t="s">
        <v>39</v>
      </c>
      <c r="J13" t="s">
        <v>4104</v>
      </c>
      <c r="K13" s="23" t="str">
        <f>HYPERLINK(Sanborns___IMG[[#This Row],[Full_Path]],Sanborns___IMG[[#This Row],[Material]]&amp;" -&gt; "&amp;Sanborns___IMG[[#This Row],[Cara]])</f>
        <v>BB947969-COA -&gt; F</v>
      </c>
    </row>
    <row r="14" spans="1:14" x14ac:dyDescent="0.3">
      <c r="A14" t="s">
        <v>4074</v>
      </c>
      <c r="B14" t="s">
        <v>4111</v>
      </c>
      <c r="C14">
        <v>3</v>
      </c>
      <c r="D14" t="s">
        <v>1250</v>
      </c>
      <c r="E14" t="s">
        <v>1373</v>
      </c>
      <c r="F14" t="s">
        <v>4112</v>
      </c>
      <c r="G14" t="s">
        <v>4113</v>
      </c>
      <c r="H14" t="s">
        <v>2275</v>
      </c>
      <c r="I14" t="s">
        <v>47</v>
      </c>
      <c r="J14" t="s">
        <v>4114</v>
      </c>
      <c r="K14" s="23" t="str">
        <f>HYPERLINK(Sanborns___IMG[[#This Row],[Full_Path]],Sanborns___IMG[[#This Row],[Material]]&amp;" -&gt; "&amp;Sanborns___IMG[[#This Row],[Cara]])</f>
        <v>BG947951-NAT -&gt; ALT2</v>
      </c>
    </row>
    <row r="15" spans="1:14" x14ac:dyDescent="0.3">
      <c r="A15" t="s">
        <v>4074</v>
      </c>
      <c r="B15" t="s">
        <v>4111</v>
      </c>
      <c r="C15">
        <v>3</v>
      </c>
      <c r="D15" t="s">
        <v>1251</v>
      </c>
      <c r="E15" t="s">
        <v>1373</v>
      </c>
      <c r="F15" t="s">
        <v>4115</v>
      </c>
      <c r="G15" t="s">
        <v>4113</v>
      </c>
      <c r="H15" t="s">
        <v>2276</v>
      </c>
      <c r="I15" t="s">
        <v>52</v>
      </c>
      <c r="J15" t="s">
        <v>4116</v>
      </c>
      <c r="K15" s="23" t="str">
        <f>HYPERLINK(Sanborns___IMG[[#This Row],[Full_Path]],Sanborns___IMG[[#This Row],[Material]]&amp;" -&gt; "&amp;Sanborns___IMG[[#This Row],[Cara]])</f>
        <v>BG947951-NAT -&gt; ALT3</v>
      </c>
    </row>
    <row r="16" spans="1:14" x14ac:dyDescent="0.3">
      <c r="A16" t="s">
        <v>4074</v>
      </c>
      <c r="B16" t="s">
        <v>4111</v>
      </c>
      <c r="C16">
        <v>3</v>
      </c>
      <c r="D16" t="s">
        <v>15</v>
      </c>
      <c r="E16" t="s">
        <v>1373</v>
      </c>
      <c r="F16" t="s">
        <v>4117</v>
      </c>
      <c r="G16" t="s">
        <v>4113</v>
      </c>
      <c r="H16" t="s">
        <v>717</v>
      </c>
      <c r="I16" t="s">
        <v>39</v>
      </c>
      <c r="J16" t="s">
        <v>4111</v>
      </c>
      <c r="K16" s="23" t="str">
        <f>HYPERLINK(Sanborns___IMG[[#This Row],[Full_Path]],Sanborns___IMG[[#This Row],[Material]]&amp;" -&gt; "&amp;Sanborns___IMG[[#This Row],[Cara]])</f>
        <v>BG947951-NAT -&gt; F</v>
      </c>
    </row>
    <row r="17" spans="1:11" x14ac:dyDescent="0.3">
      <c r="A17" t="s">
        <v>4078</v>
      </c>
      <c r="B17" t="s">
        <v>4118</v>
      </c>
      <c r="C17">
        <v>3</v>
      </c>
      <c r="D17" t="s">
        <v>1250</v>
      </c>
      <c r="E17" t="s">
        <v>1373</v>
      </c>
      <c r="F17" t="s">
        <v>4119</v>
      </c>
      <c r="G17" t="s">
        <v>4120</v>
      </c>
      <c r="H17" t="s">
        <v>2275</v>
      </c>
      <c r="I17" t="s">
        <v>47</v>
      </c>
      <c r="J17" t="s">
        <v>4121</v>
      </c>
      <c r="K17" s="23" t="str">
        <f>HYPERLINK(Sanborns___IMG[[#This Row],[Full_Path]],Sanborns___IMG[[#This Row],[Material]]&amp;" -&gt; "&amp;Sanborns___IMG[[#This Row],[Cara]])</f>
        <v>BG947969-NAT -&gt; ALT2</v>
      </c>
    </row>
    <row r="18" spans="1:11" x14ac:dyDescent="0.3">
      <c r="A18" t="s">
        <v>4078</v>
      </c>
      <c r="B18" t="s">
        <v>4118</v>
      </c>
      <c r="C18">
        <v>3</v>
      </c>
      <c r="D18" t="s">
        <v>15</v>
      </c>
      <c r="E18" t="s">
        <v>1373</v>
      </c>
      <c r="F18" t="s">
        <v>4122</v>
      </c>
      <c r="G18" t="s">
        <v>4120</v>
      </c>
      <c r="H18" t="s">
        <v>717</v>
      </c>
      <c r="I18" t="s">
        <v>39</v>
      </c>
      <c r="J18" t="s">
        <v>4118</v>
      </c>
      <c r="K18" s="23" t="str">
        <f>HYPERLINK(Sanborns___IMG[[#This Row],[Full_Path]],Sanborns___IMG[[#This Row],[Material]]&amp;" -&gt; "&amp;Sanborns___IMG[[#This Row],[Cara]])</f>
        <v>BG947969-NAT -&gt; F</v>
      </c>
    </row>
    <row r="19" spans="1:11" x14ac:dyDescent="0.3">
      <c r="A19" t="s">
        <v>4078</v>
      </c>
      <c r="B19" t="s">
        <v>4118</v>
      </c>
      <c r="C19">
        <v>3</v>
      </c>
      <c r="D19" t="s">
        <v>1251</v>
      </c>
      <c r="E19" t="s">
        <v>1373</v>
      </c>
      <c r="F19" t="s">
        <v>4123</v>
      </c>
      <c r="G19" t="s">
        <v>4120</v>
      </c>
      <c r="H19" t="s">
        <v>2276</v>
      </c>
      <c r="I19" t="s">
        <v>52</v>
      </c>
      <c r="J19" t="s">
        <v>4124</v>
      </c>
      <c r="K19" s="23" t="str">
        <f>HYPERLINK(Sanborns___IMG[[#This Row],[Full_Path]],Sanborns___IMG[[#This Row],[Material]]&amp;" -&gt; "&amp;Sanborns___IMG[[#This Row],[Cara]])</f>
        <v>BG947969-NAT -&gt; ALT3</v>
      </c>
    </row>
    <row r="20" spans="1:11" x14ac:dyDescent="0.3">
      <c r="A20" t="s">
        <v>4075</v>
      </c>
      <c r="B20" t="s">
        <v>4125</v>
      </c>
      <c r="C20">
        <v>3</v>
      </c>
      <c r="D20" t="s">
        <v>1250</v>
      </c>
      <c r="E20" t="s">
        <v>1373</v>
      </c>
      <c r="F20" t="s">
        <v>4126</v>
      </c>
      <c r="G20" t="s">
        <v>4127</v>
      </c>
      <c r="H20" t="s">
        <v>2275</v>
      </c>
      <c r="I20" t="s">
        <v>47</v>
      </c>
      <c r="J20" t="s">
        <v>4128</v>
      </c>
      <c r="K20" s="23" t="str">
        <f>HYPERLINK(Sanborns___IMG[[#This Row],[Full_Path]],Sanborns___IMG[[#This Row],[Material]]&amp;" -&gt; "&amp;Sanborns___IMG[[#This Row],[Cara]])</f>
        <v>CG947951-MOC -&gt; ALT2</v>
      </c>
    </row>
    <row r="21" spans="1:11" x14ac:dyDescent="0.3">
      <c r="A21" t="s">
        <v>4075</v>
      </c>
      <c r="B21" t="s">
        <v>4125</v>
      </c>
      <c r="C21">
        <v>3</v>
      </c>
      <c r="D21" t="s">
        <v>15</v>
      </c>
      <c r="E21" t="s">
        <v>1373</v>
      </c>
      <c r="F21" t="s">
        <v>4129</v>
      </c>
      <c r="G21" t="s">
        <v>4127</v>
      </c>
      <c r="H21" t="s">
        <v>717</v>
      </c>
      <c r="I21" t="s">
        <v>39</v>
      </c>
      <c r="J21" t="s">
        <v>4125</v>
      </c>
      <c r="K21" s="23" t="str">
        <f>HYPERLINK(Sanborns___IMG[[#This Row],[Full_Path]],Sanborns___IMG[[#This Row],[Material]]&amp;" -&gt; "&amp;Sanborns___IMG[[#This Row],[Cara]])</f>
        <v>CG947951-MOC -&gt; F</v>
      </c>
    </row>
    <row r="22" spans="1:11" x14ac:dyDescent="0.3">
      <c r="A22" t="s">
        <v>4075</v>
      </c>
      <c r="B22" t="s">
        <v>4125</v>
      </c>
      <c r="C22">
        <v>3</v>
      </c>
      <c r="D22" t="s">
        <v>1251</v>
      </c>
      <c r="E22" t="s">
        <v>1373</v>
      </c>
      <c r="F22" t="s">
        <v>4130</v>
      </c>
      <c r="G22" t="s">
        <v>4127</v>
      </c>
      <c r="H22" t="s">
        <v>2276</v>
      </c>
      <c r="I22" t="s">
        <v>52</v>
      </c>
      <c r="J22" t="s">
        <v>4131</v>
      </c>
      <c r="K22" s="23" t="str">
        <f>HYPERLINK(Sanborns___IMG[[#This Row],[Full_Path]],Sanborns___IMG[[#This Row],[Material]]&amp;" -&gt; "&amp;Sanborns___IMG[[#This Row],[Cara]])</f>
        <v>CG947951-MOC -&gt; ALT3</v>
      </c>
    </row>
    <row r="23" spans="1:11" x14ac:dyDescent="0.3">
      <c r="A23" t="s">
        <v>4079</v>
      </c>
      <c r="B23" t="s">
        <v>4132</v>
      </c>
      <c r="C23">
        <v>3</v>
      </c>
      <c r="D23" t="s">
        <v>1250</v>
      </c>
      <c r="E23" t="s">
        <v>1373</v>
      </c>
      <c r="F23" t="s">
        <v>4133</v>
      </c>
      <c r="G23" t="s">
        <v>3646</v>
      </c>
      <c r="H23" t="s">
        <v>2275</v>
      </c>
      <c r="I23" t="s">
        <v>47</v>
      </c>
      <c r="J23" t="s">
        <v>4134</v>
      </c>
      <c r="K23" s="23" t="str">
        <f>HYPERLINK(Sanborns___IMG[[#This Row],[Full_Path]],Sanborns___IMG[[#This Row],[Material]]&amp;" -&gt; "&amp;Sanborns___IMG[[#This Row],[Cara]])</f>
        <v>CG947969-WHI -&gt; ALT2</v>
      </c>
    </row>
    <row r="24" spans="1:11" x14ac:dyDescent="0.3">
      <c r="A24" t="s">
        <v>4079</v>
      </c>
      <c r="B24" t="s">
        <v>4132</v>
      </c>
      <c r="C24">
        <v>3</v>
      </c>
      <c r="D24" t="s">
        <v>1251</v>
      </c>
      <c r="E24" t="s">
        <v>1373</v>
      </c>
      <c r="F24" t="s">
        <v>4135</v>
      </c>
      <c r="G24" t="s">
        <v>3646</v>
      </c>
      <c r="H24" t="s">
        <v>2276</v>
      </c>
      <c r="I24" t="s">
        <v>52</v>
      </c>
      <c r="J24" t="s">
        <v>4136</v>
      </c>
      <c r="K24" s="23" t="str">
        <f>HYPERLINK(Sanborns___IMG[[#This Row],[Full_Path]],Sanborns___IMG[[#This Row],[Material]]&amp;" -&gt; "&amp;Sanborns___IMG[[#This Row],[Cara]])</f>
        <v>CG947969-WHI -&gt; ALT3</v>
      </c>
    </row>
    <row r="25" spans="1:11" x14ac:dyDescent="0.3">
      <c r="A25" t="s">
        <v>4079</v>
      </c>
      <c r="B25" t="s">
        <v>4132</v>
      </c>
      <c r="C25">
        <v>3</v>
      </c>
      <c r="D25" t="s">
        <v>15</v>
      </c>
      <c r="E25" t="s">
        <v>1373</v>
      </c>
      <c r="F25" t="s">
        <v>4137</v>
      </c>
      <c r="G25" t="s">
        <v>3646</v>
      </c>
      <c r="H25" t="s">
        <v>717</v>
      </c>
      <c r="I25" t="s">
        <v>39</v>
      </c>
      <c r="J25" t="s">
        <v>4132</v>
      </c>
      <c r="K25" s="23" t="str">
        <f>HYPERLINK(Sanborns___IMG[[#This Row],[Full_Path]],Sanborns___IMG[[#This Row],[Material]]&amp;" -&gt; "&amp;Sanborns___IMG[[#This Row],[Cara]])</f>
        <v>CG947969-WHI -&gt; F</v>
      </c>
    </row>
    <row r="26" spans="1:11" x14ac:dyDescent="0.3">
      <c r="A26" t="s">
        <v>4076</v>
      </c>
      <c r="B26" t="s">
        <v>4138</v>
      </c>
      <c r="C26">
        <v>3</v>
      </c>
      <c r="D26" t="s">
        <v>15</v>
      </c>
      <c r="E26" t="s">
        <v>1373</v>
      </c>
      <c r="F26" t="s">
        <v>4139</v>
      </c>
      <c r="G26" t="s">
        <v>4140</v>
      </c>
      <c r="H26" t="s">
        <v>717</v>
      </c>
      <c r="I26" t="s">
        <v>39</v>
      </c>
      <c r="J26" t="s">
        <v>4138</v>
      </c>
      <c r="K26" s="23" t="str">
        <f>HYPERLINK(Sanborns___IMG[[#This Row],[Full_Path]],Sanborns___IMG[[#This Row],[Material]]&amp;" -&gt; "&amp;Sanborns___IMG[[#This Row],[Cara]])</f>
        <v>D9479169-MOC -&gt; F</v>
      </c>
    </row>
    <row r="27" spans="1:11" x14ac:dyDescent="0.3">
      <c r="A27" t="s">
        <v>4076</v>
      </c>
      <c r="B27" t="s">
        <v>4138</v>
      </c>
      <c r="C27">
        <v>3</v>
      </c>
      <c r="D27" t="s">
        <v>1250</v>
      </c>
      <c r="E27" t="s">
        <v>1373</v>
      </c>
      <c r="F27" t="s">
        <v>4141</v>
      </c>
      <c r="G27" t="s">
        <v>4140</v>
      </c>
      <c r="H27" t="s">
        <v>2275</v>
      </c>
      <c r="I27" t="s">
        <v>47</v>
      </c>
      <c r="J27" t="s">
        <v>4142</v>
      </c>
      <c r="K27" s="23" t="str">
        <f>HYPERLINK(Sanborns___IMG[[#This Row],[Full_Path]],Sanborns___IMG[[#This Row],[Material]]&amp;" -&gt; "&amp;Sanborns___IMG[[#This Row],[Cara]])</f>
        <v>D9479169-MOC -&gt; ALT2</v>
      </c>
    </row>
    <row r="28" spans="1:11" x14ac:dyDescent="0.3">
      <c r="A28" t="s">
        <v>4076</v>
      </c>
      <c r="B28" t="s">
        <v>4138</v>
      </c>
      <c r="C28">
        <v>3</v>
      </c>
      <c r="D28" t="s">
        <v>1249</v>
      </c>
      <c r="E28" t="s">
        <v>1373</v>
      </c>
      <c r="F28" t="s">
        <v>4143</v>
      </c>
      <c r="G28" t="s">
        <v>4140</v>
      </c>
      <c r="H28" t="s">
        <v>2274</v>
      </c>
      <c r="I28" t="s">
        <v>43</v>
      </c>
      <c r="J28" t="s">
        <v>4144</v>
      </c>
      <c r="K28" s="23" t="str">
        <f>HYPERLINK(Sanborns___IMG[[#This Row],[Full_Path]],Sanborns___IMG[[#This Row],[Material]]&amp;" -&gt; "&amp;Sanborns___IMG[[#This Row],[Cara]])</f>
        <v>D9479169-MOC -&gt; ALT1</v>
      </c>
    </row>
    <row r="29" spans="1:11" x14ac:dyDescent="0.3">
      <c r="A29" t="s">
        <v>4080</v>
      </c>
      <c r="B29" t="s">
        <v>4145</v>
      </c>
      <c r="C29">
        <v>3</v>
      </c>
      <c r="D29" t="s">
        <v>1250</v>
      </c>
      <c r="E29" t="s">
        <v>1373</v>
      </c>
      <c r="F29" t="s">
        <v>4146</v>
      </c>
      <c r="G29" t="s">
        <v>4147</v>
      </c>
      <c r="H29" t="s">
        <v>2275</v>
      </c>
      <c r="I29" t="s">
        <v>47</v>
      </c>
      <c r="J29" t="s">
        <v>4148</v>
      </c>
      <c r="K29" s="23" t="str">
        <f>HYPERLINK(Sanborns___IMG[[#This Row],[Full_Path]],Sanborns___IMG[[#This Row],[Material]]&amp;" -&gt; "&amp;Sanborns___IMG[[#This Row],[Cara]])</f>
        <v>DG947218-DLP -&gt; ALT2</v>
      </c>
    </row>
    <row r="30" spans="1:11" x14ac:dyDescent="0.3">
      <c r="A30" t="s">
        <v>4080</v>
      </c>
      <c r="B30" t="s">
        <v>4145</v>
      </c>
      <c r="C30">
        <v>3</v>
      </c>
      <c r="D30" t="s">
        <v>1251</v>
      </c>
      <c r="E30" t="s">
        <v>1373</v>
      </c>
      <c r="F30" t="s">
        <v>4149</v>
      </c>
      <c r="G30" t="s">
        <v>4147</v>
      </c>
      <c r="H30" t="s">
        <v>2276</v>
      </c>
      <c r="I30" t="s">
        <v>52</v>
      </c>
      <c r="J30" t="s">
        <v>4150</v>
      </c>
      <c r="K30" s="23" t="str">
        <f>HYPERLINK(Sanborns___IMG[[#This Row],[Full_Path]],Sanborns___IMG[[#This Row],[Material]]&amp;" -&gt; "&amp;Sanborns___IMG[[#This Row],[Cara]])</f>
        <v>DG947218-DLP -&gt; ALT3</v>
      </c>
    </row>
    <row r="31" spans="1:11" x14ac:dyDescent="0.3">
      <c r="A31" t="s">
        <v>4080</v>
      </c>
      <c r="B31" t="s">
        <v>4145</v>
      </c>
      <c r="C31">
        <v>3</v>
      </c>
      <c r="D31" t="s">
        <v>15</v>
      </c>
      <c r="E31" t="s">
        <v>1373</v>
      </c>
      <c r="F31" t="s">
        <v>4151</v>
      </c>
      <c r="G31" t="s">
        <v>4147</v>
      </c>
      <c r="H31" t="s">
        <v>717</v>
      </c>
      <c r="I31" t="s">
        <v>39</v>
      </c>
      <c r="J31" t="s">
        <v>4145</v>
      </c>
      <c r="K31" s="23" t="str">
        <f>HYPERLINK(Sanborns___IMG[[#This Row],[Full_Path]],Sanborns___IMG[[#This Row],[Material]]&amp;" -&gt; "&amp;Sanborns___IMG[[#This Row],[Cara]])</f>
        <v>DG947218-DLP -&gt; F</v>
      </c>
    </row>
    <row r="32" spans="1:11" x14ac:dyDescent="0.3">
      <c r="A32" t="s">
        <v>4066</v>
      </c>
      <c r="B32" t="s">
        <v>4152</v>
      </c>
      <c r="C32">
        <v>3</v>
      </c>
      <c r="D32" t="s">
        <v>1250</v>
      </c>
      <c r="E32" t="s">
        <v>1373</v>
      </c>
      <c r="F32" t="s">
        <v>4153</v>
      </c>
      <c r="G32" t="s">
        <v>4154</v>
      </c>
      <c r="H32" t="s">
        <v>2275</v>
      </c>
      <c r="I32" t="s">
        <v>47</v>
      </c>
      <c r="J32" t="s">
        <v>4155</v>
      </c>
      <c r="K32" s="23" t="str">
        <f>HYPERLINK(Sanborns___IMG[[#This Row],[Full_Path]],Sanborns___IMG[[#This Row],[Material]]&amp;" -&gt; "&amp;Sanborns___IMG[[#This Row],[Cara]])</f>
        <v>EG954619-BLA -&gt; ALT2</v>
      </c>
    </row>
    <row r="33" spans="1:11" x14ac:dyDescent="0.3">
      <c r="A33" t="s">
        <v>4066</v>
      </c>
      <c r="B33" t="s">
        <v>4152</v>
      </c>
      <c r="C33">
        <v>3</v>
      </c>
      <c r="D33" t="s">
        <v>1251</v>
      </c>
      <c r="E33" t="s">
        <v>1373</v>
      </c>
      <c r="F33" t="s">
        <v>4156</v>
      </c>
      <c r="G33" t="s">
        <v>4154</v>
      </c>
      <c r="H33" t="s">
        <v>2276</v>
      </c>
      <c r="I33" t="s">
        <v>52</v>
      </c>
      <c r="J33" t="s">
        <v>4157</v>
      </c>
      <c r="K33" s="23" t="str">
        <f>HYPERLINK(Sanborns___IMG[[#This Row],[Full_Path]],Sanborns___IMG[[#This Row],[Material]]&amp;" -&gt; "&amp;Sanborns___IMG[[#This Row],[Cara]])</f>
        <v>EG954619-BLA -&gt; ALT3</v>
      </c>
    </row>
    <row r="34" spans="1:11" x14ac:dyDescent="0.3">
      <c r="A34" t="s">
        <v>4066</v>
      </c>
      <c r="B34" t="s">
        <v>4152</v>
      </c>
      <c r="C34">
        <v>3</v>
      </c>
      <c r="D34" t="s">
        <v>15</v>
      </c>
      <c r="E34" t="s">
        <v>1373</v>
      </c>
      <c r="F34" t="s">
        <v>4158</v>
      </c>
      <c r="G34" t="s">
        <v>4154</v>
      </c>
      <c r="H34" t="s">
        <v>717</v>
      </c>
      <c r="I34" t="s">
        <v>39</v>
      </c>
      <c r="J34" t="s">
        <v>4152</v>
      </c>
      <c r="K34" s="23" t="str">
        <f>HYPERLINK(Sanborns___IMG[[#This Row],[Full_Path]],Sanborns___IMG[[#This Row],[Material]]&amp;" -&gt; "&amp;Sanborns___IMG[[#This Row],[Cara]])</f>
        <v>EG954619-BLA -&gt; F</v>
      </c>
    </row>
    <row r="35" spans="1:11" x14ac:dyDescent="0.3">
      <c r="A35" t="s">
        <v>4067</v>
      </c>
      <c r="B35" t="s">
        <v>4159</v>
      </c>
      <c r="C35">
        <v>3</v>
      </c>
      <c r="D35" t="s">
        <v>15</v>
      </c>
      <c r="E35" t="s">
        <v>1373</v>
      </c>
      <c r="F35" t="s">
        <v>4160</v>
      </c>
      <c r="G35" t="s">
        <v>4154</v>
      </c>
      <c r="H35" t="s">
        <v>717</v>
      </c>
      <c r="I35" t="s">
        <v>39</v>
      </c>
      <c r="J35" t="s">
        <v>4159</v>
      </c>
      <c r="K35" s="23" t="str">
        <f>HYPERLINK(Sanborns___IMG[[#This Row],[Full_Path]],Sanborns___IMG[[#This Row],[Material]]&amp;" -&gt; "&amp;Sanborns___IMG[[#This Row],[Cara]])</f>
        <v>EG954619-MIL -&gt; F</v>
      </c>
    </row>
    <row r="36" spans="1:11" x14ac:dyDescent="0.3">
      <c r="A36" t="s">
        <v>4067</v>
      </c>
      <c r="B36" t="s">
        <v>4159</v>
      </c>
      <c r="C36">
        <v>3</v>
      </c>
      <c r="D36" t="s">
        <v>1250</v>
      </c>
      <c r="E36" t="s">
        <v>1373</v>
      </c>
      <c r="F36" t="s">
        <v>4161</v>
      </c>
      <c r="G36" t="s">
        <v>4154</v>
      </c>
      <c r="H36" t="s">
        <v>2275</v>
      </c>
      <c r="I36" t="s">
        <v>47</v>
      </c>
      <c r="J36" t="s">
        <v>4162</v>
      </c>
      <c r="K36" s="23" t="str">
        <f>HYPERLINK(Sanborns___IMG[[#This Row],[Full_Path]],Sanborns___IMG[[#This Row],[Material]]&amp;" -&gt; "&amp;Sanborns___IMG[[#This Row],[Cara]])</f>
        <v>EG954619-MIL -&gt; ALT2</v>
      </c>
    </row>
    <row r="37" spans="1:11" x14ac:dyDescent="0.3">
      <c r="A37" t="s">
        <v>4067</v>
      </c>
      <c r="B37" t="s">
        <v>4159</v>
      </c>
      <c r="C37">
        <v>3</v>
      </c>
      <c r="D37" t="s">
        <v>1251</v>
      </c>
      <c r="E37" t="s">
        <v>1373</v>
      </c>
      <c r="F37" t="s">
        <v>4163</v>
      </c>
      <c r="G37" t="s">
        <v>4154</v>
      </c>
      <c r="H37" t="s">
        <v>2276</v>
      </c>
      <c r="I37" t="s">
        <v>52</v>
      </c>
      <c r="J37" t="s">
        <v>4164</v>
      </c>
      <c r="K37" s="23" t="str">
        <f>HYPERLINK(Sanborns___IMG[[#This Row],[Full_Path]],Sanborns___IMG[[#This Row],[Material]]&amp;" -&gt; "&amp;Sanborns___IMG[[#This Row],[Cara]])</f>
        <v>EG954619-MIL -&gt; ALT3</v>
      </c>
    </row>
    <row r="38" spans="1:11" x14ac:dyDescent="0.3">
      <c r="A38" t="s">
        <v>4068</v>
      </c>
      <c r="B38" t="s">
        <v>4165</v>
      </c>
      <c r="C38">
        <v>3</v>
      </c>
      <c r="D38" t="s">
        <v>1251</v>
      </c>
      <c r="E38" t="s">
        <v>1373</v>
      </c>
      <c r="F38" t="s">
        <v>4166</v>
      </c>
      <c r="G38" t="s">
        <v>4154</v>
      </c>
      <c r="H38" t="s">
        <v>2276</v>
      </c>
      <c r="I38" t="s">
        <v>52</v>
      </c>
      <c r="J38" t="s">
        <v>4167</v>
      </c>
      <c r="K38" s="23" t="str">
        <f>HYPERLINK(Sanborns___IMG[[#This Row],[Full_Path]],Sanborns___IMG[[#This Row],[Material]]&amp;" -&gt; "&amp;Sanborns___IMG[[#This Row],[Cara]])</f>
        <v>EG954619-RSM -&gt; ALT3</v>
      </c>
    </row>
    <row r="39" spans="1:11" x14ac:dyDescent="0.3">
      <c r="A39" t="s">
        <v>4068</v>
      </c>
      <c r="B39" t="s">
        <v>4165</v>
      </c>
      <c r="C39">
        <v>3</v>
      </c>
      <c r="D39" t="s">
        <v>1250</v>
      </c>
      <c r="E39" t="s">
        <v>1373</v>
      </c>
      <c r="F39" t="s">
        <v>4168</v>
      </c>
      <c r="G39" t="s">
        <v>4154</v>
      </c>
      <c r="H39" t="s">
        <v>2275</v>
      </c>
      <c r="I39" t="s">
        <v>47</v>
      </c>
      <c r="J39" t="s">
        <v>4169</v>
      </c>
      <c r="K39" s="23" t="str">
        <f>HYPERLINK(Sanborns___IMG[[#This Row],[Full_Path]],Sanborns___IMG[[#This Row],[Material]]&amp;" -&gt; "&amp;Sanborns___IMG[[#This Row],[Cara]])</f>
        <v>EG954619-RSM -&gt; ALT2</v>
      </c>
    </row>
    <row r="40" spans="1:11" x14ac:dyDescent="0.3">
      <c r="A40" t="s">
        <v>4068</v>
      </c>
      <c r="B40" t="s">
        <v>4165</v>
      </c>
      <c r="C40">
        <v>3</v>
      </c>
      <c r="D40" t="s">
        <v>15</v>
      </c>
      <c r="E40" t="s">
        <v>1373</v>
      </c>
      <c r="F40" t="s">
        <v>4170</v>
      </c>
      <c r="G40" t="s">
        <v>4154</v>
      </c>
      <c r="H40" t="s">
        <v>717</v>
      </c>
      <c r="I40" t="s">
        <v>39</v>
      </c>
      <c r="J40" t="s">
        <v>4165</v>
      </c>
      <c r="K40" s="23" t="str">
        <f>HYPERLINK(Sanborns___IMG[[#This Row],[Full_Path]],Sanborns___IMG[[#This Row],[Material]]&amp;" -&gt; "&amp;Sanborns___IMG[[#This Row],[Cara]])</f>
        <v>EG954619-RSM -&gt; F</v>
      </c>
    </row>
    <row r="41" spans="1:11" x14ac:dyDescent="0.3">
      <c r="A41" t="s">
        <v>4069</v>
      </c>
      <c r="B41" t="s">
        <v>4171</v>
      </c>
      <c r="C41">
        <v>3</v>
      </c>
      <c r="D41" t="s">
        <v>15</v>
      </c>
      <c r="E41" t="s">
        <v>1373</v>
      </c>
      <c r="F41" t="s">
        <v>4172</v>
      </c>
      <c r="G41" t="s">
        <v>4154</v>
      </c>
      <c r="H41" t="s">
        <v>717</v>
      </c>
      <c r="I41" t="s">
        <v>39</v>
      </c>
      <c r="J41" t="s">
        <v>4171</v>
      </c>
      <c r="K41" s="23" t="str">
        <f>HYPERLINK(Sanborns___IMG[[#This Row],[Full_Path]],Sanborns___IMG[[#This Row],[Material]]&amp;" -&gt; "&amp;Sanborns___IMG[[#This Row],[Cara]])</f>
        <v>EG954619-TAU -&gt; F</v>
      </c>
    </row>
    <row r="42" spans="1:11" x14ac:dyDescent="0.3">
      <c r="A42" t="s">
        <v>4069</v>
      </c>
      <c r="B42" t="s">
        <v>4171</v>
      </c>
      <c r="C42">
        <v>3</v>
      </c>
      <c r="D42" t="s">
        <v>1251</v>
      </c>
      <c r="E42" t="s">
        <v>1373</v>
      </c>
      <c r="F42" t="s">
        <v>4173</v>
      </c>
      <c r="G42" t="s">
        <v>4154</v>
      </c>
      <c r="H42" t="s">
        <v>2276</v>
      </c>
      <c r="I42" t="s">
        <v>52</v>
      </c>
      <c r="J42" t="s">
        <v>4174</v>
      </c>
      <c r="K42" s="23" t="str">
        <f>HYPERLINK(Sanborns___IMG[[#This Row],[Full_Path]],Sanborns___IMG[[#This Row],[Material]]&amp;" -&gt; "&amp;Sanborns___IMG[[#This Row],[Cara]])</f>
        <v>EG954619-TAU -&gt; ALT3</v>
      </c>
    </row>
    <row r="43" spans="1:11" x14ac:dyDescent="0.3">
      <c r="A43" t="s">
        <v>4069</v>
      </c>
      <c r="B43" t="s">
        <v>4171</v>
      </c>
      <c r="C43">
        <v>3</v>
      </c>
      <c r="D43" t="s">
        <v>1250</v>
      </c>
      <c r="E43" t="s">
        <v>1373</v>
      </c>
      <c r="F43" t="s">
        <v>4175</v>
      </c>
      <c r="G43" t="s">
        <v>4154</v>
      </c>
      <c r="H43" t="s">
        <v>2275</v>
      </c>
      <c r="I43" t="s">
        <v>47</v>
      </c>
      <c r="J43" t="s">
        <v>4176</v>
      </c>
      <c r="K43" s="23" t="str">
        <f>HYPERLINK(Sanborns___IMG[[#This Row],[Full_Path]],Sanborns___IMG[[#This Row],[Material]]&amp;" -&gt; "&amp;Sanborns___IMG[[#This Row],[Cara]])</f>
        <v>EG954619-TAU -&gt; ALT2</v>
      </c>
    </row>
    <row r="44" spans="1:11" x14ac:dyDescent="0.3">
      <c r="A44" t="s">
        <v>3478</v>
      </c>
      <c r="B44" t="s">
        <v>3652</v>
      </c>
      <c r="C44">
        <v>3</v>
      </c>
      <c r="D44" t="s">
        <v>1250</v>
      </c>
      <c r="E44" t="s">
        <v>1373</v>
      </c>
      <c r="F44" t="s">
        <v>3656</v>
      </c>
      <c r="G44" t="s">
        <v>3654</v>
      </c>
      <c r="H44" t="s">
        <v>2275</v>
      </c>
      <c r="I44" t="s">
        <v>47</v>
      </c>
      <c r="J44" t="s">
        <v>4177</v>
      </c>
      <c r="K44" s="23" t="str">
        <f>HYPERLINK(Sanborns___IMG[[#This Row],[Full_Path]],Sanborns___IMG[[#This Row],[Material]]&amp;" -&gt; "&amp;Sanborns___IMG[[#This Row],[Cara]])</f>
        <v>EG954621-BLA -&gt; ALT2</v>
      </c>
    </row>
    <row r="45" spans="1:11" x14ac:dyDescent="0.3">
      <c r="A45" t="s">
        <v>3478</v>
      </c>
      <c r="B45" t="s">
        <v>3652</v>
      </c>
      <c r="C45">
        <v>3</v>
      </c>
      <c r="D45" t="s">
        <v>1251</v>
      </c>
      <c r="E45" t="s">
        <v>1373</v>
      </c>
      <c r="F45" t="s">
        <v>3653</v>
      </c>
      <c r="G45" t="s">
        <v>3654</v>
      </c>
      <c r="H45" t="s">
        <v>2276</v>
      </c>
      <c r="I45" t="s">
        <v>52</v>
      </c>
      <c r="J45" t="s">
        <v>4178</v>
      </c>
      <c r="K45" s="23" t="str">
        <f>HYPERLINK(Sanborns___IMG[[#This Row],[Full_Path]],Sanborns___IMG[[#This Row],[Material]]&amp;" -&gt; "&amp;Sanborns___IMG[[#This Row],[Cara]])</f>
        <v>EG954621-BLA -&gt; ALT3</v>
      </c>
    </row>
    <row r="46" spans="1:11" x14ac:dyDescent="0.3">
      <c r="A46" t="s">
        <v>3478</v>
      </c>
      <c r="B46" t="s">
        <v>3652</v>
      </c>
      <c r="C46">
        <v>3</v>
      </c>
      <c r="D46" t="s">
        <v>15</v>
      </c>
      <c r="E46" t="s">
        <v>1373</v>
      </c>
      <c r="F46" t="s">
        <v>3658</v>
      </c>
      <c r="G46" t="s">
        <v>3654</v>
      </c>
      <c r="H46" t="s">
        <v>717</v>
      </c>
      <c r="I46" t="s">
        <v>39</v>
      </c>
      <c r="J46" t="s">
        <v>3652</v>
      </c>
      <c r="K46" s="23" t="str">
        <f>HYPERLINK(Sanborns___IMG[[#This Row],[Full_Path]],Sanborns___IMG[[#This Row],[Material]]&amp;" -&gt; "&amp;Sanborns___IMG[[#This Row],[Cara]])</f>
        <v>EG954621-BLA -&gt; F</v>
      </c>
    </row>
    <row r="47" spans="1:11" x14ac:dyDescent="0.3">
      <c r="A47" t="s">
        <v>3479</v>
      </c>
      <c r="B47" t="s">
        <v>3660</v>
      </c>
      <c r="C47">
        <v>3</v>
      </c>
      <c r="D47" t="s">
        <v>1250</v>
      </c>
      <c r="E47" t="s">
        <v>1373</v>
      </c>
      <c r="F47" t="s">
        <v>3663</v>
      </c>
      <c r="G47" t="s">
        <v>3654</v>
      </c>
      <c r="H47" t="s">
        <v>2275</v>
      </c>
      <c r="I47" t="s">
        <v>47</v>
      </c>
      <c r="J47" t="s">
        <v>4179</v>
      </c>
      <c r="K47" s="23" t="str">
        <f>HYPERLINK(Sanborns___IMG[[#This Row],[Full_Path]],Sanborns___IMG[[#This Row],[Material]]&amp;" -&gt; "&amp;Sanborns___IMG[[#This Row],[Cara]])</f>
        <v>EG954621-MIL -&gt; ALT2</v>
      </c>
    </row>
    <row r="48" spans="1:11" x14ac:dyDescent="0.3">
      <c r="A48" t="s">
        <v>3479</v>
      </c>
      <c r="B48" t="s">
        <v>3660</v>
      </c>
      <c r="C48">
        <v>3</v>
      </c>
      <c r="D48" t="s">
        <v>1251</v>
      </c>
      <c r="E48" t="s">
        <v>1373</v>
      </c>
      <c r="F48" t="s">
        <v>3661</v>
      </c>
      <c r="G48" t="s">
        <v>3654</v>
      </c>
      <c r="H48" t="s">
        <v>2276</v>
      </c>
      <c r="I48" t="s">
        <v>52</v>
      </c>
      <c r="J48" t="s">
        <v>4180</v>
      </c>
      <c r="K48" s="23" t="str">
        <f>HYPERLINK(Sanborns___IMG[[#This Row],[Full_Path]],Sanborns___IMG[[#This Row],[Material]]&amp;" -&gt; "&amp;Sanborns___IMG[[#This Row],[Cara]])</f>
        <v>EG954621-MIL -&gt; ALT3</v>
      </c>
    </row>
    <row r="49" spans="1:11" x14ac:dyDescent="0.3">
      <c r="A49" t="s">
        <v>3479</v>
      </c>
      <c r="B49" t="s">
        <v>3660</v>
      </c>
      <c r="C49">
        <v>3</v>
      </c>
      <c r="D49" t="s">
        <v>15</v>
      </c>
      <c r="E49" t="s">
        <v>1373</v>
      </c>
      <c r="F49" t="s">
        <v>3665</v>
      </c>
      <c r="G49" t="s">
        <v>3654</v>
      </c>
      <c r="H49" t="s">
        <v>717</v>
      </c>
      <c r="I49" t="s">
        <v>39</v>
      </c>
      <c r="J49" t="s">
        <v>3660</v>
      </c>
      <c r="K49" s="23" t="str">
        <f>HYPERLINK(Sanborns___IMG[[#This Row],[Full_Path]],Sanborns___IMG[[#This Row],[Material]]&amp;" -&gt; "&amp;Sanborns___IMG[[#This Row],[Cara]])</f>
        <v>EG954621-MIL -&gt; F</v>
      </c>
    </row>
    <row r="50" spans="1:11" x14ac:dyDescent="0.3">
      <c r="A50" t="s">
        <v>4070</v>
      </c>
      <c r="B50" t="s">
        <v>4181</v>
      </c>
      <c r="C50">
        <v>3</v>
      </c>
      <c r="D50" t="s">
        <v>1250</v>
      </c>
      <c r="E50" t="s">
        <v>1373</v>
      </c>
      <c r="F50" t="s">
        <v>4182</v>
      </c>
      <c r="G50" t="s">
        <v>3654</v>
      </c>
      <c r="H50" t="s">
        <v>2275</v>
      </c>
      <c r="I50" t="s">
        <v>47</v>
      </c>
      <c r="J50" t="s">
        <v>4183</v>
      </c>
      <c r="K50" s="23" t="str">
        <f>HYPERLINK(Sanborns___IMG[[#This Row],[Full_Path]],Sanborns___IMG[[#This Row],[Material]]&amp;" -&gt; "&amp;Sanborns___IMG[[#This Row],[Cara]])</f>
        <v>EG954621-RSM -&gt; ALT2</v>
      </c>
    </row>
    <row r="51" spans="1:11" x14ac:dyDescent="0.3">
      <c r="A51" t="s">
        <v>4070</v>
      </c>
      <c r="B51" t="s">
        <v>4181</v>
      </c>
      <c r="C51">
        <v>3</v>
      </c>
      <c r="D51" t="s">
        <v>1251</v>
      </c>
      <c r="E51" t="s">
        <v>1373</v>
      </c>
      <c r="F51" t="s">
        <v>4184</v>
      </c>
      <c r="G51" t="s">
        <v>3654</v>
      </c>
      <c r="H51" t="s">
        <v>2276</v>
      </c>
      <c r="I51" t="s">
        <v>52</v>
      </c>
      <c r="J51" t="s">
        <v>4185</v>
      </c>
      <c r="K51" s="23" t="str">
        <f>HYPERLINK(Sanborns___IMG[[#This Row],[Full_Path]],Sanborns___IMG[[#This Row],[Material]]&amp;" -&gt; "&amp;Sanborns___IMG[[#This Row],[Cara]])</f>
        <v>EG954621-RSM -&gt; ALT3</v>
      </c>
    </row>
    <row r="52" spans="1:11" x14ac:dyDescent="0.3">
      <c r="A52" t="s">
        <v>4070</v>
      </c>
      <c r="B52" t="s">
        <v>4181</v>
      </c>
      <c r="C52">
        <v>3</v>
      </c>
      <c r="D52" t="s">
        <v>15</v>
      </c>
      <c r="E52" t="s">
        <v>1373</v>
      </c>
      <c r="F52" t="s">
        <v>4186</v>
      </c>
      <c r="G52" t="s">
        <v>3654</v>
      </c>
      <c r="H52" t="s">
        <v>717</v>
      </c>
      <c r="I52" t="s">
        <v>39</v>
      </c>
      <c r="J52" t="s">
        <v>4181</v>
      </c>
      <c r="K52" s="23" t="str">
        <f>HYPERLINK(Sanborns___IMG[[#This Row],[Full_Path]],Sanborns___IMG[[#This Row],[Material]]&amp;" -&gt; "&amp;Sanborns___IMG[[#This Row],[Cara]])</f>
        <v>EG954621-RSM -&gt; F</v>
      </c>
    </row>
    <row r="53" spans="1:11" x14ac:dyDescent="0.3">
      <c r="A53" t="s">
        <v>3480</v>
      </c>
      <c r="B53" t="s">
        <v>3667</v>
      </c>
      <c r="C53">
        <v>3</v>
      </c>
      <c r="D53" t="s">
        <v>15</v>
      </c>
      <c r="E53" t="s">
        <v>1373</v>
      </c>
      <c r="F53" t="s">
        <v>3670</v>
      </c>
      <c r="G53" t="s">
        <v>3654</v>
      </c>
      <c r="H53" t="s">
        <v>717</v>
      </c>
      <c r="I53" t="s">
        <v>39</v>
      </c>
      <c r="J53" t="s">
        <v>3667</v>
      </c>
      <c r="K53" s="23" t="str">
        <f>HYPERLINK(Sanborns___IMG[[#This Row],[Full_Path]],Sanborns___IMG[[#This Row],[Material]]&amp;" -&gt; "&amp;Sanborns___IMG[[#This Row],[Cara]])</f>
        <v>EG954621-TAU -&gt; F</v>
      </c>
    </row>
    <row r="54" spans="1:11" x14ac:dyDescent="0.3">
      <c r="A54" t="s">
        <v>3480</v>
      </c>
      <c r="B54" t="s">
        <v>3667</v>
      </c>
      <c r="C54">
        <v>3</v>
      </c>
      <c r="D54" t="s">
        <v>1251</v>
      </c>
      <c r="E54" t="s">
        <v>1373</v>
      </c>
      <c r="F54" t="s">
        <v>3668</v>
      </c>
      <c r="G54" t="s">
        <v>3654</v>
      </c>
      <c r="H54" t="s">
        <v>2276</v>
      </c>
      <c r="I54" t="s">
        <v>52</v>
      </c>
      <c r="J54" t="s">
        <v>4187</v>
      </c>
      <c r="K54" s="23" t="str">
        <f>HYPERLINK(Sanborns___IMG[[#This Row],[Full_Path]],Sanborns___IMG[[#This Row],[Material]]&amp;" -&gt; "&amp;Sanborns___IMG[[#This Row],[Cara]])</f>
        <v>EG954621-TAU -&gt; ALT3</v>
      </c>
    </row>
    <row r="55" spans="1:11" x14ac:dyDescent="0.3">
      <c r="A55" t="s">
        <v>3480</v>
      </c>
      <c r="B55" t="s">
        <v>3667</v>
      </c>
      <c r="C55">
        <v>3</v>
      </c>
      <c r="D55" t="s">
        <v>1250</v>
      </c>
      <c r="E55" t="s">
        <v>1373</v>
      </c>
      <c r="F55" t="s">
        <v>3672</v>
      </c>
      <c r="G55" t="s">
        <v>3654</v>
      </c>
      <c r="H55" t="s">
        <v>2275</v>
      </c>
      <c r="I55" t="s">
        <v>47</v>
      </c>
      <c r="J55" t="s">
        <v>4188</v>
      </c>
      <c r="K55" s="23" t="str">
        <f>HYPERLINK(Sanborns___IMG[[#This Row],[Full_Path]],Sanborns___IMG[[#This Row],[Material]]&amp;" -&gt; "&amp;Sanborns___IMG[[#This Row],[Cara]])</f>
        <v>EG954621-TAU -&gt; ALT2</v>
      </c>
    </row>
    <row r="56" spans="1:11" x14ac:dyDescent="0.3">
      <c r="A56" t="s">
        <v>4081</v>
      </c>
      <c r="B56" t="s">
        <v>4189</v>
      </c>
      <c r="C56">
        <v>3</v>
      </c>
      <c r="D56" t="s">
        <v>1251</v>
      </c>
      <c r="E56" t="s">
        <v>1373</v>
      </c>
      <c r="F56" t="s">
        <v>4190</v>
      </c>
      <c r="G56" t="s">
        <v>4191</v>
      </c>
      <c r="H56" t="s">
        <v>2276</v>
      </c>
      <c r="I56" t="s">
        <v>52</v>
      </c>
      <c r="J56" t="s">
        <v>4192</v>
      </c>
      <c r="K56" s="23" t="str">
        <f>HYPERLINK(Sanborns___IMG[[#This Row],[Full_Path]],Sanborns___IMG[[#This Row],[Material]]&amp;" -&gt; "&amp;Sanborns___IMG[[#This Row],[Cara]])</f>
        <v>LE947218-BLA -&gt; ALT3</v>
      </c>
    </row>
    <row r="57" spans="1:11" x14ac:dyDescent="0.3">
      <c r="A57" t="s">
        <v>4081</v>
      </c>
      <c r="B57" t="s">
        <v>4189</v>
      </c>
      <c r="C57">
        <v>3</v>
      </c>
      <c r="D57" t="s">
        <v>1250</v>
      </c>
      <c r="E57" t="s">
        <v>1373</v>
      </c>
      <c r="F57" t="s">
        <v>4193</v>
      </c>
      <c r="G57" t="s">
        <v>4191</v>
      </c>
      <c r="H57" t="s">
        <v>2275</v>
      </c>
      <c r="I57" t="s">
        <v>47</v>
      </c>
      <c r="J57" t="s">
        <v>4194</v>
      </c>
      <c r="K57" s="23" t="str">
        <f>HYPERLINK(Sanborns___IMG[[#This Row],[Full_Path]],Sanborns___IMG[[#This Row],[Material]]&amp;" -&gt; "&amp;Sanborns___IMG[[#This Row],[Cara]])</f>
        <v>LE947218-BLA -&gt; ALT2</v>
      </c>
    </row>
    <row r="58" spans="1:11" x14ac:dyDescent="0.3">
      <c r="A58" t="s">
        <v>4081</v>
      </c>
      <c r="B58" t="s">
        <v>4189</v>
      </c>
      <c r="C58">
        <v>3</v>
      </c>
      <c r="D58" t="s">
        <v>15</v>
      </c>
      <c r="E58" t="s">
        <v>1373</v>
      </c>
      <c r="F58" t="s">
        <v>4195</v>
      </c>
      <c r="G58" t="s">
        <v>4191</v>
      </c>
      <c r="H58" t="s">
        <v>717</v>
      </c>
      <c r="I58" t="s">
        <v>39</v>
      </c>
      <c r="J58" t="s">
        <v>4189</v>
      </c>
      <c r="K58" s="23" t="str">
        <f>HYPERLINK(Sanborns___IMG[[#This Row],[Full_Path]],Sanborns___IMG[[#This Row],[Material]]&amp;" -&gt; "&amp;Sanborns___IMG[[#This Row],[Cara]])</f>
        <v>LE947218-BLA -&gt; F</v>
      </c>
    </row>
    <row r="59" spans="1:11" x14ac:dyDescent="0.3">
      <c r="A59" t="s">
        <v>1386</v>
      </c>
      <c r="B59" t="s">
        <v>1395</v>
      </c>
      <c r="C59">
        <v>3</v>
      </c>
      <c r="D59" t="s">
        <v>1251</v>
      </c>
      <c r="E59" t="s">
        <v>1373</v>
      </c>
      <c r="F59" t="s">
        <v>1398</v>
      </c>
      <c r="G59" t="s">
        <v>1397</v>
      </c>
      <c r="H59" t="s">
        <v>2276</v>
      </c>
      <c r="I59" t="s">
        <v>52</v>
      </c>
      <c r="J59" t="s">
        <v>3462</v>
      </c>
      <c r="K59" s="23" t="str">
        <f>HYPERLINK(Sanborns___IMG[[#This Row],[Full_Path]],Sanborns___IMG[[#This Row],[Material]]&amp;" -&gt; "&amp;Sanborns___IMG[[#This Row],[Cara]])</f>
        <v>PE969570-BLA -&gt; ALT3</v>
      </c>
    </row>
    <row r="60" spans="1:11" x14ac:dyDescent="0.3">
      <c r="A60" t="s">
        <v>1386</v>
      </c>
      <c r="B60" t="s">
        <v>1395</v>
      </c>
      <c r="C60">
        <v>3</v>
      </c>
      <c r="D60" t="s">
        <v>1250</v>
      </c>
      <c r="E60" t="s">
        <v>1373</v>
      </c>
      <c r="F60" t="s">
        <v>1396</v>
      </c>
      <c r="G60" t="s">
        <v>1397</v>
      </c>
      <c r="H60" t="s">
        <v>2275</v>
      </c>
      <c r="I60" t="s">
        <v>47</v>
      </c>
      <c r="J60" t="s">
        <v>3440</v>
      </c>
      <c r="K60" s="23" t="str">
        <f>HYPERLINK(Sanborns___IMG[[#This Row],[Full_Path]],Sanborns___IMG[[#This Row],[Material]]&amp;" -&gt; "&amp;Sanborns___IMG[[#This Row],[Cara]])</f>
        <v>PE969570-BLA -&gt; ALT2</v>
      </c>
    </row>
    <row r="61" spans="1:11" x14ac:dyDescent="0.3">
      <c r="A61" t="s">
        <v>1386</v>
      </c>
      <c r="B61" t="s">
        <v>1395</v>
      </c>
      <c r="C61">
        <v>3</v>
      </c>
      <c r="D61" t="s">
        <v>15</v>
      </c>
      <c r="E61" t="s">
        <v>1373</v>
      </c>
      <c r="F61" t="s">
        <v>1399</v>
      </c>
      <c r="G61" t="s">
        <v>1397</v>
      </c>
      <c r="H61" t="s">
        <v>717</v>
      </c>
      <c r="I61" t="s">
        <v>39</v>
      </c>
      <c r="J61" t="s">
        <v>1395</v>
      </c>
      <c r="K61" s="23" t="str">
        <f>HYPERLINK(Sanborns___IMG[[#This Row],[Full_Path]],Sanborns___IMG[[#This Row],[Material]]&amp;" -&gt; "&amp;Sanborns___IMG[[#This Row],[Cara]])</f>
        <v>PE969570-BLA -&gt; F</v>
      </c>
    </row>
    <row r="62" spans="1:11" x14ac:dyDescent="0.3">
      <c r="A62" t="s">
        <v>1387</v>
      </c>
      <c r="B62" t="s">
        <v>1400</v>
      </c>
      <c r="C62">
        <v>3</v>
      </c>
      <c r="D62" t="s">
        <v>1250</v>
      </c>
      <c r="E62" t="s">
        <v>1373</v>
      </c>
      <c r="F62" t="s">
        <v>1401</v>
      </c>
      <c r="G62" t="s">
        <v>1402</v>
      </c>
      <c r="H62" t="s">
        <v>2275</v>
      </c>
      <c r="I62" t="s">
        <v>47</v>
      </c>
      <c r="J62" t="s">
        <v>3441</v>
      </c>
      <c r="K62" s="23" t="str">
        <f>HYPERLINK(Sanborns___IMG[[#This Row],[Full_Path]],Sanborns___IMG[[#This Row],[Material]]&amp;" -&gt; "&amp;Sanborns___IMG[[#This Row],[Cara]])</f>
        <v>PG969570-MML -&gt; ALT2</v>
      </c>
    </row>
    <row r="63" spans="1:11" x14ac:dyDescent="0.3">
      <c r="A63" t="s">
        <v>1387</v>
      </c>
      <c r="B63" t="s">
        <v>1400</v>
      </c>
      <c r="C63">
        <v>3</v>
      </c>
      <c r="D63" t="s">
        <v>1251</v>
      </c>
      <c r="E63" t="s">
        <v>1373</v>
      </c>
      <c r="F63" t="s">
        <v>1403</v>
      </c>
      <c r="G63" t="s">
        <v>1402</v>
      </c>
      <c r="H63" t="s">
        <v>2276</v>
      </c>
      <c r="I63" t="s">
        <v>52</v>
      </c>
      <c r="J63" t="s">
        <v>3463</v>
      </c>
      <c r="K63" s="23" t="str">
        <f>HYPERLINK(Sanborns___IMG[[#This Row],[Full_Path]],Sanborns___IMG[[#This Row],[Material]]&amp;" -&gt; "&amp;Sanborns___IMG[[#This Row],[Cara]])</f>
        <v>PG969570-MML -&gt; ALT3</v>
      </c>
    </row>
    <row r="64" spans="1:11" x14ac:dyDescent="0.3">
      <c r="A64" t="s">
        <v>1387</v>
      </c>
      <c r="B64" t="s">
        <v>1400</v>
      </c>
      <c r="C64">
        <v>3</v>
      </c>
      <c r="D64" t="s">
        <v>15</v>
      </c>
      <c r="E64" t="s">
        <v>1373</v>
      </c>
      <c r="F64" t="s">
        <v>1404</v>
      </c>
      <c r="G64" t="s">
        <v>1402</v>
      </c>
      <c r="H64" t="s">
        <v>717</v>
      </c>
      <c r="I64" t="s">
        <v>39</v>
      </c>
      <c r="J64" t="s">
        <v>1400</v>
      </c>
      <c r="K64" s="23" t="str">
        <f>HYPERLINK(Sanborns___IMG[[#This Row],[Full_Path]],Sanborns___IMG[[#This Row],[Material]]&amp;" -&gt; "&amp;Sanborns___IMG[[#This Row],[Cara]])</f>
        <v>PG969570-MML -&gt; F</v>
      </c>
    </row>
    <row r="65" spans="1:11" x14ac:dyDescent="0.3">
      <c r="A65" t="s">
        <v>1388</v>
      </c>
      <c r="B65" t="s">
        <v>1405</v>
      </c>
      <c r="C65">
        <v>3</v>
      </c>
      <c r="D65" t="s">
        <v>1251</v>
      </c>
      <c r="E65" t="s">
        <v>1373</v>
      </c>
      <c r="F65" t="s">
        <v>1407</v>
      </c>
      <c r="G65" t="s">
        <v>1402</v>
      </c>
      <c r="H65" t="s">
        <v>2276</v>
      </c>
      <c r="I65" t="s">
        <v>52</v>
      </c>
      <c r="J65" t="s">
        <v>3465</v>
      </c>
      <c r="K65" s="23" t="str">
        <f>HYPERLINK(Sanborns___IMG[[#This Row],[Full_Path]],Sanborns___IMG[[#This Row],[Material]]&amp;" -&gt; "&amp;Sanborns___IMG[[#This Row],[Cara]])</f>
        <v>PG969570-TMU -&gt; ALT3</v>
      </c>
    </row>
    <row r="66" spans="1:11" x14ac:dyDescent="0.3">
      <c r="A66" t="s">
        <v>1388</v>
      </c>
      <c r="B66" t="s">
        <v>1405</v>
      </c>
      <c r="C66">
        <v>3</v>
      </c>
      <c r="D66" t="s">
        <v>15</v>
      </c>
      <c r="E66" t="s">
        <v>1373</v>
      </c>
      <c r="F66" t="s">
        <v>1408</v>
      </c>
      <c r="G66" t="s">
        <v>1402</v>
      </c>
      <c r="H66" t="s">
        <v>717</v>
      </c>
      <c r="I66" t="s">
        <v>39</v>
      </c>
      <c r="J66" t="s">
        <v>1405</v>
      </c>
      <c r="K66" s="23" t="str">
        <f>HYPERLINK(Sanborns___IMG[[#This Row],[Full_Path]],Sanborns___IMG[[#This Row],[Material]]&amp;" -&gt; "&amp;Sanborns___IMG[[#This Row],[Cara]])</f>
        <v>PG969570-TMU -&gt; F</v>
      </c>
    </row>
    <row r="67" spans="1:11" x14ac:dyDescent="0.3">
      <c r="A67" t="s">
        <v>1388</v>
      </c>
      <c r="B67" t="s">
        <v>1405</v>
      </c>
      <c r="C67">
        <v>3</v>
      </c>
      <c r="D67" t="s">
        <v>1250</v>
      </c>
      <c r="E67" t="s">
        <v>1373</v>
      </c>
      <c r="F67" t="s">
        <v>1406</v>
      </c>
      <c r="G67" t="s">
        <v>1402</v>
      </c>
      <c r="H67" t="s">
        <v>2275</v>
      </c>
      <c r="I67" t="s">
        <v>47</v>
      </c>
      <c r="J67" t="s">
        <v>3445</v>
      </c>
      <c r="K67" s="23" t="str">
        <f>HYPERLINK(Sanborns___IMG[[#This Row],[Full_Path]],Sanborns___IMG[[#This Row],[Material]]&amp;" -&gt; "&amp;Sanborns___IMG[[#This Row],[Cara]])</f>
        <v>PG969570-TMU -&gt; ALT2</v>
      </c>
    </row>
    <row r="68" spans="1:11" x14ac:dyDescent="0.3">
      <c r="A68" t="s">
        <v>4082</v>
      </c>
      <c r="B68" t="s">
        <v>4196</v>
      </c>
      <c r="C68">
        <v>3</v>
      </c>
      <c r="D68" t="s">
        <v>1250</v>
      </c>
      <c r="E68" t="s">
        <v>1373</v>
      </c>
      <c r="F68" t="s">
        <v>4197</v>
      </c>
      <c r="G68" t="s">
        <v>4198</v>
      </c>
      <c r="H68" t="s">
        <v>2275</v>
      </c>
      <c r="I68" t="s">
        <v>47</v>
      </c>
      <c r="J68" t="s">
        <v>4199</v>
      </c>
      <c r="K68" s="23" t="str">
        <f>HYPERLINK(Sanborns___IMG[[#This Row],[Full_Path]],Sanborns___IMG[[#This Row],[Material]]&amp;" -&gt; "&amp;Sanborns___IMG[[#This Row],[Cara]])</f>
        <v>RG947218-WHI -&gt; ALT2</v>
      </c>
    </row>
    <row r="69" spans="1:11" x14ac:dyDescent="0.3">
      <c r="A69" t="s">
        <v>4082</v>
      </c>
      <c r="B69" t="s">
        <v>4196</v>
      </c>
      <c r="C69">
        <v>3</v>
      </c>
      <c r="D69" t="s">
        <v>1251</v>
      </c>
      <c r="E69" t="s">
        <v>1373</v>
      </c>
      <c r="F69" t="s">
        <v>4200</v>
      </c>
      <c r="G69" t="s">
        <v>4198</v>
      </c>
      <c r="H69" t="s">
        <v>2276</v>
      </c>
      <c r="I69" t="s">
        <v>52</v>
      </c>
      <c r="J69" t="s">
        <v>4201</v>
      </c>
      <c r="K69" s="23" t="str">
        <f>HYPERLINK(Sanborns___IMG[[#This Row],[Full_Path]],Sanborns___IMG[[#This Row],[Material]]&amp;" -&gt; "&amp;Sanborns___IMG[[#This Row],[Cara]])</f>
        <v>RG947218-WHI -&gt; ALT3</v>
      </c>
    </row>
    <row r="70" spans="1:11" x14ac:dyDescent="0.3">
      <c r="A70" t="s">
        <v>4082</v>
      </c>
      <c r="B70" t="s">
        <v>4196</v>
      </c>
      <c r="C70">
        <v>3</v>
      </c>
      <c r="D70" t="s">
        <v>15</v>
      </c>
      <c r="E70" t="s">
        <v>1373</v>
      </c>
      <c r="F70" t="s">
        <v>4202</v>
      </c>
      <c r="G70" t="s">
        <v>4198</v>
      </c>
      <c r="H70" t="s">
        <v>717</v>
      </c>
      <c r="I70" t="s">
        <v>39</v>
      </c>
      <c r="J70" t="s">
        <v>4196</v>
      </c>
      <c r="K70" s="23" t="str">
        <f>HYPERLINK(Sanborns___IMG[[#This Row],[Full_Path]],Sanborns___IMG[[#This Row],[Material]]&amp;" -&gt; "&amp;Sanborns___IMG[[#This Row],[Cara]])</f>
        <v>RG947218-WHI -&gt; F</v>
      </c>
    </row>
    <row r="71" spans="1:11" x14ac:dyDescent="0.3">
      <c r="A71" t="s">
        <v>3471</v>
      </c>
      <c r="B71" t="s">
        <v>3849</v>
      </c>
      <c r="C71">
        <v>4</v>
      </c>
      <c r="D71" t="s">
        <v>7</v>
      </c>
      <c r="E71" t="s">
        <v>748</v>
      </c>
      <c r="F71" t="s">
        <v>3855</v>
      </c>
      <c r="G71" t="s">
        <v>3851</v>
      </c>
      <c r="H71" t="s">
        <v>718</v>
      </c>
      <c r="I71" t="s">
        <v>47</v>
      </c>
      <c r="J71" t="s">
        <v>4203</v>
      </c>
      <c r="K71" s="23" t="str">
        <f>HYPERLINK(Sanborns___IMG[[#This Row],[Full_Path]],Sanborns___IMG[[#This Row],[Material]]&amp;" -&gt; "&amp;Sanborns___IMG[[#This Row],[Cara]])</f>
        <v>SF959919-BLA -&gt; BZ</v>
      </c>
    </row>
    <row r="72" spans="1:11" x14ac:dyDescent="0.3">
      <c r="A72" t="s">
        <v>3471</v>
      </c>
      <c r="B72" t="s">
        <v>3849</v>
      </c>
      <c r="C72">
        <v>4</v>
      </c>
      <c r="D72" t="s">
        <v>10</v>
      </c>
      <c r="E72" t="s">
        <v>748</v>
      </c>
      <c r="F72" t="s">
        <v>3850</v>
      </c>
      <c r="G72" t="s">
        <v>3851</v>
      </c>
      <c r="H72" t="s">
        <v>3370</v>
      </c>
      <c r="I72" t="s">
        <v>52</v>
      </c>
      <c r="J72" t="s">
        <v>4204</v>
      </c>
      <c r="K72" s="23" t="str">
        <f>HYPERLINK(Sanborns___IMG[[#This Row],[Full_Path]],Sanborns___IMG[[#This Row],[Material]]&amp;" -&gt; "&amp;Sanborns___IMG[[#This Row],[Cara]])</f>
        <v>SF959919-BLA -&gt; TZ</v>
      </c>
    </row>
    <row r="73" spans="1:11" x14ac:dyDescent="0.3">
      <c r="A73" t="s">
        <v>3471</v>
      </c>
      <c r="B73" t="s">
        <v>3849</v>
      </c>
      <c r="C73">
        <v>4</v>
      </c>
      <c r="D73" t="s">
        <v>9</v>
      </c>
      <c r="E73" t="s">
        <v>748</v>
      </c>
      <c r="F73" t="s">
        <v>3857</v>
      </c>
      <c r="G73" t="s">
        <v>3851</v>
      </c>
      <c r="H73" t="s">
        <v>717</v>
      </c>
      <c r="I73" t="s">
        <v>43</v>
      </c>
      <c r="J73" t="s">
        <v>4205</v>
      </c>
      <c r="K73" s="23" t="str">
        <f>HYPERLINK(Sanborns___IMG[[#This Row],[Full_Path]],Sanborns___IMG[[#This Row],[Material]]&amp;" -&gt; "&amp;Sanborns___IMG[[#This Row],[Cara]])</f>
        <v>SF959919-BLA -&gt; RZ</v>
      </c>
    </row>
    <row r="74" spans="1:11" x14ac:dyDescent="0.3">
      <c r="A74" t="s">
        <v>3471</v>
      </c>
      <c r="B74" t="s">
        <v>3849</v>
      </c>
      <c r="C74">
        <v>4</v>
      </c>
      <c r="D74" t="s">
        <v>8</v>
      </c>
      <c r="E74" t="s">
        <v>748</v>
      </c>
      <c r="F74" t="s">
        <v>3853</v>
      </c>
      <c r="G74" t="s">
        <v>3851</v>
      </c>
      <c r="H74" t="s">
        <v>3369</v>
      </c>
      <c r="I74" t="s">
        <v>39</v>
      </c>
      <c r="J74" t="s">
        <v>3849</v>
      </c>
      <c r="K74" s="23" t="str">
        <f>HYPERLINK(Sanborns___IMG[[#This Row],[Full_Path]],Sanborns___IMG[[#This Row],[Material]]&amp;" -&gt; "&amp;Sanborns___IMG[[#This Row],[Cara]])</f>
        <v>SF959919-BLA -&gt; PZ</v>
      </c>
    </row>
    <row r="75" spans="1:11" x14ac:dyDescent="0.3">
      <c r="A75" t="s">
        <v>3474</v>
      </c>
      <c r="B75" t="s">
        <v>3899</v>
      </c>
      <c r="C75">
        <v>4</v>
      </c>
      <c r="D75" t="s">
        <v>7</v>
      </c>
      <c r="E75" t="s">
        <v>748</v>
      </c>
      <c r="F75" t="s">
        <v>3907</v>
      </c>
      <c r="G75" t="s">
        <v>3901</v>
      </c>
      <c r="H75" t="s">
        <v>718</v>
      </c>
      <c r="I75" t="s">
        <v>47</v>
      </c>
      <c r="J75" t="s">
        <v>4206</v>
      </c>
      <c r="K75" s="23" t="str">
        <f>HYPERLINK(Sanborns___IMG[[#This Row],[Full_Path]],Sanborns___IMG[[#This Row],[Material]]&amp;" -&gt; "&amp;Sanborns___IMG[[#This Row],[Cara]])</f>
        <v>SG959306-COA -&gt; BZ</v>
      </c>
    </row>
    <row r="76" spans="1:11" x14ac:dyDescent="0.3">
      <c r="A76" t="s">
        <v>3474</v>
      </c>
      <c r="B76" t="s">
        <v>3899</v>
      </c>
      <c r="C76">
        <v>4</v>
      </c>
      <c r="D76" t="s">
        <v>10</v>
      </c>
      <c r="E76" t="s">
        <v>748</v>
      </c>
      <c r="F76" t="s">
        <v>3905</v>
      </c>
      <c r="G76" t="s">
        <v>3901</v>
      </c>
      <c r="H76" t="s">
        <v>3370</v>
      </c>
      <c r="I76" t="s">
        <v>52</v>
      </c>
      <c r="J76" t="s">
        <v>4207</v>
      </c>
      <c r="K76" s="23" t="str">
        <f>HYPERLINK(Sanborns___IMG[[#This Row],[Full_Path]],Sanborns___IMG[[#This Row],[Material]]&amp;" -&gt; "&amp;Sanborns___IMG[[#This Row],[Cara]])</f>
        <v>SG959306-COA -&gt; TZ</v>
      </c>
    </row>
    <row r="77" spans="1:11" x14ac:dyDescent="0.3">
      <c r="A77" t="s">
        <v>3474</v>
      </c>
      <c r="B77" t="s">
        <v>3899</v>
      </c>
      <c r="C77">
        <v>4</v>
      </c>
      <c r="D77" t="s">
        <v>9</v>
      </c>
      <c r="E77" t="s">
        <v>748</v>
      </c>
      <c r="F77" t="s">
        <v>3903</v>
      </c>
      <c r="G77" t="s">
        <v>3901</v>
      </c>
      <c r="H77" t="s">
        <v>717</v>
      </c>
      <c r="I77" t="s">
        <v>43</v>
      </c>
      <c r="J77" t="s">
        <v>4208</v>
      </c>
      <c r="K77" s="23" t="str">
        <f>HYPERLINK(Sanborns___IMG[[#This Row],[Full_Path]],Sanborns___IMG[[#This Row],[Material]]&amp;" -&gt; "&amp;Sanborns___IMG[[#This Row],[Cara]])</f>
        <v>SG959306-COA -&gt; RZ</v>
      </c>
    </row>
    <row r="78" spans="1:11" x14ac:dyDescent="0.3">
      <c r="A78" t="s">
        <v>3474</v>
      </c>
      <c r="B78" t="s">
        <v>3899</v>
      </c>
      <c r="C78">
        <v>4</v>
      </c>
      <c r="D78" t="s">
        <v>8</v>
      </c>
      <c r="E78" t="s">
        <v>748</v>
      </c>
      <c r="F78" t="s">
        <v>3900</v>
      </c>
      <c r="G78" t="s">
        <v>3901</v>
      </c>
      <c r="H78" t="s">
        <v>3369</v>
      </c>
      <c r="I78" t="s">
        <v>39</v>
      </c>
      <c r="J78" t="s">
        <v>3899</v>
      </c>
      <c r="K78" s="23" t="str">
        <f>HYPERLINK(Sanborns___IMG[[#This Row],[Full_Path]],Sanborns___IMG[[#This Row],[Material]]&amp;" -&gt; "&amp;Sanborns___IMG[[#This Row],[Cara]])</f>
        <v>SG959306-COA -&gt; PZ</v>
      </c>
    </row>
    <row r="79" spans="1:11" x14ac:dyDescent="0.3">
      <c r="A79" t="s">
        <v>3475</v>
      </c>
      <c r="B79" t="s">
        <v>3909</v>
      </c>
      <c r="C79">
        <v>4</v>
      </c>
      <c r="D79" t="s">
        <v>9</v>
      </c>
      <c r="E79" t="s">
        <v>748</v>
      </c>
      <c r="F79" t="s">
        <v>3914</v>
      </c>
      <c r="G79" t="s">
        <v>3901</v>
      </c>
      <c r="H79" t="s">
        <v>717</v>
      </c>
      <c r="I79" t="s">
        <v>43</v>
      </c>
      <c r="J79" t="s">
        <v>4209</v>
      </c>
      <c r="K79" s="23" t="str">
        <f>HYPERLINK(Sanborns___IMG[[#This Row],[Full_Path]],Sanborns___IMG[[#This Row],[Material]]&amp;" -&gt; "&amp;Sanborns___IMG[[#This Row],[Cara]])</f>
        <v>SG959306-COC -&gt; RZ</v>
      </c>
    </row>
    <row r="80" spans="1:11" x14ac:dyDescent="0.3">
      <c r="A80" t="s">
        <v>3475</v>
      </c>
      <c r="B80" t="s">
        <v>3909</v>
      </c>
      <c r="C80">
        <v>4</v>
      </c>
      <c r="D80" t="s">
        <v>7</v>
      </c>
      <c r="E80" t="s">
        <v>748</v>
      </c>
      <c r="F80" t="s">
        <v>3910</v>
      </c>
      <c r="G80" t="s">
        <v>3901</v>
      </c>
      <c r="H80" t="s">
        <v>718</v>
      </c>
      <c r="I80" t="s">
        <v>47</v>
      </c>
      <c r="J80" t="s">
        <v>4210</v>
      </c>
      <c r="K80" s="23" t="str">
        <f>HYPERLINK(Sanborns___IMG[[#This Row],[Full_Path]],Sanborns___IMG[[#This Row],[Material]]&amp;" -&gt; "&amp;Sanborns___IMG[[#This Row],[Cara]])</f>
        <v>SG959306-COC -&gt; BZ</v>
      </c>
    </row>
    <row r="81" spans="1:11" x14ac:dyDescent="0.3">
      <c r="A81" t="s">
        <v>3475</v>
      </c>
      <c r="B81" t="s">
        <v>3909</v>
      </c>
      <c r="C81">
        <v>4</v>
      </c>
      <c r="D81" t="s">
        <v>8</v>
      </c>
      <c r="E81" t="s">
        <v>748</v>
      </c>
      <c r="F81" t="s">
        <v>3912</v>
      </c>
      <c r="G81" t="s">
        <v>3901</v>
      </c>
      <c r="H81" t="s">
        <v>3369</v>
      </c>
      <c r="I81" t="s">
        <v>39</v>
      </c>
      <c r="J81" t="s">
        <v>3909</v>
      </c>
      <c r="K81" s="23" t="str">
        <f>HYPERLINK(Sanborns___IMG[[#This Row],[Full_Path]],Sanborns___IMG[[#This Row],[Material]]&amp;" -&gt; "&amp;Sanborns___IMG[[#This Row],[Cara]])</f>
        <v>SG959306-COC -&gt; PZ</v>
      </c>
    </row>
    <row r="82" spans="1:11" x14ac:dyDescent="0.3">
      <c r="A82" t="s">
        <v>3475</v>
      </c>
      <c r="B82" t="s">
        <v>3909</v>
      </c>
      <c r="C82">
        <v>4</v>
      </c>
      <c r="D82" t="s">
        <v>10</v>
      </c>
      <c r="E82" t="s">
        <v>748</v>
      </c>
      <c r="F82" t="s">
        <v>3916</v>
      </c>
      <c r="G82" t="s">
        <v>3901</v>
      </c>
      <c r="H82" t="s">
        <v>3370</v>
      </c>
      <c r="I82" t="s">
        <v>52</v>
      </c>
      <c r="J82" t="s">
        <v>4211</v>
      </c>
      <c r="K82" s="23" t="str">
        <f>HYPERLINK(Sanborns___IMG[[#This Row],[Full_Path]],Sanborns___IMG[[#This Row],[Material]]&amp;" -&gt; "&amp;Sanborns___IMG[[#This Row],[Cara]])</f>
        <v>SG959306-COC -&gt; TZ</v>
      </c>
    </row>
    <row r="83" spans="1:11" x14ac:dyDescent="0.3">
      <c r="A83" t="s">
        <v>3476</v>
      </c>
      <c r="B83" t="s">
        <v>3918</v>
      </c>
      <c r="C83">
        <v>4</v>
      </c>
      <c r="D83" t="s">
        <v>7</v>
      </c>
      <c r="E83" t="s">
        <v>748</v>
      </c>
      <c r="F83" t="s">
        <v>3919</v>
      </c>
      <c r="G83" t="s">
        <v>3901</v>
      </c>
      <c r="H83" t="s">
        <v>718</v>
      </c>
      <c r="I83" t="s">
        <v>47</v>
      </c>
      <c r="J83" t="s">
        <v>4212</v>
      </c>
      <c r="K83" s="23" t="str">
        <f>HYPERLINK(Sanborns___IMG[[#This Row],[Full_Path]],Sanborns___IMG[[#This Row],[Material]]&amp;" -&gt; "&amp;Sanborns___IMG[[#This Row],[Cara]])</f>
        <v>SG959306-DEN -&gt; BZ</v>
      </c>
    </row>
    <row r="84" spans="1:11" x14ac:dyDescent="0.3">
      <c r="A84" t="s">
        <v>3476</v>
      </c>
      <c r="B84" t="s">
        <v>3918</v>
      </c>
      <c r="C84">
        <v>4</v>
      </c>
      <c r="D84" t="s">
        <v>9</v>
      </c>
      <c r="E84" t="s">
        <v>748</v>
      </c>
      <c r="F84" t="s">
        <v>3923</v>
      </c>
      <c r="G84" t="s">
        <v>3901</v>
      </c>
      <c r="H84" t="s">
        <v>717</v>
      </c>
      <c r="I84" t="s">
        <v>43</v>
      </c>
      <c r="J84" t="s">
        <v>4213</v>
      </c>
      <c r="K84" s="23" t="str">
        <f>HYPERLINK(Sanborns___IMG[[#This Row],[Full_Path]],Sanborns___IMG[[#This Row],[Material]]&amp;" -&gt; "&amp;Sanborns___IMG[[#This Row],[Cara]])</f>
        <v>SG959306-DEN -&gt; RZ</v>
      </c>
    </row>
    <row r="85" spans="1:11" x14ac:dyDescent="0.3">
      <c r="A85" t="s">
        <v>3476</v>
      </c>
      <c r="B85" t="s">
        <v>3918</v>
      </c>
      <c r="C85">
        <v>4</v>
      </c>
      <c r="D85" t="s">
        <v>8</v>
      </c>
      <c r="E85" t="s">
        <v>748</v>
      </c>
      <c r="F85" t="s">
        <v>3921</v>
      </c>
      <c r="G85" t="s">
        <v>3901</v>
      </c>
      <c r="H85" t="s">
        <v>3369</v>
      </c>
      <c r="I85" t="s">
        <v>39</v>
      </c>
      <c r="J85" t="s">
        <v>3918</v>
      </c>
      <c r="K85" s="23" t="str">
        <f>HYPERLINK(Sanborns___IMG[[#This Row],[Full_Path]],Sanborns___IMG[[#This Row],[Material]]&amp;" -&gt; "&amp;Sanborns___IMG[[#This Row],[Cara]])</f>
        <v>SG959306-DEN -&gt; PZ</v>
      </c>
    </row>
    <row r="86" spans="1:11" x14ac:dyDescent="0.3">
      <c r="A86" t="s">
        <v>3476</v>
      </c>
      <c r="B86" t="s">
        <v>3918</v>
      </c>
      <c r="C86">
        <v>4</v>
      </c>
      <c r="D86" t="s">
        <v>10</v>
      </c>
      <c r="E86" t="s">
        <v>748</v>
      </c>
      <c r="F86" t="s">
        <v>3925</v>
      </c>
      <c r="G86" t="s">
        <v>3901</v>
      </c>
      <c r="H86" t="s">
        <v>3370</v>
      </c>
      <c r="I86" t="s">
        <v>52</v>
      </c>
      <c r="J86" t="s">
        <v>4214</v>
      </c>
      <c r="K86" s="23" t="str">
        <f>HYPERLINK(Sanborns___IMG[[#This Row],[Full_Path]],Sanborns___IMG[[#This Row],[Material]]&amp;" -&gt; "&amp;Sanborns___IMG[[#This Row],[Cara]])</f>
        <v>SG959306-DEN -&gt; TZ</v>
      </c>
    </row>
    <row r="87" spans="1:11" x14ac:dyDescent="0.3">
      <c r="A87" t="s">
        <v>3477</v>
      </c>
      <c r="B87" t="s">
        <v>3927</v>
      </c>
      <c r="C87">
        <v>4</v>
      </c>
      <c r="D87" t="s">
        <v>9</v>
      </c>
      <c r="E87" t="s">
        <v>748</v>
      </c>
      <c r="F87" t="s">
        <v>3928</v>
      </c>
      <c r="G87" t="s">
        <v>3901</v>
      </c>
      <c r="H87" t="s">
        <v>717</v>
      </c>
      <c r="I87" t="s">
        <v>43</v>
      </c>
      <c r="J87" t="s">
        <v>4215</v>
      </c>
      <c r="K87" s="23" t="str">
        <f>HYPERLINK(Sanborns___IMG[[#This Row],[Full_Path]],Sanborns___IMG[[#This Row],[Material]]&amp;" -&gt; "&amp;Sanborns___IMG[[#This Row],[Cara]])</f>
        <v>SG959306-KHA -&gt; RZ</v>
      </c>
    </row>
    <row r="88" spans="1:11" x14ac:dyDescent="0.3">
      <c r="A88" t="s">
        <v>3477</v>
      </c>
      <c r="B88" t="s">
        <v>3927</v>
      </c>
      <c r="C88">
        <v>4</v>
      </c>
      <c r="D88" t="s">
        <v>7</v>
      </c>
      <c r="E88" t="s">
        <v>748</v>
      </c>
      <c r="F88" t="s">
        <v>3934</v>
      </c>
      <c r="G88" t="s">
        <v>3901</v>
      </c>
      <c r="H88" t="s">
        <v>718</v>
      </c>
      <c r="I88" t="s">
        <v>47</v>
      </c>
      <c r="J88" t="s">
        <v>4216</v>
      </c>
      <c r="K88" s="23" t="str">
        <f>HYPERLINK(Sanborns___IMG[[#This Row],[Full_Path]],Sanborns___IMG[[#This Row],[Material]]&amp;" -&gt; "&amp;Sanborns___IMG[[#This Row],[Cara]])</f>
        <v>SG959306-KHA -&gt; BZ</v>
      </c>
    </row>
    <row r="89" spans="1:11" x14ac:dyDescent="0.3">
      <c r="A89" t="s">
        <v>3477</v>
      </c>
      <c r="B89" t="s">
        <v>3927</v>
      </c>
      <c r="C89">
        <v>4</v>
      </c>
      <c r="D89" t="s">
        <v>10</v>
      </c>
      <c r="E89" t="s">
        <v>748</v>
      </c>
      <c r="F89" t="s">
        <v>3930</v>
      </c>
      <c r="G89" t="s">
        <v>3901</v>
      </c>
      <c r="H89" t="s">
        <v>3370</v>
      </c>
      <c r="I89" t="s">
        <v>52</v>
      </c>
      <c r="J89" t="s">
        <v>4217</v>
      </c>
      <c r="K89" s="23" t="str">
        <f>HYPERLINK(Sanborns___IMG[[#This Row],[Full_Path]],Sanborns___IMG[[#This Row],[Material]]&amp;" -&gt; "&amp;Sanborns___IMG[[#This Row],[Cara]])</f>
        <v>SG959306-KHA -&gt; TZ</v>
      </c>
    </row>
    <row r="90" spans="1:11" x14ac:dyDescent="0.3">
      <c r="A90" t="s">
        <v>3477</v>
      </c>
      <c r="B90" t="s">
        <v>3927</v>
      </c>
      <c r="C90">
        <v>4</v>
      </c>
      <c r="D90" t="s">
        <v>8</v>
      </c>
      <c r="E90" t="s">
        <v>748</v>
      </c>
      <c r="F90" t="s">
        <v>3932</v>
      </c>
      <c r="G90" t="s">
        <v>3901</v>
      </c>
      <c r="H90" t="s">
        <v>3369</v>
      </c>
      <c r="I90" t="s">
        <v>39</v>
      </c>
      <c r="J90" t="s">
        <v>3927</v>
      </c>
      <c r="K90" s="23" t="str">
        <f>HYPERLINK(Sanborns___IMG[[#This Row],[Full_Path]],Sanborns___IMG[[#This Row],[Material]]&amp;" -&gt; "&amp;Sanborns___IMG[[#This Row],[Cara]])</f>
        <v>SG959306-KHA -&gt; PZ</v>
      </c>
    </row>
    <row r="91" spans="1:11" x14ac:dyDescent="0.3">
      <c r="A91" t="s">
        <v>4064</v>
      </c>
      <c r="B91" t="s">
        <v>4218</v>
      </c>
      <c r="C91">
        <v>4</v>
      </c>
      <c r="D91" t="s">
        <v>7</v>
      </c>
      <c r="E91" t="s">
        <v>748</v>
      </c>
      <c r="F91" t="s">
        <v>4219</v>
      </c>
      <c r="G91" t="s">
        <v>3938</v>
      </c>
      <c r="H91" t="s">
        <v>718</v>
      </c>
      <c r="I91" t="s">
        <v>47</v>
      </c>
      <c r="J91" t="s">
        <v>4220</v>
      </c>
      <c r="K91" s="23" t="str">
        <f>HYPERLINK(Sanborns___IMG[[#This Row],[Full_Path]],Sanborns___IMG[[#This Row],[Material]]&amp;" -&gt; "&amp;Sanborns___IMG[[#This Row],[Cara]])</f>
        <v>SG959919-DMU -&gt; BZ</v>
      </c>
    </row>
    <row r="92" spans="1:11" x14ac:dyDescent="0.3">
      <c r="A92" t="s">
        <v>4064</v>
      </c>
      <c r="B92" t="s">
        <v>4218</v>
      </c>
      <c r="C92">
        <v>4</v>
      </c>
      <c r="D92" t="s">
        <v>9</v>
      </c>
      <c r="E92" t="s">
        <v>748</v>
      </c>
      <c r="F92" t="s">
        <v>4221</v>
      </c>
      <c r="G92" t="s">
        <v>3938</v>
      </c>
      <c r="H92" t="s">
        <v>717</v>
      </c>
      <c r="I92" t="s">
        <v>43</v>
      </c>
      <c r="J92" t="s">
        <v>4222</v>
      </c>
      <c r="K92" s="23" t="str">
        <f>HYPERLINK(Sanborns___IMG[[#This Row],[Full_Path]],Sanborns___IMG[[#This Row],[Material]]&amp;" -&gt; "&amp;Sanborns___IMG[[#This Row],[Cara]])</f>
        <v>SG959919-DMU -&gt; RZ</v>
      </c>
    </row>
    <row r="93" spans="1:11" x14ac:dyDescent="0.3">
      <c r="A93" t="s">
        <v>4064</v>
      </c>
      <c r="B93" t="s">
        <v>4218</v>
      </c>
      <c r="C93">
        <v>4</v>
      </c>
      <c r="D93" t="s">
        <v>10</v>
      </c>
      <c r="E93" t="s">
        <v>748</v>
      </c>
      <c r="F93" t="s">
        <v>4223</v>
      </c>
      <c r="G93" t="s">
        <v>3938</v>
      </c>
      <c r="H93" t="s">
        <v>3370</v>
      </c>
      <c r="I93" t="s">
        <v>52</v>
      </c>
      <c r="J93" t="s">
        <v>4224</v>
      </c>
      <c r="K93" s="23" t="str">
        <f>HYPERLINK(Sanborns___IMG[[#This Row],[Full_Path]],Sanborns___IMG[[#This Row],[Material]]&amp;" -&gt; "&amp;Sanborns___IMG[[#This Row],[Cara]])</f>
        <v>SG959919-DMU -&gt; TZ</v>
      </c>
    </row>
    <row r="94" spans="1:11" x14ac:dyDescent="0.3">
      <c r="A94" t="s">
        <v>4064</v>
      </c>
      <c r="B94" t="s">
        <v>4218</v>
      </c>
      <c r="C94">
        <v>4</v>
      </c>
      <c r="D94" t="s">
        <v>8</v>
      </c>
      <c r="E94" t="s">
        <v>748</v>
      </c>
      <c r="F94" t="s">
        <v>4225</v>
      </c>
      <c r="G94" t="s">
        <v>3938</v>
      </c>
      <c r="H94" t="s">
        <v>3369</v>
      </c>
      <c r="I94" t="s">
        <v>39</v>
      </c>
      <c r="J94" t="s">
        <v>4218</v>
      </c>
      <c r="K94" s="23" t="str">
        <f>HYPERLINK(Sanborns___IMG[[#This Row],[Full_Path]],Sanborns___IMG[[#This Row],[Material]]&amp;" -&gt; "&amp;Sanborns___IMG[[#This Row],[Cara]])</f>
        <v>SG959919-DMU -&gt; PZ</v>
      </c>
    </row>
    <row r="95" spans="1:11" x14ac:dyDescent="0.3">
      <c r="A95" t="s">
        <v>3472</v>
      </c>
      <c r="B95" t="s">
        <v>3936</v>
      </c>
      <c r="C95">
        <v>4</v>
      </c>
      <c r="D95" t="s">
        <v>7</v>
      </c>
      <c r="E95" t="s">
        <v>748</v>
      </c>
      <c r="F95" t="s">
        <v>3944</v>
      </c>
      <c r="G95" t="s">
        <v>3938</v>
      </c>
      <c r="H95" t="s">
        <v>718</v>
      </c>
      <c r="I95" t="s">
        <v>47</v>
      </c>
      <c r="J95" t="s">
        <v>4226</v>
      </c>
      <c r="K95" s="23" t="str">
        <f>HYPERLINK(Sanborns___IMG[[#This Row],[Full_Path]],Sanborns___IMG[[#This Row],[Material]]&amp;" -&gt; "&amp;Sanborns___IMG[[#This Row],[Cara]])</f>
        <v>SG959919-KHA -&gt; BZ</v>
      </c>
    </row>
    <row r="96" spans="1:11" x14ac:dyDescent="0.3">
      <c r="A96" t="s">
        <v>3472</v>
      </c>
      <c r="B96" t="s">
        <v>3936</v>
      </c>
      <c r="C96">
        <v>4</v>
      </c>
      <c r="D96" t="s">
        <v>8</v>
      </c>
      <c r="E96" t="s">
        <v>748</v>
      </c>
      <c r="F96" t="s">
        <v>3937</v>
      </c>
      <c r="G96" t="s">
        <v>3938</v>
      </c>
      <c r="H96" t="s">
        <v>3369</v>
      </c>
      <c r="I96" t="s">
        <v>39</v>
      </c>
      <c r="J96" t="s">
        <v>3936</v>
      </c>
      <c r="K96" s="23" t="str">
        <f>HYPERLINK(Sanborns___IMG[[#This Row],[Full_Path]],Sanborns___IMG[[#This Row],[Material]]&amp;" -&gt; "&amp;Sanborns___IMG[[#This Row],[Cara]])</f>
        <v>SG959919-KHA -&gt; PZ</v>
      </c>
    </row>
    <row r="97" spans="1:11" x14ac:dyDescent="0.3">
      <c r="A97" t="s">
        <v>3472</v>
      </c>
      <c r="B97" t="s">
        <v>3936</v>
      </c>
      <c r="C97">
        <v>4</v>
      </c>
      <c r="D97" t="s">
        <v>9</v>
      </c>
      <c r="E97" t="s">
        <v>748</v>
      </c>
      <c r="F97" t="s">
        <v>3940</v>
      </c>
      <c r="G97" t="s">
        <v>3938</v>
      </c>
      <c r="H97" t="s">
        <v>717</v>
      </c>
      <c r="I97" t="s">
        <v>43</v>
      </c>
      <c r="J97" t="s">
        <v>4227</v>
      </c>
      <c r="K97" s="23" t="str">
        <f>HYPERLINK(Sanborns___IMG[[#This Row],[Full_Path]],Sanborns___IMG[[#This Row],[Material]]&amp;" -&gt; "&amp;Sanborns___IMG[[#This Row],[Cara]])</f>
        <v>SG959919-KHA -&gt; RZ</v>
      </c>
    </row>
    <row r="98" spans="1:11" x14ac:dyDescent="0.3">
      <c r="A98" t="s">
        <v>3472</v>
      </c>
      <c r="B98" t="s">
        <v>3936</v>
      </c>
      <c r="C98">
        <v>4</v>
      </c>
      <c r="D98" t="s">
        <v>10</v>
      </c>
      <c r="E98" t="s">
        <v>748</v>
      </c>
      <c r="F98" t="s">
        <v>3942</v>
      </c>
      <c r="G98" t="s">
        <v>3938</v>
      </c>
      <c r="H98" t="s">
        <v>3370</v>
      </c>
      <c r="I98" t="s">
        <v>52</v>
      </c>
      <c r="J98" t="s">
        <v>4228</v>
      </c>
      <c r="K98" s="23" t="str">
        <f>HYPERLINK(Sanborns___IMG[[#This Row],[Full_Path]],Sanborns___IMG[[#This Row],[Material]]&amp;" -&gt; "&amp;Sanborns___IMG[[#This Row],[Cara]])</f>
        <v>SG959919-KHA -&gt; TZ</v>
      </c>
    </row>
    <row r="99" spans="1:11" x14ac:dyDescent="0.3">
      <c r="A99" t="s">
        <v>4065</v>
      </c>
      <c r="B99" t="s">
        <v>4229</v>
      </c>
      <c r="C99">
        <v>4</v>
      </c>
      <c r="D99" t="s">
        <v>7</v>
      </c>
      <c r="E99" t="s">
        <v>748</v>
      </c>
      <c r="F99" t="s">
        <v>4230</v>
      </c>
      <c r="G99" t="s">
        <v>3938</v>
      </c>
      <c r="H99" t="s">
        <v>718</v>
      </c>
      <c r="I99" t="s">
        <v>47</v>
      </c>
      <c r="J99" t="s">
        <v>4231</v>
      </c>
      <c r="K99" s="23" t="str">
        <f>HYPERLINK(Sanborns___IMG[[#This Row],[Full_Path]],Sanborns___IMG[[#This Row],[Material]]&amp;" -&gt; "&amp;Sanborns___IMG[[#This Row],[Cara]])</f>
        <v>SG959919-LHR -&gt; BZ</v>
      </c>
    </row>
    <row r="100" spans="1:11" x14ac:dyDescent="0.3">
      <c r="A100" t="s">
        <v>4065</v>
      </c>
      <c r="B100" t="s">
        <v>4229</v>
      </c>
      <c r="C100">
        <v>4</v>
      </c>
      <c r="D100" t="s">
        <v>8</v>
      </c>
      <c r="E100" t="s">
        <v>748</v>
      </c>
      <c r="F100" t="s">
        <v>4232</v>
      </c>
      <c r="G100" t="s">
        <v>3938</v>
      </c>
      <c r="H100" t="s">
        <v>3369</v>
      </c>
      <c r="I100" t="s">
        <v>39</v>
      </c>
      <c r="J100" t="s">
        <v>4229</v>
      </c>
      <c r="K100" s="23" t="str">
        <f>HYPERLINK(Sanborns___IMG[[#This Row],[Full_Path]],Sanborns___IMG[[#This Row],[Material]]&amp;" -&gt; "&amp;Sanborns___IMG[[#This Row],[Cara]])</f>
        <v>SG959919-LHR -&gt; PZ</v>
      </c>
    </row>
    <row r="101" spans="1:11" x14ac:dyDescent="0.3">
      <c r="A101" t="s">
        <v>4065</v>
      </c>
      <c r="B101" t="s">
        <v>4229</v>
      </c>
      <c r="C101">
        <v>4</v>
      </c>
      <c r="D101" t="s">
        <v>9</v>
      </c>
      <c r="E101" t="s">
        <v>748</v>
      </c>
      <c r="F101" t="s">
        <v>4233</v>
      </c>
      <c r="G101" t="s">
        <v>3938</v>
      </c>
      <c r="H101" t="s">
        <v>717</v>
      </c>
      <c r="I101" t="s">
        <v>43</v>
      </c>
      <c r="J101" t="s">
        <v>4234</v>
      </c>
      <c r="K101" s="23" t="str">
        <f>HYPERLINK(Sanborns___IMG[[#This Row],[Full_Path]],Sanborns___IMG[[#This Row],[Material]]&amp;" -&gt; "&amp;Sanborns___IMG[[#This Row],[Cara]])</f>
        <v>SG959919-LHR -&gt; RZ</v>
      </c>
    </row>
    <row r="102" spans="1:11" x14ac:dyDescent="0.3">
      <c r="A102" t="s">
        <v>4065</v>
      </c>
      <c r="B102" t="s">
        <v>4229</v>
      </c>
      <c r="C102">
        <v>4</v>
      </c>
      <c r="D102" t="s">
        <v>10</v>
      </c>
      <c r="E102" t="s">
        <v>748</v>
      </c>
      <c r="F102" t="s">
        <v>4235</v>
      </c>
      <c r="G102" t="s">
        <v>3938</v>
      </c>
      <c r="H102" t="s">
        <v>3370</v>
      </c>
      <c r="I102" t="s">
        <v>52</v>
      </c>
      <c r="J102" t="s">
        <v>4236</v>
      </c>
      <c r="K102" s="23" t="str">
        <f>HYPERLINK(Sanborns___IMG[[#This Row],[Full_Path]],Sanborns___IMG[[#This Row],[Material]]&amp;" -&gt; "&amp;Sanborns___IMG[[#This Row],[Cara]])</f>
        <v>SG959919-LHR -&gt; TZ</v>
      </c>
    </row>
    <row r="103" spans="1:11" x14ac:dyDescent="0.3">
      <c r="A103" t="s">
        <v>3532</v>
      </c>
      <c r="B103" t="s">
        <v>3946</v>
      </c>
      <c r="C103">
        <v>3</v>
      </c>
      <c r="D103" t="s">
        <v>15</v>
      </c>
      <c r="E103" t="s">
        <v>1373</v>
      </c>
      <c r="F103" t="s">
        <v>3947</v>
      </c>
      <c r="G103" t="s">
        <v>3948</v>
      </c>
      <c r="H103" t="s">
        <v>717</v>
      </c>
      <c r="I103" t="s">
        <v>39</v>
      </c>
      <c r="J103" t="s">
        <v>3946</v>
      </c>
      <c r="K103" s="23" t="str">
        <f>HYPERLINK(Sanborns___IMG[[#This Row],[Full_Path]],Sanborns___IMG[[#This Row],[Material]]&amp;" -&gt; "&amp;Sanborns___IMG[[#This Row],[Cara]])</f>
        <v>SG970105-BLA -&gt; F</v>
      </c>
    </row>
    <row r="104" spans="1:11" x14ac:dyDescent="0.3">
      <c r="A104" t="s">
        <v>3532</v>
      </c>
      <c r="B104" t="s">
        <v>3946</v>
      </c>
      <c r="C104">
        <v>3</v>
      </c>
      <c r="D104" t="s">
        <v>1251</v>
      </c>
      <c r="E104" t="s">
        <v>1373</v>
      </c>
      <c r="F104" t="s">
        <v>3950</v>
      </c>
      <c r="G104" t="s">
        <v>3948</v>
      </c>
      <c r="H104" t="s">
        <v>2276</v>
      </c>
      <c r="I104" t="s">
        <v>52</v>
      </c>
      <c r="J104" t="s">
        <v>4237</v>
      </c>
      <c r="K104" s="23" t="str">
        <f>HYPERLINK(Sanborns___IMG[[#This Row],[Full_Path]],Sanborns___IMG[[#This Row],[Material]]&amp;" -&gt; "&amp;Sanborns___IMG[[#This Row],[Cara]])</f>
        <v>SG970105-BLA -&gt; ALT3</v>
      </c>
    </row>
    <row r="105" spans="1:11" x14ac:dyDescent="0.3">
      <c r="A105" t="s">
        <v>3532</v>
      </c>
      <c r="B105" t="s">
        <v>3946</v>
      </c>
      <c r="C105">
        <v>3</v>
      </c>
      <c r="D105" t="s">
        <v>1250</v>
      </c>
      <c r="E105" t="s">
        <v>1373</v>
      </c>
      <c r="F105" t="s">
        <v>3952</v>
      </c>
      <c r="G105" t="s">
        <v>3948</v>
      </c>
      <c r="H105" t="s">
        <v>2275</v>
      </c>
      <c r="I105" t="s">
        <v>47</v>
      </c>
      <c r="J105" t="s">
        <v>4238</v>
      </c>
      <c r="K105" s="23" t="str">
        <f>HYPERLINK(Sanborns___IMG[[#This Row],[Full_Path]],Sanborns___IMG[[#This Row],[Material]]&amp;" -&gt; "&amp;Sanborns___IMG[[#This Row],[Cara]])</f>
        <v>SG970105-BLA -&gt; ALT2</v>
      </c>
    </row>
    <row r="106" spans="1:11" x14ac:dyDescent="0.3">
      <c r="A106" t="s">
        <v>3534</v>
      </c>
      <c r="B106" t="s">
        <v>3961</v>
      </c>
      <c r="C106">
        <v>3</v>
      </c>
      <c r="D106" t="s">
        <v>1250</v>
      </c>
      <c r="E106" t="s">
        <v>1373</v>
      </c>
      <c r="F106" t="s">
        <v>3962</v>
      </c>
      <c r="G106" t="s">
        <v>3948</v>
      </c>
      <c r="H106" t="s">
        <v>2275</v>
      </c>
      <c r="I106" t="s">
        <v>47</v>
      </c>
      <c r="J106" t="s">
        <v>4239</v>
      </c>
      <c r="K106" s="23" t="str">
        <f>HYPERLINK(Sanborns___IMG[[#This Row],[Full_Path]],Sanborns___IMG[[#This Row],[Material]]&amp;" -&gt; "&amp;Sanborns___IMG[[#This Row],[Cara]])</f>
        <v>SG970105-MIL -&gt; ALT2</v>
      </c>
    </row>
    <row r="107" spans="1:11" x14ac:dyDescent="0.3">
      <c r="A107" t="s">
        <v>3534</v>
      </c>
      <c r="B107" t="s">
        <v>3961</v>
      </c>
      <c r="C107">
        <v>3</v>
      </c>
      <c r="D107" t="s">
        <v>1251</v>
      </c>
      <c r="E107" t="s">
        <v>1373</v>
      </c>
      <c r="F107" t="s">
        <v>3964</v>
      </c>
      <c r="G107" t="s">
        <v>3948</v>
      </c>
      <c r="H107" t="s">
        <v>2276</v>
      </c>
      <c r="I107" t="s">
        <v>52</v>
      </c>
      <c r="J107" t="s">
        <v>4240</v>
      </c>
      <c r="K107" s="23" t="str">
        <f>HYPERLINK(Sanborns___IMG[[#This Row],[Full_Path]],Sanborns___IMG[[#This Row],[Material]]&amp;" -&gt; "&amp;Sanborns___IMG[[#This Row],[Cara]])</f>
        <v>SG970105-MIL -&gt; ALT3</v>
      </c>
    </row>
    <row r="108" spans="1:11" x14ac:dyDescent="0.3">
      <c r="A108" t="s">
        <v>3534</v>
      </c>
      <c r="B108" t="s">
        <v>3961</v>
      </c>
      <c r="C108">
        <v>3</v>
      </c>
      <c r="D108" t="s">
        <v>15</v>
      </c>
      <c r="E108" t="s">
        <v>1373</v>
      </c>
      <c r="F108" t="s">
        <v>3966</v>
      </c>
      <c r="G108" t="s">
        <v>3948</v>
      </c>
      <c r="H108" t="s">
        <v>717</v>
      </c>
      <c r="I108" t="s">
        <v>39</v>
      </c>
      <c r="J108" t="s">
        <v>3961</v>
      </c>
      <c r="K108" s="23" t="str">
        <f>HYPERLINK(Sanborns___IMG[[#This Row],[Full_Path]],Sanborns___IMG[[#This Row],[Material]]&amp;" -&gt; "&amp;Sanborns___IMG[[#This Row],[Cara]])</f>
        <v>SG970105-MIL -&gt; F</v>
      </c>
    </row>
    <row r="109" spans="1:11" x14ac:dyDescent="0.3">
      <c r="A109" t="s">
        <v>3536</v>
      </c>
      <c r="B109" t="s">
        <v>3975</v>
      </c>
      <c r="C109">
        <v>3</v>
      </c>
      <c r="D109" t="s">
        <v>1250</v>
      </c>
      <c r="E109" t="s">
        <v>1373</v>
      </c>
      <c r="F109" t="s">
        <v>3976</v>
      </c>
      <c r="G109" t="s">
        <v>3948</v>
      </c>
      <c r="H109" t="s">
        <v>2275</v>
      </c>
      <c r="I109" t="s">
        <v>47</v>
      </c>
      <c r="J109" t="s">
        <v>4241</v>
      </c>
      <c r="K109" s="23" t="str">
        <f>HYPERLINK(Sanborns___IMG[[#This Row],[Full_Path]],Sanborns___IMG[[#This Row],[Material]]&amp;" -&gt; "&amp;Sanborns___IMG[[#This Row],[Cara]])</f>
        <v>SG970105-TAU -&gt; ALT2</v>
      </c>
    </row>
    <row r="110" spans="1:11" x14ac:dyDescent="0.3">
      <c r="A110" t="s">
        <v>3536</v>
      </c>
      <c r="B110" t="s">
        <v>3975</v>
      </c>
      <c r="C110">
        <v>3</v>
      </c>
      <c r="D110" t="s">
        <v>1251</v>
      </c>
      <c r="E110" t="s">
        <v>1373</v>
      </c>
      <c r="F110" t="s">
        <v>3978</v>
      </c>
      <c r="G110" t="s">
        <v>3948</v>
      </c>
      <c r="H110" t="s">
        <v>2276</v>
      </c>
      <c r="I110" t="s">
        <v>52</v>
      </c>
      <c r="J110" t="s">
        <v>4242</v>
      </c>
      <c r="K110" s="23" t="str">
        <f>HYPERLINK(Sanborns___IMG[[#This Row],[Full_Path]],Sanborns___IMG[[#This Row],[Material]]&amp;" -&gt; "&amp;Sanborns___IMG[[#This Row],[Cara]])</f>
        <v>SG970105-TAU -&gt; ALT3</v>
      </c>
    </row>
    <row r="111" spans="1:11" x14ac:dyDescent="0.3">
      <c r="A111" t="s">
        <v>3536</v>
      </c>
      <c r="B111" t="s">
        <v>3975</v>
      </c>
      <c r="C111">
        <v>3</v>
      </c>
      <c r="D111" t="s">
        <v>15</v>
      </c>
      <c r="E111" t="s">
        <v>1373</v>
      </c>
      <c r="F111" t="s">
        <v>3980</v>
      </c>
      <c r="G111" t="s">
        <v>3948</v>
      </c>
      <c r="H111" t="s">
        <v>717</v>
      </c>
      <c r="I111" t="s">
        <v>39</v>
      </c>
      <c r="J111" t="s">
        <v>3975</v>
      </c>
      <c r="K111" s="23" t="str">
        <f>HYPERLINK(Sanborns___IMG[[#This Row],[Full_Path]],Sanborns___IMG[[#This Row],[Material]]&amp;" -&gt; "&amp;Sanborns___IMG[[#This Row],[Cara]])</f>
        <v>SG970105-TAU -&gt; F</v>
      </c>
    </row>
    <row r="112" spans="1:11" x14ac:dyDescent="0.3">
      <c r="A112" t="s">
        <v>3537</v>
      </c>
      <c r="B112" t="s">
        <v>3982</v>
      </c>
      <c r="C112">
        <v>3</v>
      </c>
      <c r="D112" t="s">
        <v>1250</v>
      </c>
      <c r="E112" t="s">
        <v>1373</v>
      </c>
      <c r="F112" t="s">
        <v>3988</v>
      </c>
      <c r="G112" t="s">
        <v>3984</v>
      </c>
      <c r="H112" t="s">
        <v>2275</v>
      </c>
      <c r="I112" t="s">
        <v>47</v>
      </c>
      <c r="J112" t="s">
        <v>4243</v>
      </c>
      <c r="K112" s="23" t="str">
        <f>HYPERLINK(Sanborns___IMG[[#This Row],[Full_Path]],Sanborns___IMG[[#This Row],[Material]]&amp;" -&gt; "&amp;Sanborns___IMG[[#This Row],[Cara]])</f>
        <v>SG970114-BLA -&gt; ALT2</v>
      </c>
    </row>
    <row r="113" spans="1:11" x14ac:dyDescent="0.3">
      <c r="A113" t="s">
        <v>3537</v>
      </c>
      <c r="B113" t="s">
        <v>3982</v>
      </c>
      <c r="C113">
        <v>3</v>
      </c>
      <c r="D113" t="s">
        <v>1251</v>
      </c>
      <c r="E113" t="s">
        <v>1373</v>
      </c>
      <c r="F113" t="s">
        <v>3986</v>
      </c>
      <c r="G113" t="s">
        <v>3984</v>
      </c>
      <c r="H113" t="s">
        <v>2276</v>
      </c>
      <c r="I113" t="s">
        <v>52</v>
      </c>
      <c r="J113" t="s">
        <v>4244</v>
      </c>
      <c r="K113" s="23" t="str">
        <f>HYPERLINK(Sanborns___IMG[[#This Row],[Full_Path]],Sanborns___IMG[[#This Row],[Material]]&amp;" -&gt; "&amp;Sanborns___IMG[[#This Row],[Cara]])</f>
        <v>SG970114-BLA -&gt; ALT3</v>
      </c>
    </row>
    <row r="114" spans="1:11" x14ac:dyDescent="0.3">
      <c r="A114" t="s">
        <v>3537</v>
      </c>
      <c r="B114" t="s">
        <v>3982</v>
      </c>
      <c r="C114">
        <v>3</v>
      </c>
      <c r="D114" t="s">
        <v>15</v>
      </c>
      <c r="E114" t="s">
        <v>1373</v>
      </c>
      <c r="F114" t="s">
        <v>3983</v>
      </c>
      <c r="G114" t="s">
        <v>3984</v>
      </c>
      <c r="H114" t="s">
        <v>717</v>
      </c>
      <c r="I114" t="s">
        <v>39</v>
      </c>
      <c r="J114" t="s">
        <v>3982</v>
      </c>
      <c r="K114" s="23" t="str">
        <f>HYPERLINK(Sanborns___IMG[[#This Row],[Full_Path]],Sanborns___IMG[[#This Row],[Material]]&amp;" -&gt; "&amp;Sanborns___IMG[[#This Row],[Cara]])</f>
        <v>SG970114-BLA -&gt; F</v>
      </c>
    </row>
    <row r="115" spans="1:11" x14ac:dyDescent="0.3">
      <c r="A115" t="s">
        <v>3538</v>
      </c>
      <c r="B115" t="s">
        <v>3990</v>
      </c>
      <c r="C115">
        <v>3</v>
      </c>
      <c r="D115" t="s">
        <v>1251</v>
      </c>
      <c r="E115" t="s">
        <v>1373</v>
      </c>
      <c r="F115" t="s">
        <v>3991</v>
      </c>
      <c r="G115" t="s">
        <v>3984</v>
      </c>
      <c r="H115" t="s">
        <v>2276</v>
      </c>
      <c r="I115" t="s">
        <v>52</v>
      </c>
      <c r="J115" t="s">
        <v>4245</v>
      </c>
      <c r="K115" s="23" t="str">
        <f>HYPERLINK(Sanborns___IMG[[#This Row],[Full_Path]],Sanborns___IMG[[#This Row],[Material]]&amp;" -&gt; "&amp;Sanborns___IMG[[#This Row],[Cara]])</f>
        <v>SG970114-HAZ -&gt; ALT3</v>
      </c>
    </row>
    <row r="116" spans="1:11" x14ac:dyDescent="0.3">
      <c r="A116" t="s">
        <v>3538</v>
      </c>
      <c r="B116" t="s">
        <v>3990</v>
      </c>
      <c r="C116">
        <v>3</v>
      </c>
      <c r="D116" t="s">
        <v>1250</v>
      </c>
      <c r="E116" t="s">
        <v>1373</v>
      </c>
      <c r="F116" t="s">
        <v>3993</v>
      </c>
      <c r="G116" t="s">
        <v>3984</v>
      </c>
      <c r="H116" t="s">
        <v>2275</v>
      </c>
      <c r="I116" t="s">
        <v>47</v>
      </c>
      <c r="J116" t="s">
        <v>4246</v>
      </c>
      <c r="K116" s="23" t="str">
        <f>HYPERLINK(Sanborns___IMG[[#This Row],[Full_Path]],Sanborns___IMG[[#This Row],[Material]]&amp;" -&gt; "&amp;Sanborns___IMG[[#This Row],[Cara]])</f>
        <v>SG970114-HAZ -&gt; ALT2</v>
      </c>
    </row>
    <row r="117" spans="1:11" x14ac:dyDescent="0.3">
      <c r="A117" t="s">
        <v>3538</v>
      </c>
      <c r="B117" t="s">
        <v>3990</v>
      </c>
      <c r="C117">
        <v>3</v>
      </c>
      <c r="D117" t="s">
        <v>15</v>
      </c>
      <c r="E117" t="s">
        <v>1373</v>
      </c>
      <c r="F117" t="s">
        <v>3995</v>
      </c>
      <c r="G117" t="s">
        <v>3984</v>
      </c>
      <c r="H117" t="s">
        <v>717</v>
      </c>
      <c r="I117" t="s">
        <v>39</v>
      </c>
      <c r="J117" t="s">
        <v>3990</v>
      </c>
      <c r="K117" s="23" t="str">
        <f>HYPERLINK(Sanborns___IMG[[#This Row],[Full_Path]],Sanborns___IMG[[#This Row],[Material]]&amp;" -&gt; "&amp;Sanborns___IMG[[#This Row],[Cara]])</f>
        <v>SG970114-HAZ -&gt; F</v>
      </c>
    </row>
    <row r="118" spans="1:11" x14ac:dyDescent="0.3">
      <c r="A118" t="s">
        <v>3539</v>
      </c>
      <c r="B118" t="s">
        <v>3997</v>
      </c>
      <c r="C118">
        <v>3</v>
      </c>
      <c r="D118" t="s">
        <v>1251</v>
      </c>
      <c r="E118" t="s">
        <v>1373</v>
      </c>
      <c r="F118" t="s">
        <v>4000</v>
      </c>
      <c r="G118" t="s">
        <v>3984</v>
      </c>
      <c r="H118" t="s">
        <v>2276</v>
      </c>
      <c r="I118" t="s">
        <v>52</v>
      </c>
      <c r="J118" t="s">
        <v>4247</v>
      </c>
      <c r="K118" s="23" t="str">
        <f>HYPERLINK(Sanborns___IMG[[#This Row],[Full_Path]],Sanborns___IMG[[#This Row],[Material]]&amp;" -&gt; "&amp;Sanborns___IMG[[#This Row],[Cara]])</f>
        <v>SG970114-MIL -&gt; ALT3</v>
      </c>
    </row>
    <row r="119" spans="1:11" x14ac:dyDescent="0.3">
      <c r="A119" t="s">
        <v>3539</v>
      </c>
      <c r="B119" t="s">
        <v>3997</v>
      </c>
      <c r="C119">
        <v>3</v>
      </c>
      <c r="D119" t="s">
        <v>1250</v>
      </c>
      <c r="E119" t="s">
        <v>1373</v>
      </c>
      <c r="F119" t="s">
        <v>3998</v>
      </c>
      <c r="G119" t="s">
        <v>3984</v>
      </c>
      <c r="H119" t="s">
        <v>2275</v>
      </c>
      <c r="I119" t="s">
        <v>47</v>
      </c>
      <c r="J119" t="s">
        <v>4248</v>
      </c>
      <c r="K119" s="23" t="str">
        <f>HYPERLINK(Sanborns___IMG[[#This Row],[Full_Path]],Sanborns___IMG[[#This Row],[Material]]&amp;" -&gt; "&amp;Sanborns___IMG[[#This Row],[Cara]])</f>
        <v>SG970114-MIL -&gt; ALT2</v>
      </c>
    </row>
    <row r="120" spans="1:11" x14ac:dyDescent="0.3">
      <c r="A120" t="s">
        <v>3539</v>
      </c>
      <c r="B120" t="s">
        <v>3997</v>
      </c>
      <c r="C120">
        <v>3</v>
      </c>
      <c r="D120" t="s">
        <v>15</v>
      </c>
      <c r="E120" t="s">
        <v>1373</v>
      </c>
      <c r="F120" t="s">
        <v>4002</v>
      </c>
      <c r="G120" t="s">
        <v>3984</v>
      </c>
      <c r="H120" t="s">
        <v>717</v>
      </c>
      <c r="I120" t="s">
        <v>39</v>
      </c>
      <c r="J120" t="s">
        <v>3997</v>
      </c>
      <c r="K120" s="23" t="str">
        <f>HYPERLINK(Sanborns___IMG[[#This Row],[Full_Path]],Sanborns___IMG[[#This Row],[Material]]&amp;" -&gt; "&amp;Sanborns___IMG[[#This Row],[Cara]])</f>
        <v>SG970114-MIL -&gt; F</v>
      </c>
    </row>
    <row r="121" spans="1:11" x14ac:dyDescent="0.3">
      <c r="A121" t="s">
        <v>3541</v>
      </c>
      <c r="B121" t="s">
        <v>4011</v>
      </c>
      <c r="C121">
        <v>3</v>
      </c>
      <c r="D121" t="s">
        <v>1250</v>
      </c>
      <c r="E121" t="s">
        <v>1373</v>
      </c>
      <c r="F121" t="s">
        <v>4012</v>
      </c>
      <c r="G121" t="s">
        <v>3984</v>
      </c>
      <c r="H121" t="s">
        <v>2275</v>
      </c>
      <c r="I121" t="s">
        <v>47</v>
      </c>
      <c r="J121" t="s">
        <v>4249</v>
      </c>
      <c r="K121" s="23" t="str">
        <f>HYPERLINK(Sanborns___IMG[[#This Row],[Full_Path]],Sanborns___IMG[[#This Row],[Material]]&amp;" -&gt; "&amp;Sanborns___IMG[[#This Row],[Cara]])</f>
        <v>SG970114-TAU -&gt; ALT2</v>
      </c>
    </row>
    <row r="122" spans="1:11" x14ac:dyDescent="0.3">
      <c r="A122" t="s">
        <v>3541</v>
      </c>
      <c r="B122" t="s">
        <v>4011</v>
      </c>
      <c r="C122">
        <v>3</v>
      </c>
      <c r="D122" t="s">
        <v>15</v>
      </c>
      <c r="E122" t="s">
        <v>1373</v>
      </c>
      <c r="F122" t="s">
        <v>4016</v>
      </c>
      <c r="G122" t="s">
        <v>3984</v>
      </c>
      <c r="H122" t="s">
        <v>717</v>
      </c>
      <c r="I122" t="s">
        <v>39</v>
      </c>
      <c r="J122" t="s">
        <v>4011</v>
      </c>
      <c r="K122" s="23" t="str">
        <f>HYPERLINK(Sanborns___IMG[[#This Row],[Full_Path]],Sanborns___IMG[[#This Row],[Material]]&amp;" -&gt; "&amp;Sanborns___IMG[[#This Row],[Cara]])</f>
        <v>SG970114-TAU -&gt; F</v>
      </c>
    </row>
    <row r="123" spans="1:11" x14ac:dyDescent="0.3">
      <c r="A123" t="s">
        <v>3541</v>
      </c>
      <c r="B123" t="s">
        <v>4011</v>
      </c>
      <c r="C123">
        <v>3</v>
      </c>
      <c r="D123" t="s">
        <v>1251</v>
      </c>
      <c r="E123" t="s">
        <v>1373</v>
      </c>
      <c r="F123" t="s">
        <v>4014</v>
      </c>
      <c r="G123" t="s">
        <v>3984</v>
      </c>
      <c r="H123" t="s">
        <v>2276</v>
      </c>
      <c r="I123" t="s">
        <v>52</v>
      </c>
      <c r="J123" t="s">
        <v>4250</v>
      </c>
      <c r="K123" s="23" t="str">
        <f>HYPERLINK(Sanborns___IMG[[#This Row],[Full_Path]],Sanborns___IMG[[#This Row],[Material]]&amp;" -&gt; "&amp;Sanborns___IMG[[#This Row],[Cara]])</f>
        <v>SG970114-TAU -&gt; ALT3</v>
      </c>
    </row>
    <row r="124" spans="1:11" x14ac:dyDescent="0.3">
      <c r="A124" t="s">
        <v>3473</v>
      </c>
      <c r="B124" t="s">
        <v>4054</v>
      </c>
      <c r="C124">
        <v>4</v>
      </c>
      <c r="D124" t="s">
        <v>7</v>
      </c>
      <c r="E124" t="s">
        <v>748</v>
      </c>
      <c r="F124" t="s">
        <v>4055</v>
      </c>
      <c r="G124" t="s">
        <v>4056</v>
      </c>
      <c r="H124" t="s">
        <v>718</v>
      </c>
      <c r="I124" t="s">
        <v>47</v>
      </c>
      <c r="J124" t="s">
        <v>4251</v>
      </c>
      <c r="K124" s="23" t="str">
        <f>HYPERLINK(Sanborns___IMG[[#This Row],[Full_Path]],Sanborns___IMG[[#This Row],[Material]]&amp;" -&gt; "&amp;Sanborns___IMG[[#This Row],[Cara]])</f>
        <v>SV959919-CMT -&gt; BZ</v>
      </c>
    </row>
    <row r="125" spans="1:11" x14ac:dyDescent="0.3">
      <c r="A125" t="s">
        <v>3473</v>
      </c>
      <c r="B125" t="s">
        <v>4054</v>
      </c>
      <c r="C125">
        <v>4</v>
      </c>
      <c r="D125" t="s">
        <v>8</v>
      </c>
      <c r="E125" t="s">
        <v>748</v>
      </c>
      <c r="F125" t="s">
        <v>4058</v>
      </c>
      <c r="G125" t="s">
        <v>4056</v>
      </c>
      <c r="H125" t="s">
        <v>3369</v>
      </c>
      <c r="I125" t="s">
        <v>39</v>
      </c>
      <c r="J125" t="s">
        <v>4054</v>
      </c>
      <c r="K125" s="23" t="str">
        <f>HYPERLINK(Sanborns___IMG[[#This Row],[Full_Path]],Sanborns___IMG[[#This Row],[Material]]&amp;" -&gt; "&amp;Sanborns___IMG[[#This Row],[Cara]])</f>
        <v>SV959919-CMT -&gt; PZ</v>
      </c>
    </row>
    <row r="126" spans="1:11" x14ac:dyDescent="0.3">
      <c r="A126" t="s">
        <v>3473</v>
      </c>
      <c r="B126" t="s">
        <v>4054</v>
      </c>
      <c r="C126">
        <v>4</v>
      </c>
      <c r="D126" t="s">
        <v>9</v>
      </c>
      <c r="E126" t="s">
        <v>748</v>
      </c>
      <c r="F126" t="s">
        <v>4060</v>
      </c>
      <c r="G126" t="s">
        <v>4056</v>
      </c>
      <c r="H126" t="s">
        <v>717</v>
      </c>
      <c r="I126" t="s">
        <v>43</v>
      </c>
      <c r="J126" t="s">
        <v>4252</v>
      </c>
      <c r="K126" s="23" t="str">
        <f>HYPERLINK(Sanborns___IMG[[#This Row],[Full_Path]],Sanborns___IMG[[#This Row],[Material]]&amp;" -&gt; "&amp;Sanborns___IMG[[#This Row],[Cara]])</f>
        <v>SV959919-CMT -&gt; RZ</v>
      </c>
    </row>
    <row r="127" spans="1:11" x14ac:dyDescent="0.3">
      <c r="A127" t="s">
        <v>3473</v>
      </c>
      <c r="B127" t="s">
        <v>4054</v>
      </c>
      <c r="C127">
        <v>4</v>
      </c>
      <c r="D127" t="s">
        <v>10</v>
      </c>
      <c r="E127" t="s">
        <v>748</v>
      </c>
      <c r="F127" t="s">
        <v>4062</v>
      </c>
      <c r="G127" t="s">
        <v>4056</v>
      </c>
      <c r="H127" t="s">
        <v>3370</v>
      </c>
      <c r="I127" t="s">
        <v>52</v>
      </c>
      <c r="J127" t="s">
        <v>4253</v>
      </c>
      <c r="K127" s="23" t="str">
        <f>HYPERLINK(Sanborns___IMG[[#This Row],[Full_Path]],Sanborns___IMG[[#This Row],[Material]]&amp;" -&gt; "&amp;Sanborns___IMG[[#This Row],[Cara]])</f>
        <v>SV959919-CMT -&gt; TZ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F9" sqref="F9"/>
    </sheetView>
  </sheetViews>
  <sheetFormatPr baseColWidth="10" defaultRowHeight="14.4" outlineLevelCol="1" x14ac:dyDescent="0.3"/>
  <cols>
    <col min="1" max="1" width="13.6640625" bestFit="1" customWidth="1"/>
    <col min="2" max="2" width="15.5546875" bestFit="1" customWidth="1" outlineLevel="1"/>
    <col min="6" max="7" width="15.5546875" bestFit="1" customWidth="1"/>
    <col min="8" max="8" width="12" bestFit="1" customWidth="1"/>
    <col min="9" max="9" width="9.88671875" customWidth="1"/>
    <col min="10" max="10" width="16.6640625" customWidth="1"/>
    <col min="11" max="11" width="14.109375" bestFit="1" customWidth="1"/>
    <col min="12" max="12" width="13.33203125" bestFit="1" customWidth="1"/>
  </cols>
  <sheetData>
    <row r="1" spans="1:11" ht="43.8" thickBot="1" x14ac:dyDescent="0.35">
      <c r="A1" s="8" t="s">
        <v>0</v>
      </c>
      <c r="B1" s="8" t="s">
        <v>4</v>
      </c>
      <c r="C1" s="8" t="s">
        <v>710</v>
      </c>
      <c r="D1" s="17" t="str">
        <f>"Total imágene: "&amp;SUM(Sanborns[Imágenes])</f>
        <v>Total imágene: 126</v>
      </c>
    </row>
    <row r="2" spans="1:11" x14ac:dyDescent="0.3">
      <c r="A2" t="s">
        <v>3471</v>
      </c>
      <c r="B2" s="24">
        <v>190231936596</v>
      </c>
      <c r="C2" s="2">
        <f>COUNTIF(Sanborns___IMG[Material],Sanborns[[#This Row],[Material]])</f>
        <v>4</v>
      </c>
      <c r="F2" s="4"/>
      <c r="G2" s="4"/>
      <c r="K2" s="2"/>
    </row>
    <row r="3" spans="1:11" x14ac:dyDescent="0.3">
      <c r="A3" t="s">
        <v>4064</v>
      </c>
      <c r="B3" s="24">
        <v>190231936862</v>
      </c>
      <c r="C3" s="2">
        <f>COUNTIF(Sanborns___IMG[Material],Sanborns[[#This Row],[Material]])</f>
        <v>4</v>
      </c>
      <c r="F3" s="4"/>
      <c r="G3" s="4"/>
      <c r="K3" s="2"/>
    </row>
    <row r="4" spans="1:11" x14ac:dyDescent="0.3">
      <c r="A4" t="s">
        <v>3472</v>
      </c>
      <c r="B4" s="24">
        <v>190231936879</v>
      </c>
      <c r="C4" s="2">
        <f>COUNTIF(Sanborns___IMG[Material],Sanborns[[#This Row],[Material]])</f>
        <v>4</v>
      </c>
      <c r="F4" s="4"/>
      <c r="G4" s="4"/>
      <c r="K4" s="2"/>
    </row>
    <row r="5" spans="1:11" x14ac:dyDescent="0.3">
      <c r="A5" t="s">
        <v>4065</v>
      </c>
      <c r="B5" s="24">
        <v>190231936886</v>
      </c>
      <c r="C5" s="2">
        <f>COUNTIF(Sanborns___IMG[Material],Sanborns[[#This Row],[Material]])</f>
        <v>4</v>
      </c>
      <c r="F5" s="4"/>
      <c r="G5" s="4"/>
      <c r="K5" s="2"/>
    </row>
    <row r="6" spans="1:11" x14ac:dyDescent="0.3">
      <c r="A6" t="s">
        <v>3473</v>
      </c>
      <c r="B6" s="24">
        <v>190231936992</v>
      </c>
      <c r="C6" s="2">
        <f>COUNTIF(Sanborns___IMG[Material],Sanborns[[#This Row],[Material]])</f>
        <v>4</v>
      </c>
      <c r="F6" s="4"/>
      <c r="G6" s="4"/>
      <c r="K6" s="2"/>
    </row>
    <row r="7" spans="1:11" x14ac:dyDescent="0.3">
      <c r="A7" t="s">
        <v>3474</v>
      </c>
      <c r="B7" s="24">
        <v>190231936763</v>
      </c>
      <c r="C7" s="2">
        <f>COUNTIF(Sanborns___IMG[Material],Sanborns[[#This Row],[Material]])</f>
        <v>4</v>
      </c>
      <c r="F7" s="4"/>
      <c r="G7" s="4"/>
      <c r="K7" s="2"/>
    </row>
    <row r="8" spans="1:11" x14ac:dyDescent="0.3">
      <c r="A8" t="s">
        <v>3475</v>
      </c>
      <c r="B8" s="24">
        <v>190231936770</v>
      </c>
      <c r="C8" s="2">
        <f>COUNTIF(Sanborns___IMG[Material],Sanborns[[#This Row],[Material]])</f>
        <v>4</v>
      </c>
      <c r="F8" s="4"/>
      <c r="G8" s="4"/>
      <c r="K8" s="2"/>
    </row>
    <row r="9" spans="1:11" x14ac:dyDescent="0.3">
      <c r="A9" t="s">
        <v>3476</v>
      </c>
      <c r="B9" s="24">
        <v>190231936787</v>
      </c>
      <c r="C9" s="2">
        <f>COUNTIF(Sanborns___IMG[Material],Sanborns[[#This Row],[Material]])</f>
        <v>4</v>
      </c>
      <c r="F9" s="4"/>
      <c r="G9" s="4"/>
      <c r="K9" s="2"/>
    </row>
    <row r="10" spans="1:11" x14ac:dyDescent="0.3">
      <c r="A10" t="s">
        <v>3477</v>
      </c>
      <c r="B10" s="24">
        <v>190231936794</v>
      </c>
      <c r="C10" s="2">
        <f>COUNTIF(Sanborns___IMG[Material],Sanborns[[#This Row],[Material]])</f>
        <v>4</v>
      </c>
      <c r="F10" s="4"/>
      <c r="G10" s="4"/>
      <c r="K10" s="2"/>
    </row>
    <row r="11" spans="1:11" x14ac:dyDescent="0.3">
      <c r="A11" t="s">
        <v>4066</v>
      </c>
      <c r="B11" s="24">
        <v>190231954132</v>
      </c>
      <c r="C11" s="2">
        <f>COUNTIF(Sanborns___IMG[Material],Sanborns[[#This Row],[Material]])</f>
        <v>3</v>
      </c>
      <c r="F11" s="4"/>
      <c r="G11" s="4"/>
      <c r="K11" s="2"/>
    </row>
    <row r="12" spans="1:11" x14ac:dyDescent="0.3">
      <c r="A12" t="s">
        <v>4067</v>
      </c>
      <c r="B12" s="24">
        <v>190231954149</v>
      </c>
      <c r="C12" s="2">
        <f>COUNTIF(Sanborns___IMG[Material],Sanborns[[#This Row],[Material]])</f>
        <v>3</v>
      </c>
      <c r="F12" s="4"/>
      <c r="G12" s="4"/>
      <c r="K12" s="2"/>
    </row>
    <row r="13" spans="1:11" x14ac:dyDescent="0.3">
      <c r="A13" t="s">
        <v>4068</v>
      </c>
      <c r="B13" s="24">
        <v>190231954156</v>
      </c>
      <c r="C13" s="2">
        <f>COUNTIF(Sanborns___IMG[Material],Sanborns[[#This Row],[Material]])</f>
        <v>3</v>
      </c>
      <c r="F13" s="4"/>
      <c r="G13" s="4"/>
      <c r="K13" s="2"/>
    </row>
    <row r="14" spans="1:11" x14ac:dyDescent="0.3">
      <c r="A14" t="s">
        <v>4069</v>
      </c>
      <c r="B14" s="24">
        <v>190231954163</v>
      </c>
      <c r="C14" s="2">
        <f>COUNTIF(Sanborns___IMG[Material],Sanborns[[#This Row],[Material]])</f>
        <v>3</v>
      </c>
      <c r="F14" s="4"/>
      <c r="G14" s="4"/>
      <c r="K14" s="2"/>
    </row>
    <row r="15" spans="1:11" x14ac:dyDescent="0.3">
      <c r="A15" t="s">
        <v>3478</v>
      </c>
      <c r="B15" s="24">
        <v>190231954170</v>
      </c>
      <c r="C15" s="2">
        <f>COUNTIF(Sanborns___IMG[Material],Sanborns[[#This Row],[Material]])</f>
        <v>3</v>
      </c>
      <c r="F15" s="4"/>
      <c r="G15" s="4"/>
      <c r="K15" s="2"/>
    </row>
    <row r="16" spans="1:11" x14ac:dyDescent="0.3">
      <c r="A16" t="s">
        <v>3479</v>
      </c>
      <c r="B16" s="24">
        <v>190231954187</v>
      </c>
      <c r="C16" s="2">
        <f>COUNTIF(Sanborns___IMG[Material],Sanborns[[#This Row],[Material]])</f>
        <v>3</v>
      </c>
      <c r="F16" s="4"/>
      <c r="G16" s="4"/>
      <c r="K16" s="2"/>
    </row>
    <row r="17" spans="1:12" x14ac:dyDescent="0.3">
      <c r="A17" t="s">
        <v>4070</v>
      </c>
      <c r="B17" s="24">
        <v>190231954194</v>
      </c>
      <c r="C17" s="2">
        <f>COUNTIF(Sanborns___IMG[Material],Sanborns[[#This Row],[Material]])</f>
        <v>3</v>
      </c>
      <c r="F17" s="4"/>
      <c r="G17" s="4"/>
      <c r="K17" s="2"/>
    </row>
    <row r="18" spans="1:12" x14ac:dyDescent="0.3">
      <c r="A18" t="s">
        <v>3480</v>
      </c>
      <c r="B18" s="24">
        <v>190231954200</v>
      </c>
      <c r="C18" s="2">
        <f>COUNTIF(Sanborns___IMG[Material],Sanborns[[#This Row],[Material]])</f>
        <v>3</v>
      </c>
      <c r="F18" s="4"/>
      <c r="G18" s="4"/>
      <c r="K18" s="2"/>
    </row>
    <row r="19" spans="1:12" x14ac:dyDescent="0.3">
      <c r="A19" t="s">
        <v>1386</v>
      </c>
      <c r="B19" s="24">
        <v>190231955276</v>
      </c>
      <c r="C19" s="2">
        <f>COUNTIF(Sanborns___IMG[Material],Sanborns[[#This Row],[Material]])</f>
        <v>3</v>
      </c>
      <c r="F19" s="4"/>
      <c r="G19" s="4"/>
      <c r="K19" s="2"/>
    </row>
    <row r="20" spans="1:12" x14ac:dyDescent="0.3">
      <c r="A20" t="s">
        <v>1387</v>
      </c>
      <c r="B20" s="24">
        <v>190231955306</v>
      </c>
      <c r="C20" s="2">
        <f>COUNTIF(Sanborns___IMG[Material],Sanborns[[#This Row],[Material]])</f>
        <v>3</v>
      </c>
      <c r="F20" s="4"/>
      <c r="G20" s="4"/>
      <c r="K20" s="2"/>
    </row>
    <row r="21" spans="1:12" x14ac:dyDescent="0.3">
      <c r="A21" t="s">
        <v>1388</v>
      </c>
      <c r="B21" s="24">
        <v>190231955320</v>
      </c>
      <c r="C21" s="2">
        <f>COUNTIF(Sanborns___IMG[Material],Sanborns[[#This Row],[Material]])</f>
        <v>3</v>
      </c>
      <c r="F21" s="4"/>
      <c r="G21" s="4"/>
      <c r="K21" s="2"/>
    </row>
    <row r="22" spans="1:12" x14ac:dyDescent="0.3">
      <c r="A22" t="s">
        <v>4071</v>
      </c>
      <c r="B22" s="24">
        <v>190231954040</v>
      </c>
      <c r="C22" s="2">
        <f>COUNTIF(Sanborns___IMG[Material],Sanborns[[#This Row],[Material]])</f>
        <v>3</v>
      </c>
      <c r="F22" s="4"/>
      <c r="G22" s="4"/>
      <c r="K22" s="2"/>
    </row>
    <row r="23" spans="1:12" x14ac:dyDescent="0.3">
      <c r="A23" t="s">
        <v>4072</v>
      </c>
      <c r="B23" s="24">
        <v>190231954064</v>
      </c>
      <c r="C23" s="2">
        <f>COUNTIF(Sanborns___IMG[Material],Sanborns[[#This Row],[Material]])</f>
        <v>3</v>
      </c>
      <c r="F23" s="4"/>
      <c r="G23" s="4"/>
      <c r="K23" s="2"/>
    </row>
    <row r="24" spans="1:12" x14ac:dyDescent="0.3">
      <c r="A24" t="s">
        <v>4073</v>
      </c>
      <c r="B24" s="24">
        <v>190231907671</v>
      </c>
      <c r="C24" s="2">
        <f>COUNTIF(Sanborns___IMG[Material],Sanborns[[#This Row],[Material]])</f>
        <v>3</v>
      </c>
      <c r="F24" s="4"/>
      <c r="G24" s="4"/>
      <c r="K24" s="2"/>
    </row>
    <row r="25" spans="1:12" x14ac:dyDescent="0.3">
      <c r="A25" t="s">
        <v>4074</v>
      </c>
      <c r="B25" s="24">
        <v>190231907947</v>
      </c>
      <c r="C25" s="2">
        <f>COUNTIF(Sanborns___IMG[Material],Sanborns[[#This Row],[Material]])</f>
        <v>3</v>
      </c>
      <c r="F25" s="4"/>
      <c r="G25" s="4"/>
      <c r="L25" s="2"/>
    </row>
    <row r="26" spans="1:12" x14ac:dyDescent="0.3">
      <c r="A26" t="s">
        <v>4075</v>
      </c>
      <c r="B26" s="24">
        <v>190231908104</v>
      </c>
      <c r="C26" s="2">
        <f>COUNTIF(Sanborns___IMG[Material],Sanborns[[#This Row],[Material]])</f>
        <v>3</v>
      </c>
      <c r="F26" s="4"/>
      <c r="G26" s="4"/>
      <c r="L26" s="2"/>
    </row>
    <row r="27" spans="1:12" x14ac:dyDescent="0.3">
      <c r="A27" t="s">
        <v>4076</v>
      </c>
      <c r="B27" s="24">
        <v>190231954071</v>
      </c>
      <c r="C27" s="2">
        <f>COUNTIF(Sanborns___IMG[Material],Sanborns[[#This Row],[Material]])</f>
        <v>3</v>
      </c>
      <c r="F27" s="4"/>
      <c r="G27" s="4"/>
      <c r="L27" s="2"/>
    </row>
    <row r="28" spans="1:12" x14ac:dyDescent="0.3">
      <c r="A28" t="s">
        <v>4077</v>
      </c>
      <c r="B28" s="24">
        <v>190231907688</v>
      </c>
      <c r="C28" s="2">
        <f>COUNTIF(Sanborns___IMG[Material],Sanborns[[#This Row],[Material]])</f>
        <v>3</v>
      </c>
      <c r="F28" s="4"/>
      <c r="G28" s="4"/>
      <c r="L28" s="2"/>
    </row>
    <row r="29" spans="1:12" x14ac:dyDescent="0.3">
      <c r="A29" t="s">
        <v>4078</v>
      </c>
      <c r="B29" s="24">
        <v>190231907954</v>
      </c>
      <c r="C29" s="2">
        <f>COUNTIF(Sanborns___IMG[Material],Sanborns[[#This Row],[Material]])</f>
        <v>3</v>
      </c>
      <c r="F29" s="4"/>
      <c r="G29" s="4"/>
      <c r="L29" s="2"/>
    </row>
    <row r="30" spans="1:12" x14ac:dyDescent="0.3">
      <c r="A30" t="s">
        <v>4079</v>
      </c>
      <c r="B30" s="24">
        <v>190231908135</v>
      </c>
      <c r="C30" s="2">
        <f>COUNTIF(Sanborns___IMG[Material],Sanborns[[#This Row],[Material]])</f>
        <v>3</v>
      </c>
      <c r="F30" s="4"/>
      <c r="G30" s="4"/>
      <c r="L30" s="2"/>
    </row>
    <row r="31" spans="1:12" x14ac:dyDescent="0.3">
      <c r="A31" t="s">
        <v>4080</v>
      </c>
      <c r="B31" s="24">
        <v>190231954095</v>
      </c>
      <c r="C31" s="2">
        <f>COUNTIF(Sanborns___IMG[Material],Sanborns[[#This Row],[Material]])</f>
        <v>3</v>
      </c>
      <c r="F31" s="4"/>
      <c r="G31" s="4"/>
      <c r="L31" s="2"/>
    </row>
    <row r="32" spans="1:12" x14ac:dyDescent="0.3">
      <c r="A32" t="s">
        <v>4081</v>
      </c>
      <c r="B32" s="24">
        <v>190231954330</v>
      </c>
      <c r="C32" s="2">
        <f>COUNTIF(Sanborns___IMG[Material],Sanborns[[#This Row],[Material]])</f>
        <v>3</v>
      </c>
      <c r="F32" s="4"/>
      <c r="G32" s="4"/>
      <c r="L32" s="2"/>
    </row>
    <row r="33" spans="1:12" x14ac:dyDescent="0.3">
      <c r="A33" t="s">
        <v>4082</v>
      </c>
      <c r="B33" s="24">
        <v>190231954446</v>
      </c>
      <c r="C33" s="2">
        <f>COUNTIF(Sanborns___IMG[Material],Sanborns[[#This Row],[Material]])</f>
        <v>3</v>
      </c>
      <c r="F33" s="4"/>
      <c r="G33" s="4"/>
      <c r="L33" s="2"/>
    </row>
    <row r="34" spans="1:12" x14ac:dyDescent="0.3">
      <c r="A34" t="s">
        <v>3532</v>
      </c>
      <c r="B34" s="24">
        <v>190231954453</v>
      </c>
      <c r="C34" s="2">
        <f>COUNTIF(Sanborns___IMG[Material],Sanborns[[#This Row],[Material]])</f>
        <v>3</v>
      </c>
      <c r="F34" s="4"/>
      <c r="G34" s="4"/>
      <c r="L34" s="2"/>
    </row>
    <row r="35" spans="1:12" x14ac:dyDescent="0.3">
      <c r="A35" t="s">
        <v>3534</v>
      </c>
      <c r="B35" s="24">
        <v>190231954477</v>
      </c>
      <c r="C35" s="2">
        <f>COUNTIF(Sanborns___IMG[Material],Sanborns[[#This Row],[Material]])</f>
        <v>3</v>
      </c>
      <c r="F35" s="4"/>
      <c r="G35" s="4"/>
      <c r="L35" s="2"/>
    </row>
    <row r="36" spans="1:12" x14ac:dyDescent="0.3">
      <c r="A36" t="s">
        <v>3536</v>
      </c>
      <c r="B36" s="24">
        <v>190231954491</v>
      </c>
      <c r="C36" s="2">
        <f>COUNTIF(Sanborns___IMG[Material],Sanborns[[#This Row],[Material]])</f>
        <v>3</v>
      </c>
      <c r="F36" s="4"/>
      <c r="G36" s="4"/>
      <c r="L36" s="2"/>
    </row>
    <row r="37" spans="1:12" x14ac:dyDescent="0.3">
      <c r="A37" t="s">
        <v>3537</v>
      </c>
      <c r="B37" s="24">
        <v>190231954507</v>
      </c>
      <c r="C37" s="2">
        <f>COUNTIF(Sanborns___IMG[Material],Sanborns[[#This Row],[Material]])</f>
        <v>3</v>
      </c>
      <c r="F37" s="4"/>
      <c r="G37" s="4"/>
      <c r="L37" s="2"/>
    </row>
    <row r="38" spans="1:12" x14ac:dyDescent="0.3">
      <c r="A38" t="s">
        <v>3538</v>
      </c>
      <c r="B38" s="24">
        <v>190231954514</v>
      </c>
      <c r="C38" s="2">
        <f>COUNTIF(Sanborns___IMG[Material],Sanborns[[#This Row],[Material]])</f>
        <v>3</v>
      </c>
      <c r="F38" s="4"/>
      <c r="G38" s="4"/>
      <c r="L38" s="2"/>
    </row>
    <row r="39" spans="1:12" x14ac:dyDescent="0.3">
      <c r="A39" t="s">
        <v>3539</v>
      </c>
      <c r="B39" s="24">
        <v>190231954521</v>
      </c>
      <c r="C39" s="2">
        <f>COUNTIF(Sanborns___IMG[Material],Sanborns[[#This Row],[Material]])</f>
        <v>3</v>
      </c>
      <c r="F39" s="4"/>
      <c r="G39" s="4"/>
      <c r="L39" s="2"/>
    </row>
    <row r="40" spans="1:12" x14ac:dyDescent="0.3">
      <c r="A40" t="s">
        <v>3541</v>
      </c>
      <c r="B40" s="24">
        <v>190231954545</v>
      </c>
      <c r="C40" s="2">
        <f>COUNTIF(Sanborns___IMG[Material],Sanborns[[#This Row],[Material]])</f>
        <v>3</v>
      </c>
      <c r="F40" s="4"/>
      <c r="G40" s="4"/>
      <c r="L40" s="2"/>
    </row>
    <row r="41" spans="1:12" x14ac:dyDescent="0.3">
      <c r="F41" s="4"/>
      <c r="G41" s="4"/>
      <c r="L41" s="2"/>
    </row>
    <row r="42" spans="1:12" x14ac:dyDescent="0.3">
      <c r="F42" s="4"/>
      <c r="G42" s="4"/>
      <c r="L42" s="2"/>
    </row>
    <row r="43" spans="1:12" x14ac:dyDescent="0.3">
      <c r="F43" s="4"/>
      <c r="G43" s="4"/>
      <c r="L43" s="2"/>
    </row>
    <row r="44" spans="1:12" x14ac:dyDescent="0.3">
      <c r="F44" s="4"/>
      <c r="G44" s="4"/>
      <c r="L44" s="2"/>
    </row>
    <row r="45" spans="1:12" x14ac:dyDescent="0.3">
      <c r="F45" s="4"/>
      <c r="G45" s="4"/>
      <c r="L45" s="2"/>
    </row>
    <row r="46" spans="1:12" x14ac:dyDescent="0.3">
      <c r="F46" s="4"/>
      <c r="G46" s="4"/>
      <c r="L46" s="2"/>
    </row>
    <row r="47" spans="1:12" x14ac:dyDescent="0.3">
      <c r="F47" s="4"/>
      <c r="G47" s="4"/>
      <c r="L47" s="2"/>
    </row>
    <row r="48" spans="1:12" x14ac:dyDescent="0.3">
      <c r="F48" s="4"/>
      <c r="G48" s="4"/>
      <c r="L48" s="2"/>
    </row>
    <row r="49" spans="6:12" x14ac:dyDescent="0.3">
      <c r="F49" s="4"/>
      <c r="G49" s="4"/>
      <c r="L49" s="2"/>
    </row>
    <row r="50" spans="6:12" x14ac:dyDescent="0.3">
      <c r="F50" s="4"/>
      <c r="G50" s="4"/>
      <c r="L50" s="2"/>
    </row>
    <row r="51" spans="6:12" x14ac:dyDescent="0.3">
      <c r="F51" s="4"/>
      <c r="G51" s="4"/>
      <c r="L51" s="2"/>
    </row>
    <row r="52" spans="6:12" x14ac:dyDescent="0.3">
      <c r="F52" s="4"/>
      <c r="G52" s="4"/>
      <c r="L52" s="2"/>
    </row>
    <row r="53" spans="6:12" x14ac:dyDescent="0.3">
      <c r="F53" s="4"/>
      <c r="G53" s="4"/>
      <c r="L53" s="2"/>
    </row>
    <row r="54" spans="6:12" x14ac:dyDescent="0.3">
      <c r="F54" s="4"/>
      <c r="G54" s="4"/>
      <c r="L54" s="2"/>
    </row>
    <row r="55" spans="6:12" x14ac:dyDescent="0.3">
      <c r="F55" s="4"/>
      <c r="G55" s="4"/>
      <c r="L55" s="2"/>
    </row>
    <row r="56" spans="6:12" x14ac:dyDescent="0.3">
      <c r="F56" s="4"/>
      <c r="G56" s="4"/>
      <c r="L56" s="2"/>
    </row>
    <row r="57" spans="6:12" x14ac:dyDescent="0.3">
      <c r="F57" s="4"/>
      <c r="G57" s="4"/>
      <c r="L57" s="2"/>
    </row>
    <row r="58" spans="6:12" x14ac:dyDescent="0.3">
      <c r="F58" s="4"/>
      <c r="G58" s="4"/>
      <c r="L58" s="2"/>
    </row>
    <row r="59" spans="6:12" x14ac:dyDescent="0.3">
      <c r="F59" s="4"/>
      <c r="G59" s="4"/>
      <c r="L59" s="2"/>
    </row>
    <row r="60" spans="6:12" x14ac:dyDescent="0.3">
      <c r="F60" s="4"/>
      <c r="G60" s="4"/>
      <c r="L60" s="2"/>
    </row>
    <row r="61" spans="6:12" x14ac:dyDescent="0.3">
      <c r="F61" s="4"/>
      <c r="G61" s="4"/>
      <c r="L61" s="2"/>
    </row>
    <row r="62" spans="6:12" x14ac:dyDescent="0.3">
      <c r="F62" s="4"/>
      <c r="G62" s="4"/>
      <c r="L62" s="2"/>
    </row>
    <row r="63" spans="6:12" x14ac:dyDescent="0.3">
      <c r="F63" s="4"/>
      <c r="G63" s="4"/>
      <c r="L63" s="2"/>
    </row>
    <row r="64" spans="6:12" x14ac:dyDescent="0.3">
      <c r="F64" s="4"/>
      <c r="G64" s="4"/>
      <c r="L64" s="2"/>
    </row>
    <row r="65" spans="6:12" x14ac:dyDescent="0.3">
      <c r="F65" s="4"/>
      <c r="G65" s="4"/>
      <c r="L65" s="2"/>
    </row>
    <row r="66" spans="6:12" x14ac:dyDescent="0.3">
      <c r="F66" s="4"/>
      <c r="G66" s="4"/>
      <c r="L66" s="2"/>
    </row>
    <row r="67" spans="6:12" x14ac:dyDescent="0.3">
      <c r="F67" s="4"/>
      <c r="G67" s="4"/>
      <c r="L67" s="2"/>
    </row>
    <row r="68" spans="6:12" x14ac:dyDescent="0.3">
      <c r="F68" s="4"/>
      <c r="G68" s="4"/>
      <c r="L68" s="2"/>
    </row>
    <row r="69" spans="6:12" x14ac:dyDescent="0.3">
      <c r="F69" s="4"/>
      <c r="G69" s="4"/>
      <c r="L69" s="2"/>
    </row>
    <row r="70" spans="6:12" x14ac:dyDescent="0.3">
      <c r="F70" s="4"/>
      <c r="G70" s="4"/>
      <c r="L70" s="2"/>
    </row>
    <row r="71" spans="6:12" x14ac:dyDescent="0.3">
      <c r="F71" s="4"/>
      <c r="G71" s="4"/>
      <c r="L71" s="2"/>
    </row>
    <row r="72" spans="6:12" x14ac:dyDescent="0.3">
      <c r="F72" s="4"/>
      <c r="G72" s="4"/>
      <c r="L72" s="2"/>
    </row>
    <row r="73" spans="6:12" x14ac:dyDescent="0.3">
      <c r="F73" s="4"/>
      <c r="G73" s="4"/>
      <c r="L73" s="2"/>
    </row>
    <row r="74" spans="6:12" x14ac:dyDescent="0.3">
      <c r="F74" s="4"/>
      <c r="G74" s="4"/>
      <c r="L74" s="2"/>
    </row>
    <row r="75" spans="6:12" x14ac:dyDescent="0.3">
      <c r="F75" s="4"/>
      <c r="G75" s="4"/>
      <c r="L75" s="2"/>
    </row>
    <row r="76" spans="6:12" x14ac:dyDescent="0.3">
      <c r="F76" s="4"/>
      <c r="G76" s="4"/>
      <c r="L76" s="2"/>
    </row>
    <row r="77" spans="6:12" x14ac:dyDescent="0.3">
      <c r="F77" s="4"/>
      <c r="G77" s="4"/>
      <c r="L77" s="2"/>
    </row>
    <row r="78" spans="6:12" x14ac:dyDescent="0.3">
      <c r="F78" s="4"/>
      <c r="G78" s="4"/>
      <c r="L78" s="2"/>
    </row>
    <row r="79" spans="6:12" x14ac:dyDescent="0.3">
      <c r="F79" s="4"/>
      <c r="G79" s="4"/>
      <c r="L79" s="2"/>
    </row>
    <row r="80" spans="6:12" x14ac:dyDescent="0.3">
      <c r="F80" s="4"/>
      <c r="G80" s="4"/>
      <c r="L80" s="2"/>
    </row>
    <row r="81" spans="6:12" x14ac:dyDescent="0.3">
      <c r="F81" s="4"/>
      <c r="G81" s="4"/>
      <c r="L81" s="2"/>
    </row>
    <row r="82" spans="6:12" x14ac:dyDescent="0.3">
      <c r="F82" s="4"/>
      <c r="G82" s="4"/>
      <c r="L82" s="2"/>
    </row>
    <row r="83" spans="6:12" x14ac:dyDescent="0.3">
      <c r="F83" s="4"/>
      <c r="G83" s="4"/>
      <c r="L83" s="2"/>
    </row>
    <row r="84" spans="6:12" x14ac:dyDescent="0.3">
      <c r="F84" s="4"/>
      <c r="G84" s="4"/>
      <c r="L84" s="2"/>
    </row>
    <row r="85" spans="6:12" x14ac:dyDescent="0.3">
      <c r="F85" s="4"/>
      <c r="G85" s="4"/>
      <c r="L85" s="2"/>
    </row>
    <row r="86" spans="6:12" x14ac:dyDescent="0.3">
      <c r="F86" s="4"/>
      <c r="G86" s="4"/>
      <c r="L86" s="2"/>
    </row>
    <row r="87" spans="6:12" x14ac:dyDescent="0.3">
      <c r="F87" s="4"/>
      <c r="G87" s="4"/>
      <c r="L87" s="2"/>
    </row>
    <row r="88" spans="6:12" x14ac:dyDescent="0.3">
      <c r="F88" s="4"/>
      <c r="G88" s="4"/>
      <c r="L88" s="2"/>
    </row>
    <row r="89" spans="6:12" x14ac:dyDescent="0.3">
      <c r="F89" s="4"/>
      <c r="G89" s="4"/>
      <c r="L89" s="2"/>
    </row>
    <row r="90" spans="6:12" x14ac:dyDescent="0.3">
      <c r="F90" s="4"/>
      <c r="G90" s="4"/>
      <c r="L90" s="2"/>
    </row>
    <row r="91" spans="6:12" x14ac:dyDescent="0.3">
      <c r="F91" s="4"/>
      <c r="G91" s="4"/>
      <c r="L91" s="2"/>
    </row>
    <row r="92" spans="6:12" x14ac:dyDescent="0.3">
      <c r="F92" s="4"/>
      <c r="G92" s="4"/>
      <c r="L92" s="2"/>
    </row>
    <row r="93" spans="6:12" x14ac:dyDescent="0.3">
      <c r="F93" s="4"/>
      <c r="G93" s="4"/>
      <c r="L93" s="2"/>
    </row>
    <row r="94" spans="6:12" x14ac:dyDescent="0.3">
      <c r="F94" s="4"/>
      <c r="G94" s="4"/>
      <c r="L94" s="2"/>
    </row>
    <row r="95" spans="6:12" x14ac:dyDescent="0.3">
      <c r="F95" s="4"/>
      <c r="G95" s="4"/>
      <c r="L95" s="2"/>
    </row>
    <row r="96" spans="6:12" x14ac:dyDescent="0.3">
      <c r="F96" s="4"/>
      <c r="G96" s="4"/>
      <c r="L96" s="2"/>
    </row>
    <row r="97" spans="6:12" x14ac:dyDescent="0.3">
      <c r="F97" s="4"/>
      <c r="G97" s="4"/>
      <c r="L97" s="2"/>
    </row>
    <row r="98" spans="6:12" x14ac:dyDescent="0.3">
      <c r="F98" s="4"/>
    </row>
    <row r="99" spans="6:12" x14ac:dyDescent="0.3">
      <c r="F99" s="4"/>
    </row>
    <row r="100" spans="6:12" x14ac:dyDescent="0.3">
      <c r="F100" s="4"/>
    </row>
    <row r="101" spans="6:12" x14ac:dyDescent="0.3">
      <c r="F101" s="4"/>
    </row>
    <row r="102" spans="6:12" x14ac:dyDescent="0.3">
      <c r="F102" s="4"/>
    </row>
    <row r="103" spans="6:12" x14ac:dyDescent="0.3">
      <c r="F103" s="4"/>
    </row>
    <row r="104" spans="6:12" x14ac:dyDescent="0.3">
      <c r="F104" s="4"/>
    </row>
    <row r="105" spans="6:12" x14ac:dyDescent="0.3">
      <c r="F105" s="4"/>
    </row>
    <row r="106" spans="6:12" x14ac:dyDescent="0.3">
      <c r="F106" s="4"/>
    </row>
    <row r="107" spans="6:12" x14ac:dyDescent="0.3">
      <c r="F107" s="4"/>
    </row>
    <row r="108" spans="6:12" x14ac:dyDescent="0.3">
      <c r="F108" s="4"/>
    </row>
    <row r="109" spans="6:12" x14ac:dyDescent="0.3">
      <c r="F109" s="4"/>
    </row>
    <row r="110" spans="6:12" x14ac:dyDescent="0.3">
      <c r="F110" s="4"/>
    </row>
    <row r="111" spans="6:12" x14ac:dyDescent="0.3">
      <c r="F111" s="4"/>
    </row>
    <row r="112" spans="6:12" x14ac:dyDescent="0.3">
      <c r="F112" s="4"/>
    </row>
  </sheetData>
  <phoneticPr fontId="1" type="noConversion"/>
  <conditionalFormatting sqref="C2:C40">
    <cfRule type="cellIs" dxfId="13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N24"/>
  <sheetViews>
    <sheetView zoomScaleNormal="100" workbookViewId="0">
      <pane ySplit="1" topLeftCell="A2" activePane="bottomLeft" state="frozen"/>
      <selection pane="bottomLeft" sqref="A1:K10"/>
    </sheetView>
  </sheetViews>
  <sheetFormatPr baseColWidth="10" defaultRowHeight="14.4" outlineLevelCol="1" x14ac:dyDescent="0.3"/>
  <cols>
    <col min="1" max="1" width="16.5546875" bestFit="1" customWidth="1"/>
    <col min="2" max="2" width="13.6640625" customWidth="1" outlineLevel="1"/>
    <col min="3" max="3" width="15.6640625" customWidth="1" outlineLevel="1"/>
    <col min="4" max="4" width="10.33203125" customWidth="1" outlineLevel="1"/>
    <col min="5" max="5" width="15.109375" bestFit="1" customWidth="1"/>
    <col min="6" max="6" width="11.33203125" bestFit="1" customWidth="1"/>
    <col min="7" max="7" width="81.109375" hidden="1" customWidth="1" outlineLevel="1"/>
    <col min="8" max="8" width="14.88671875" hidden="1" customWidth="1" outlineLevel="1" collapsed="1"/>
    <col min="9" max="9" width="18.109375" hidden="1" customWidth="1" outlineLevel="1"/>
    <col min="10" max="10" width="17.6640625" bestFit="1" customWidth="1" collapsed="1"/>
    <col min="11" max="11" width="18.6640625" bestFit="1" customWidth="1"/>
    <col min="12" max="12" width="19.109375" bestFit="1" customWidth="1"/>
    <col min="13" max="13" width="15.33203125" customWidth="1"/>
    <col min="14" max="14" width="12.109375" bestFit="1" customWidth="1"/>
    <col min="16" max="16" width="13.6640625" customWidth="1"/>
  </cols>
  <sheetData>
    <row r="1" spans="1:14" ht="29.4" thickBot="1" x14ac:dyDescent="0.35">
      <c r="A1" s="16" t="s">
        <v>0</v>
      </c>
      <c r="B1" s="16" t="s">
        <v>5</v>
      </c>
      <c r="C1" s="16" t="s">
        <v>710</v>
      </c>
      <c r="D1" s="16" t="s">
        <v>6</v>
      </c>
      <c r="E1" s="16" t="s">
        <v>25</v>
      </c>
      <c r="F1" t="s">
        <v>1372</v>
      </c>
      <c r="G1" s="16" t="s">
        <v>711</v>
      </c>
      <c r="H1" s="16" t="s">
        <v>745</v>
      </c>
      <c r="I1" s="16" t="s">
        <v>33</v>
      </c>
      <c r="J1" s="16" t="s">
        <v>67</v>
      </c>
      <c r="K1" s="16" t="s">
        <v>747</v>
      </c>
      <c r="L1" s="18" t="str">
        <f>"Materiales encontrados: "&amp;COUNTA(_xlfn.UNIQUE(Amazon___IMG[Material]))</f>
        <v>Materiales encontrados: 3</v>
      </c>
      <c r="M1" s="19" t="str">
        <f>"Materiales buscados: "&amp;COUNTA(_xlfn.UNIQUE(Amazon[Material]))</f>
        <v>Materiales buscados: 3</v>
      </c>
      <c r="N1" s="20" t="str">
        <f>"Diferencia: "&amp;COUNTA(_xlfn.UNIQUE(Amazon___IMG[Material]))-COUNTA(_xlfn.UNIQUE(Amazon[Material]))</f>
        <v>Diferencia: 0</v>
      </c>
    </row>
    <row r="2" spans="1:14" x14ac:dyDescent="0.3">
      <c r="A2" t="s">
        <v>1417</v>
      </c>
      <c r="B2" t="s">
        <v>1438</v>
      </c>
      <c r="G2" t="s">
        <v>1575</v>
      </c>
      <c r="J2" t="s">
        <v>1579</v>
      </c>
      <c r="K2" s="25" t="str">
        <f>HYPERLINK(Amazon___IMG[[#This Row],[Full_Path]],Amazon___IMG[[#This Row],[Material]]&amp;" -&gt; "&amp;Amazon___IMG[[#This Row],[Descripcion]])</f>
        <v xml:space="preserve">BG8500140-BLA -&gt; </v>
      </c>
      <c r="M2" s="22"/>
    </row>
    <row r="3" spans="1:14" x14ac:dyDescent="0.3">
      <c r="A3" t="s">
        <v>1417</v>
      </c>
      <c r="B3" t="s">
        <v>1438</v>
      </c>
      <c r="G3" t="s">
        <v>1576</v>
      </c>
      <c r="J3" t="s">
        <v>1578</v>
      </c>
      <c r="K3" s="25" t="str">
        <f>HYPERLINK(Amazon___IMG[[#This Row],[Full_Path]],Amazon___IMG[[#This Row],[Material]]&amp;" -&gt; "&amp;Amazon___IMG[[#This Row],[Descripcion]])</f>
        <v xml:space="preserve">BG8500140-BLA -&gt; </v>
      </c>
      <c r="M3" s="22"/>
    </row>
    <row r="4" spans="1:14" x14ac:dyDescent="0.3">
      <c r="A4" t="s">
        <v>1417</v>
      </c>
      <c r="B4" t="s">
        <v>1438</v>
      </c>
      <c r="G4" t="s">
        <v>1577</v>
      </c>
      <c r="J4" t="s">
        <v>1580</v>
      </c>
      <c r="K4" s="25" t="str">
        <f>HYPERLINK(Amazon___IMG[[#This Row],[Full_Path]],Amazon___IMG[[#This Row],[Material]]&amp;" -&gt; "&amp;Amazon___IMG[[#This Row],[Descripcion]])</f>
        <v xml:space="preserve">BG8500140-BLA -&gt; </v>
      </c>
      <c r="M4" s="22"/>
    </row>
    <row r="5" spans="1:14" x14ac:dyDescent="0.3">
      <c r="A5" t="s">
        <v>1439</v>
      </c>
      <c r="B5" t="s">
        <v>1440</v>
      </c>
      <c r="G5" t="s">
        <v>1581</v>
      </c>
      <c r="J5" t="s">
        <v>1584</v>
      </c>
      <c r="K5" s="23" t="str">
        <f>HYPERLINK(Amazon___IMG[[#This Row],[Full_Path]],Amazon___IMG[[#This Row],[Material]]&amp;" -&gt; "&amp;Amazon___IMG[[#This Row],[Descripcion]])</f>
        <v xml:space="preserve">BG8500140-COG -&gt; </v>
      </c>
      <c r="M5" s="22"/>
    </row>
    <row r="6" spans="1:14" x14ac:dyDescent="0.3">
      <c r="A6" t="s">
        <v>1439</v>
      </c>
      <c r="B6" t="s">
        <v>1440</v>
      </c>
      <c r="G6" t="s">
        <v>1582</v>
      </c>
      <c r="J6" t="s">
        <v>1585</v>
      </c>
      <c r="K6" s="25" t="str">
        <f>HYPERLINK(Amazon___IMG[[#This Row],[Full_Path]],Amazon___IMG[[#This Row],[Material]]&amp;" -&gt; "&amp;Amazon___IMG[[#This Row],[Descripcion]])</f>
        <v xml:space="preserve">BG8500140-COG -&gt; </v>
      </c>
      <c r="M6" s="22"/>
    </row>
    <row r="7" spans="1:14" x14ac:dyDescent="0.3">
      <c r="A7" t="s">
        <v>1439</v>
      </c>
      <c r="B7" t="s">
        <v>1440</v>
      </c>
      <c r="G7" t="s">
        <v>1583</v>
      </c>
      <c r="J7" t="s">
        <v>1586</v>
      </c>
      <c r="K7" s="25" t="str">
        <f>HYPERLINK(Amazon___IMG[[#This Row],[Full_Path]],Amazon___IMG[[#This Row],[Material]]&amp;" -&gt; "&amp;Amazon___IMG[[#This Row],[Descripcion]])</f>
        <v xml:space="preserve">BG8500140-COG -&gt; </v>
      </c>
      <c r="M7" s="22"/>
    </row>
    <row r="8" spans="1:14" x14ac:dyDescent="0.3">
      <c r="A8" t="s">
        <v>1441</v>
      </c>
      <c r="B8" t="s">
        <v>1442</v>
      </c>
      <c r="G8" t="s">
        <v>1587</v>
      </c>
      <c r="J8" t="s">
        <v>1590</v>
      </c>
      <c r="K8" s="23" t="str">
        <f>HYPERLINK(Amazon___IMG[[#This Row],[Full_Path]],Amazon___IMG[[#This Row],[Material]]&amp;" -&gt; "&amp;Amazon___IMG[[#This Row],[Descripcion]])</f>
        <v xml:space="preserve">PG934905-BLA -&gt; </v>
      </c>
      <c r="M8" s="22"/>
    </row>
    <row r="9" spans="1:14" x14ac:dyDescent="0.3">
      <c r="A9" t="s">
        <v>1441</v>
      </c>
      <c r="B9" t="s">
        <v>1442</v>
      </c>
      <c r="G9" t="s">
        <v>1588</v>
      </c>
      <c r="J9" t="s">
        <v>1592</v>
      </c>
      <c r="K9" s="25" t="str">
        <f>HYPERLINK(Amazon___IMG[[#This Row],[Full_Path]],Amazon___IMG[[#This Row],[Material]]&amp;" -&gt; "&amp;Amazon___IMG[[#This Row],[Descripcion]])</f>
        <v xml:space="preserve">PG934905-BLA -&gt; </v>
      </c>
      <c r="M9" s="22"/>
    </row>
    <row r="10" spans="1:14" x14ac:dyDescent="0.3">
      <c r="A10" t="s">
        <v>1441</v>
      </c>
      <c r="B10" t="s">
        <v>1442</v>
      </c>
      <c r="G10" t="s">
        <v>1589</v>
      </c>
      <c r="J10" t="s">
        <v>1591</v>
      </c>
      <c r="K10" s="25" t="str">
        <f>HYPERLINK(Amazon___IMG[[#This Row],[Full_Path]],Amazon___IMG[[#This Row],[Material]]&amp;" -&gt; "&amp;Amazon___IMG[[#This Row],[Descripcion]])</f>
        <v xml:space="preserve">PG934905-BLA -&gt; </v>
      </c>
      <c r="M10" s="22"/>
    </row>
    <row r="11" spans="1:14" x14ac:dyDescent="0.3">
      <c r="M11" s="22"/>
    </row>
    <row r="12" spans="1:14" x14ac:dyDescent="0.3">
      <c r="M12" s="22"/>
    </row>
    <row r="13" spans="1:14" x14ac:dyDescent="0.3">
      <c r="M13" s="22"/>
    </row>
    <row r="14" spans="1:14" x14ac:dyDescent="0.3">
      <c r="M14" s="22"/>
    </row>
    <row r="15" spans="1:14" x14ac:dyDescent="0.3">
      <c r="M15" s="22"/>
    </row>
    <row r="16" spans="1:14" x14ac:dyDescent="0.3">
      <c r="M16" s="22"/>
    </row>
    <row r="17" spans="13:13" x14ac:dyDescent="0.3">
      <c r="M17" s="22"/>
    </row>
    <row r="18" spans="13:13" x14ac:dyDescent="0.3">
      <c r="M18" s="22"/>
    </row>
    <row r="19" spans="13:13" x14ac:dyDescent="0.3">
      <c r="M19" s="22"/>
    </row>
    <row r="20" spans="13:13" x14ac:dyDescent="0.3">
      <c r="M20" s="22"/>
    </row>
    <row r="21" spans="13:13" x14ac:dyDescent="0.3">
      <c r="M21" s="22"/>
    </row>
    <row r="22" spans="13:13" x14ac:dyDescent="0.3">
      <c r="M22" s="22"/>
    </row>
    <row r="23" spans="13:13" x14ac:dyDescent="0.3">
      <c r="M23" s="22"/>
    </row>
    <row r="24" spans="13:13" x14ac:dyDescent="0.3">
      <c r="M24" s="2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H w M A A B Q S w M E F A A C A A g A U F l 7 W h m 8 I h S l A A A A 9 w A A A B I A H A B D b 2 5 m a W c v U G F j a 2 F n Z S 5 4 b W w g o h g A K K A U A A A A A A A A A A A A A A A A A A A A A A A A A A A A h Y + 9 D o I w G E V f h X S n P z A I 5 K M M r p K Y m B j W p l R s h G J o s b y b g 4 / k K 4 h R 1 M 3 x n n u G e + / X G x R T 1 w Y X N V j d m x w x T F G g j O x r b Z o c j e 4 Q J q j g s B X y J B o V z L K x 2 W T r H B 2 d O 2 e E e O + x j 3 E / N C S i l J G q 3 O z k U X U C f W T 9 X w 6 1 s U 4 Y q R C H / W s M j z C L U 8 y S V Y o p k I V C q c 3 X i O b B z / Y H w n p s 3 T g o r m x Y V k C W C O R 9 g j 8 A U E s D B B Q A A g A I A F B Z e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Q W X t a g 1 4 M 1 n 4 J A A B 3 S g A A E w A c A E Z v c m 1 1 b G F z L 1 N l Y 3 R p b 2 4 x L m 0 g o h g A K K A U A A A A A A A A A A A A A A A A A A A A A A A A A A A A 7 V t b b x u 7 E X 4 P k P 9 A 7 A E C G V A E O 2 h S w K 0 L K L K T + M S O f S y 7 f Z A F g d 6 l b T Y r U o e 7 U p M Y / j F 9 P M / n J / i P d b j c O 7 l X X e y k C R B o v V x y L p z 5 O M M h P W L 7 l D M 0 V L 8 7 f 3 v + 7 P k z 7 x Y L 4 q A z w v C U T I b U n R M f o z 3 k E v / 5 M w T / T g S 9 I Q z e H H y x i d s b z I U g z P 8 X F 5 + v O P / c 2 b o b f Y K e e 1 Z 2 B G t 8 P x p w 5 s O n 4 6 4 a 6 B f r n M 4 4 s v H 0 i m K H W z D k O b 5 y S e 9 c Y O Z d c z E d c H c + Z e d f Z 8 T r K L L d u z v r i D K C r S 7 y 4 T 3 y y R f / v o v u r H 3 i 2 Y L O b B B E a x v O r + m / + a Q v 7 F u 6 4 F r z g M 9 m x N V e H x N h A 1 9 H 9 E o Q a D x k / p u / 9 C Q z Q e s R X R A x 4 1 z v d 4 p d D G w g h 6 A P l A h h I E i n 2 D a 8 v s W z u d C 5 J 1 h 4 + l v M r r h g e k N / i r 8 Z d H C E 0 T E W l G U 1 d 7 / 1 / B l l 5 v l I m 8 M v 4 b D o J T o 8 f m + 1 s Y e Q r 9 X Z w T H 2 i a B Y n 4 D + 8 P B T T s q Y F N D 2 5 q 6 P P W R z o M e w g 7 2 E 4 i f i + c T 5 l V P W y X M V W E R E 8 V 6 a w w J k A I 3 y y X v C i M B u / g v 4 g z I X j B X 6 y i E / U u b 0 j s i 1 f z K H j x K W h g S R L z P M H P r w J 4 r 7 x D w d B G 3 B s 9 J D p 0 C K L E U w J y z k Z M P H L r F D v 7 D e z V 1 3 c o r 9 W / n H 0 P / q k s m A O 8 S 6 b 9 6 j X K k 7 B V o 1 S x t T B z 6 y w G H w X 6 n b H L q k N H z I W K F 2 c 7 0 a 6 3 j H M p H O g 0 9 k 6 g Z c i p s S B k + J 8 D j D L v 0 G F B C + E e Q G H h L e + o 4 T 8 1 Q m T M w Z P B F s 3 6 J z M P 3 e G Z k B G p H O S B E e d 6 2 R d I + x 1 V W / W w k j 7 6 g L w l 5 T 1 x d Z r x g S M A f / j P / H 6 x S y G 9 I c K R b G 6 O / / Q A w M B w G v m Z e W l R D c n 8 9 c K i H W Q 7 / P q S 8 f E q L 7 1 P M p s / 2 O z p h U a y h q x g i l k u B D Q b h w S M 6 z z 4 K X Q n 0 k 5 T A R 7 2 Z A J c I R 6 3 D 6 8 F / A H B K 4 W O Q j u X m t 5 T L J / C e T l U V g o x B Z I A 6 X F 7 W 0 L I H H m X F W C c v 9 8 4 O z w / 6 R v m J 9 v C h C 5 Q t G x W 4 K U l E I q f W R O S K 6 U m R W s E A F i q a l H D E K p X g 8 Z J Y s I d m 5 a J H T R V w h F J e p V I + S K n U b C l I L g v X h T W h s + E o D F H B F B g u A I G Z I L h G o A p G 1 D h K c w U k k N s u f r d b Y p n H e z b h l 6 I m 1 c C 1 j Y 2 U i 3 j d d S I w y h Y r q 5 N e R r X W t G u o r g 1 K H X P i F y 0 Q E Z i d S 7 7 2 + Z x M w A X a T C 6 f z Y 2 d x P E 4 g l s D w J A l Z c 1 i d 0 p j 0 b i Q 9 e x c N 6 Q 1 r A t J r C Z 9 D B 3 T 4 b o A P 6 C u S N o u k g s o h R R f k 8 X A 6 x c t Z 6 L R 1 Y N s o 9 E Y A X F J O r K + u n n O y 1 U L y h I o J w V O t G l z u h u K X A n d W k A r I j j + U U B 0 Z q 8 T r + L k c q H S O U o C V 5 9 o M W L / J o Q T 6 p w T i I m g t o 9 w m U K 8 C y S x P O R B Z B i O D r Y 8 l 8 F F t n a w O G w / 6 2 Y 2 F D G a V 4 O V y s W 0 z 2 B z O i A 3 P c r f n M / F R 5 x 2 2 f S 6 + b l X 4 d b w c 0 + k M Z h W D v i r C 3 U L B y p n Y N K z u o g P v 9 z m Z 4 h h 9 C j R v 1 M D 6 N i Z i c r Z L Q Y P E E G c W a 1 0 T q R a U K n c w w W j Y 0 h B C i 0 W o w N G A n M R Q c C g J n / K n R Y h X D z H r h a P G Q K 8 6 G q 2 C R i 0 K X R 0 4 v g V j 9 / A S 6 K g G 2 G D o u L L N V x W v P d U N 1 3 0 y w 4 A f U 9 A o n y S h Z Q a v 3 g s + n 0 3 C e K 0 Q 7 5 Y b 6 e c G b W F M G R d D j D F l 0 r r x b d q Y d j 7 C v D g d T N 6 e 7 B 8 M + 2 2 Q s n D X d i 2 A W S e 4 1 H E u I Z j F O V U t W w L n w n L b B i p P w 4 8 X a H B 4 3 B + c P J V o s O l O p 1 1 r p 7 M s 9 H v E D H q 3 3 l a n v Y a t z h y o J d u q y v Z q a L N B S h w O a s K u q K k d c O X Z r g A r 9 V V 2 2 z K 0 / z R I Z Y x 4 p 8 L L i r H q 7 i 5 h x u h b d c E w x 8 9 3 A Y J R u X + Z Z D g 6 M b A 6 I I R F 6 U f P h 8 t Z / S H y 4 m C U 8 p y 4 Q J 5 1 b j Q m p C M + 2 y T I k Y Z q J M e R e x j z 4 7 g x Y V A N i e K m 0 h T Z I E V V j h y O K + E V / C y M A d s E f 3 l G / 7 / S Z H W 6 a 5 n w U R 0 P W x 1 q 5 g v h d V B z k + e W V K K J P r x F 0 e t g I 6 x 2 S m 3 s 3 y q 9 L u D k u z j b V M 7 7 W i D z M V L p 0 D u M s W j Y t P E k W h E u L q f / + F m z O k r a C u 3 U I d Q N J M v p 4 w e p w 7 X 1 j 6 Q e w U w t s / 8 Z 9 N 9 w 5 X y j k W 9 z H N e O A 6 X o L B H 1 P j 6 M K / Y q K k C l 0 q + 9 E o R i + H z 4 k + W C 8 m K N N 6 g A a R j d E p m L + d V w u Z P s Y b 6 w U M d 6 M U r R h 1 d b V o M g s W R j o D R W T N w a H J I j y j w i J P I i h 3 i z + c M f H j y 4 8 j + d B o g s z G L n 2 Q N h 1 Y C F w 6 Q X p / 4 1 c L i v G o n o j G K b H c M 4 P T l X 2 9 K u X O z T B T n l H p V X M n r v B J 8 e M A d k S C D F V E L k D I U n K 3 T U U j O S n A 6 r r Q W p 2 E o J w W k A O z 1 p A 9 a 9 X k B s e G T N L E r u X K 7 x 3 F o x I K Q Y 1 I 7 j 5 i K W 9 Z x l S 5 t 8 s I 4 f D k + m x B c Q B 4 D 5 V y 7 p o 8 j R g s s 6 e y h c 9 x y S Q l M 5 Q / A i B F q M o P / i 4 Y 9 v 8 q O h X C 5 h S A C 9 c b x 4 h h + a F s 2 B t + j t c 3 s u i 0 4 d Y I j 0 w u X R 6 1 i D 3 c s L M B v v k t g Y c N N 1 M e N e D 0 z k M l C r 9 / K c v 5 S 1 X f v 2 0 r m 6 T C 1 R i t 4 k Y b h n e w t r q z u K P W L P 6 o L G Q o P Y e 9 N F B 8 z m 0 o H 3 3 r z e 3 t 7 p o t / m 3 C c B m b 3 k s f e J M z J O r V / M x l f k W x B f z c B 3 + I J m g r t T + c 4 n H w g G 6 4 v X b j Q K 3 / d d d 2 h j F w t v z x f z 9 M B N I o J C N s p r B 2 n D z D Z l S n y 5 O 0 P K / L M v 0 + a f v y V l K i i 2 u Q 8 U R p g l 0 Z e 2 w K o u N W u 5 M X M N 0 8 6 y N T O a 7 m T w n N p z x d Q I W z J w Y l K h P o G t R 2 q V 8 p v 0 8 J 1 U b G t m m S o r M W a Z Y d P m s 8 y A s F y + 2 x w F f A o J Z y h B N u F M v W x y B n C N O 3 j H 5 I g u k e b J 7 p v I Z 8 H z 6 Q 2 f 5 G s i K 7 3 m s p H S h 1 Y o D X i W z L a / / / J E C h / B N R K F f b X L x I n 0 a 9 6 9 C / r X r M B n B K k F o Z n r z C Y g z X 7 Q u n y b F y P w m e x V 6 o I d 7 l b J T K 6 W q x O L k b N 9 V G / M S a q L H k 3 W I f 2 2 i l w t f R G c S V d o n c 6 k R 5 B J h 4 R f W O M W d y p L V p q I 7 g p u y a x o A T g V d A G s L r P X F w 3 x P Z 5 2 r I H 0 + i d 1 4 z d D z 1 Y x n J G D f F B s D I M T D D e E 0 V U 9 V l C o K e D 8 x y r T x P Z v v A Y Z N 2 4 8 i I 5 I 5 8 N o Z I y j V 3 F F / e n f L V w R a u p 2 j X Z 2 0 P Y r 9 O q 1 G U L b 7 f y c M L I P k 0 g A n P t f + O U H M I O 3 + M Z L 7 f 5 c G j n p b b / q v X r 9 c x + o w T 5 Q w 8 2 e d H C c b V E 5 S o u i m 2 E m N 7 a H G B K s s J i / / r S Y 9 V l M b h x i 3 2 I J 5 Q B n M W k H u C w 3 p / 8 B U E s B A i 0 A F A A C A A g A U F l 7 W h m 8 I h S l A A A A 9 w A A A B I A A A A A A A A A A A A A A A A A A A A A A E N v b m Z p Z y 9 Q Y W N r Y W d l L n h t b F B L A Q I t A B Q A A g A I A F B Z e 1 p T c j g s m w A A A O E A A A A T A A A A A A A A A A A A A A A A A P E A A A B b Q 2 9 u d G V u d F 9 U e X B l c 1 0 u e G 1 s U E s B A i 0 A F A A C A A g A U F l 7 W o N e D N Z + C Q A A d 0 o A A B M A A A A A A A A A A A A A A A A A 2 Q E A A E Z v c m 1 1 b G F z L 1 N l Y 3 R p b 2 4 x L m 1 Q S w U G A A A A A A M A A w D C A A A A p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k B A A A A A A A 0 C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C a T k 5 Z E 1 z T C t N V D d S N z l P S 1 B m d U V 5 Q 0 V O c 2 F X V n V k R 1 Z 6 Q U F B Q U F B Q U F B Q U F B Q U V S R E U x S l Q r M E 5 I c U 9 Y O V A z N m h I Z F F U V k d G a W J H R n p J R k p s Y k d G a m F X O X V Z V 3 h s Y 3 d B Q U F n Q U F B Q U F B Q U F E T C t V d l V k M E s x U k t o R 1 h y c l p j V k p B Q z F O c F o y N W h i Q 0 J N Y V h O M E F B Q U R B Q U F B Q U F B Q U F Q Z H o 2 R F Z r d E h K S X Z U b k t E M H Z F d G N z U l R H b H p k R 0 V n W k d V Z 1 F u V n p j W F Z s W k d F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2 O D J k M T E t N T k 0 Z S 0 0 Y j F j L T k 3 Y 2 Q t Z T M 3 M j d m N j c z Y z Y 1 I i A v P j x F b n R y e S B U e X B l P S J R d W V y e U d y b 3 V w S U Q i I F Z h b H V l P S J z N T I x M z Q z N D Q t Z m I 1 M y 0 0 N z Q z L W E 4 Z T U t Z m Q z Z j d l Y T E x Z G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A 6 M T Y 6 N D U u M D Q w N j c y N 1 o i I C 8 + P E V u d H J 5 I F R 5 c G U 9 I k Z p b G x D b 2 x 1 b W 5 U e X B l c y I g V m F s d W U 9 I n N C Z 1 l H Q m d N R 0 J n W U d C Z 1 l H Q m c 9 P S I g L z 4 8 R W 5 0 c n k g V H l w Z T 0 i R m l s b E N v b H V t b k 5 h b W V z I i B W Y W x 1 Z T 0 i c 1 s m c X V v d D t M a W 5 l Y S Z x d W 9 0 O y w m c X V v d D t E Z X N j c m l w Y 2 l v b i Z x d W 9 0 O y w m c X V v d D t T d W Z p a m 9 f Q X J j a G l 2 b y Z x d W 9 0 O y w m c X V v d D t D b 3 B w Z W w m c X V v d D s s J n F 1 b 3 Q 7 T W V y Y 2 F k b 0 x p Y n J l J n F 1 b 3 Q 7 L C Z x d W 9 0 O 0 x p d m V y c G 9 v b C Z x d W 9 0 O y w m c X V v d D t Q Y W x h Y 2 l v I G R l I E h p Z X J y b y Z x d W 9 0 O y w m c X V v d D t D a W 1 h Y 2 8 m c X V v d D s s J n F 1 b 3 Q 7 Q 2 h h c H V y J n F 1 b 3 Q 7 L C Z x d W 9 0 O 1 N l Y X J z J n F 1 b 3 Q 7 L C Z x d W 9 0 O 1 N h b m J v c m 5 z J n F 1 b 3 Q 7 L C Z x d W 9 0 O 0 F t Y X p v b i Z x d W 9 0 O y w m c X V v d D t M Y S B N Y X J p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W 5 h b W V f U 2 l s d W V 0 Y S 9 B d X R v U m V t b 3 Z l Z E N v b H V t b n M x L n t M a W 5 l Y S w w f S Z x d W 9 0 O y w m c X V v d D t T Z W N 0 a W 9 u M S 9 S Z W 5 h b W V f U 2 l s d W V 0 Y S 9 B d X R v U m V t b 3 Z l Z E N v b H V t b n M x L n t E Z X N j c m l w Y 2 l v b i w x f S Z x d W 9 0 O y w m c X V v d D t T Z W N 0 a W 9 u M S 9 S Z W 5 h b W V f U 2 l s d W V 0 Y S 9 B d X R v U m V t b 3 Z l Z E N v b H V t b n M x L n t T d W Z p a m 9 f Q X J j a G l 2 b y w y f S Z x d W 9 0 O y w m c X V v d D t T Z W N 0 a W 9 u M S 9 S Z W 5 h b W V f U 2 l s d W V 0 Y S 9 B d X R v U m V t b 3 Z l Z E N v b H V t b n M x L n t D b 3 B w Z W w s M 3 0 m c X V v d D s s J n F 1 b 3 Q 7 U 2 V j d G l v b j E v U m V u Y W 1 l X 1 N p b H V l d G E v Q X V 0 b 1 J l b W 9 2 Z W R D b 2 x 1 b W 5 z M S 5 7 T W V y Y 2 F k b 0 x p Y n J l L D R 9 J n F 1 b 3 Q 7 L C Z x d W 9 0 O 1 N l Y 3 R p b 2 4 x L 1 J l b m F t Z V 9 T a W x 1 Z X R h L 0 F 1 d G 9 S Z W 1 v d m V k Q 2 9 s d W 1 u c z E u e 0 x p d m V y c G 9 v b C w 1 f S Z x d W 9 0 O y w m c X V v d D t T Z W N 0 a W 9 u M S 9 S Z W 5 h b W V f U 2 l s d W V 0 Y S 9 B d X R v U m V t b 3 Z l Z E N v b H V t b n M x L n t Q Y W x h Y 2 l v I G R l I E h p Z X J y b y w 2 f S Z x d W 9 0 O y w m c X V v d D t T Z W N 0 a W 9 u M S 9 S Z W 5 h b W V f U 2 l s d W V 0 Y S 9 B d X R v U m V t b 3 Z l Z E N v b H V t b n M x L n t D a W 1 h Y 2 8 s N 3 0 m c X V v d D s s J n F 1 b 3 Q 7 U 2 V j d G l v b j E v U m V u Y W 1 l X 1 N p b H V l d G E v Q X V 0 b 1 J l b W 9 2 Z W R D b 2 x 1 b W 5 z M S 5 7 Q 2 h h c H V y L D h 9 J n F 1 b 3 Q 7 L C Z x d W 9 0 O 1 N l Y 3 R p b 2 4 x L 1 J l b m F t Z V 9 T a W x 1 Z X R h L 0 F 1 d G 9 S Z W 1 v d m V k Q 2 9 s d W 1 u c z E u e 1 N l Y X J z L D l 9 J n F 1 b 3 Q 7 L C Z x d W 9 0 O 1 N l Y 3 R p b 2 4 x L 1 J l b m F t Z V 9 T a W x 1 Z X R h L 0 F 1 d G 9 S Z W 1 v d m V k Q 2 9 s d W 1 u c z E u e 1 N h b m J v c m 5 z L D E w f S Z x d W 9 0 O y w m c X V v d D t T Z W N 0 a W 9 u M S 9 S Z W 5 h b W V f U 2 l s d W V 0 Y S 9 B d X R v U m V t b 3 Z l Z E N v b H V t b n M x L n t B b W F 6 b 2 4 s M T F 9 J n F 1 b 3 Q 7 L C Z x d W 9 0 O 1 N l Y 3 R p b 2 4 x L 1 J l b m F t Z V 9 T a W x 1 Z X R h L 0 F 1 d G 9 S Z W 1 v d m V k Q 2 9 s d W 1 u c z E u e 0 x h I E 1 h c m l u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V 9 T a W x 1 Z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T J j Z D A w Y i 0 y O W Y w L T Q 5 Y z E t Y T B i Y i 0 x Y m M w M D Y 5 Z D A 5 M G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N G N k N 2 Y 3 N j I t Y m Z i M C 0 0 Z j h j L W I 0 N 2 I t Z j R l M j h m N 2 V l M T M y I i A v P j x F b n R y e S B U e X B l P S J G a W x s V G F y Z 2 V 0 I i B W Y W x 1 Z T 0 i c 0 F t Y X p v b l 9 f X 0 l N R y I g L z 4 8 R W 5 0 c n k g V H l w Z T 0 i R m l s b E V y c m 9 y Q 2 9 1 b n Q i I F Z h b H V l P S J s M C I g L z 4 8 R W 5 0 c n k g V H l w Z T 0 i R m l s b E x h c 3 R V c G R h d G V k I i B W Y W x 1 Z T 0 i Z D I w M j U t M D I t M T l U M T c 6 N T A 6 M j g u O D A y M j M y N l o i I C 8 + P E V u d H J 5 I F R 5 c G U 9 I k Z p b G x D b 2 x 1 b W 5 U e X B l c y I g V m F s d W U 9 I n N C Z 1 l B Q m d Z R 0 J n W U d B Q T 0 9 I i A v P j x F b n R y e S B U e X B l P S J G a W x s R X J y b 3 J D b 2 R l I i B W Y W x 1 Z T 0 i c 1 V u a 2 5 v d 2 4 i I C 8 + P E V u d H J 5 I F R 5 c G U 9 I k Z p b G x D b 2 x 1 b W 5 O Y W 1 l c y I g V m F s d W U 9 I n N b J n F 1 b 3 Q 7 T W F 0 Z X J p Y W w m c X V v d D s s J n F 1 b 3 Q 7 Q V N J T i Z x d W 9 0 O y w m c X V v d D t J b c O h Z 2 V u Z X M m c X V v d D s s J n F 1 b 3 Q 7 Q 2 F y Y S Z x d W 9 0 O y w m c X V v d D t E Z X N j c m l w Y 2 l v b i Z x d W 9 0 O y w m c X V v d D t D b 2 x l Y 2 N p b 2 4 m c X V v d D s s J n F 1 b 3 Q 7 R n V s b F 9 Q Y X R o J n F 1 b 3 Q 7 L C Z x d W 9 0 O 1 N 0 e W x l X 0 N v Z G U m c X V v d D s s J n F 1 b 3 Q 7 Q W 1 h e m 9 u J n F 1 b 3 Q 7 L C Z x d W 9 0 O 1 J l b m F t Z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4 g L S B J T U c v Q X V 0 b 1 J l b W 9 2 Z W R D b 2 x 1 b W 5 z M S 5 7 T W F 0 Z X J p Y W w s M H 0 m c X V v d D s s J n F 1 b 3 Q 7 U 2 V j d G l v b j E v Q W 1 h e m 9 u I C 0 g S U 1 H L 0 F 1 d G 9 S Z W 1 v d m V k Q 2 9 s d W 1 u c z E u e 0 F T S U 4 s M X 0 m c X V v d D s s J n F 1 b 3 Q 7 U 2 V j d G l v b j E v Q W 1 h e m 9 u I C 0 g S U 1 H L 0 F 1 d G 9 S Z W 1 v d m V k Q 2 9 s d W 1 u c z E u e 0 l t w 6 F n Z W 5 l c y w y f S Z x d W 9 0 O y w m c X V v d D t T Z W N 0 a W 9 u M S 9 B b W F 6 b 2 4 g L S B J T U c v Q X V 0 b 1 J l b W 9 2 Z W R D b 2 x 1 b W 5 z M S 5 7 Q 2 F y Y S w z f S Z x d W 9 0 O y w m c X V v d D t T Z W N 0 a W 9 u M S 9 B b W F 6 b 2 4 g L S B J T U c v Q X V 0 b 1 J l b W 9 2 Z W R D b 2 x 1 b W 5 z M S 5 7 R G V z Y 3 J p c G N p b 2 4 s N H 0 m c X V v d D s s J n F 1 b 3 Q 7 U 2 V j d G l v b j E v Q W 1 h e m 9 u I C 0 g S U 1 H L 0 F 1 d G 9 S Z W 1 v d m V k Q 2 9 s d W 1 u c z E u e 0 N v b G V j Y 2 l v b i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T d H l s Z V 9 D b 2 R l L D d 9 J n F 1 b 3 Q 7 L C Z x d W 9 0 O 1 N l Y 3 R p b 2 4 x L 0 F t Y X p v b i A t I E l N R y 9 B d X R v U m V t b 3 Z l Z E N v b H V t b n M x L n t B b W F 6 b 2 4 s O H 0 m c X V v d D s s J n F 1 b 3 Q 7 U 2 V j d G l v b j E v Q W 1 h e m 9 u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1 h e m 9 u I C 0 g S U 1 H L 0 F 1 d G 9 S Z W 1 v d m V k Q 2 9 s d W 1 u c z E u e 0 1 h d G V y a W F s L D B 9 J n F 1 b 3 Q 7 L C Z x d W 9 0 O 1 N l Y 3 R p b 2 4 x L 0 F t Y X p v b i A t I E l N R y 9 B d X R v U m V t b 3 Z l Z E N v b H V t b n M x L n t B U 0 l O L D F 9 J n F 1 b 3 Q 7 L C Z x d W 9 0 O 1 N l Y 3 R p b 2 4 x L 0 F t Y X p v b i A t I E l N R y 9 B d X R v U m V t b 3 Z l Z E N v b H V t b n M x L n t J b c O h Z 2 V u Z X M s M n 0 m c X V v d D s s J n F 1 b 3 Q 7 U 2 V j d G l v b j E v Q W 1 h e m 9 u I C 0 g S U 1 H L 0 F 1 d G 9 S Z W 1 v d m V k Q 2 9 s d W 1 u c z E u e 0 N h c m E s M 3 0 m c X V v d D s s J n F 1 b 3 Q 7 U 2 V j d G l v b j E v Q W 1 h e m 9 u I C 0 g S U 1 H L 0 F 1 d G 9 S Z W 1 v d m V k Q 2 9 s d W 1 u c z E u e 0 R l c 2 N y a X B j a W 9 u L D R 9 J n F 1 b 3 Q 7 L C Z x d W 9 0 O 1 N l Y 3 R p b 2 4 x L 0 F t Y X p v b i A t I E l N R y 9 B d X R v U m V t b 3 Z l Z E N v b H V t b n M x L n t D b 2 x l Y 2 N p b 2 4 s N X 0 m c X V v d D s s J n F 1 b 3 Q 7 U 2 V j d G l v b j E v Q W 1 h e m 9 u I C 0 g S U 1 H L 0 F 1 d G 9 S Z W 1 v d m V k Q 2 9 s d W 1 u c z E u e 0 Z 1 b G x f U G F 0 a C w 2 f S Z x d W 9 0 O y w m c X V v d D t T Z W N 0 a W 9 u M S 9 B b W F 6 b 2 4 g L S B J T U c v Q X V 0 b 1 J l b W 9 2 Z W R D b 2 x 1 b W 5 z M S 5 7 U 3 R 5 b G V f Q 2 9 k Z S w 3 f S Z x d W 9 0 O y w m c X V v d D t T Z W N 0 a W 9 u M S 9 B b W F 6 b 2 4 g L S B J T U c v Q X V 0 b 1 J l b W 9 2 Z W R D b 2 x 1 b W 5 z M S 5 7 Q W 1 h e m 9 u L D h 9 J n F 1 b 3 Q 7 L C Z x d W 9 0 O 1 N l Y 3 R p b 2 4 x L 0 F t Y X p v b i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X p v b i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M m U 0 N m E 1 O W I t Z T Y x N S 0 0 O D Z j L T h j Y T c t Y z J j Z G U 3 M W Y 0 M j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G F s Y W N p b 0 h p Z X J y b 1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y N 1 Q x N j o 1 O T o y M S 4 z O T Q 0 N j Y 2 W i I g L z 4 8 R W 5 0 c n k g V H l w Z T 0 i R m l s b E N v b H V t b l R 5 c G V z I i B W Y W x 1 Z T 0 i c 0 J n W U F C Z 1 l H Q m d Z R 0 F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N Q V R F U k l B T C Z x d W 9 0 O y w m c X V v d D t T S 1 U m c X V v d D s s J n F 1 b 3 Q 7 S W 3 D o W d l b m V z J n F 1 b 3 Q 7 L C Z x d W 9 0 O 0 N h c m E m c X V v d D s s J n F 1 b 3 Q 7 Q 2 9 s Z W N j a W 9 u J n F 1 b 3 Q 7 L C Z x d W 9 0 O 0 R l c 2 N y a X B j a W 9 u J n F 1 b 3 Q 7 L C Z x d W 9 0 O 1 N 0 e W x l X 0 N v Z G U m c X V v d D s s J n F 1 b 3 Q 7 R n V s b F 9 Q Y X R o J n F 1 b 3 Q 7 L C Z x d W 9 0 O 1 B h b G F j a W 8 g Z G U g S G l l c n J v J n F 1 b 3 Q 7 L C Z x d W 9 0 O 1 J l b m F t Z S Z x d W 9 0 O 1 0 i I C 8 + P E V u d H J 5 I F R 5 c G U 9 I k Z p b G x D b 3 V u d C I g V m F s d W U 9 I m w 3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t w 6 F n Z W 5 l c y w y f S Z x d W 9 0 O y w m c X V v d D t T Z W N 0 a W 9 u M S 9 Q Y W x h Y 2 l v S G l l c n J v I C 0 g S U 1 H L 0 F 1 d G 9 S Z W 1 v d m V k Q 2 9 s d W 1 u c z E u e 0 N h c m E s M 3 0 m c X V v d D s s J n F 1 b 3 Q 7 U 2 V j d G l v b j E v U G F s Y W N p b 0 h p Z X J y b y A t I E l N R y 9 B d X R v U m V t b 3 Z l Z E N v b H V t b n M x L n t D b 2 x l Y 2 N p b 2 4 s N H 0 m c X V v d D s s J n F 1 b 3 Q 7 U 2 V j d G l v b j E v U G F s Y W N p b 0 h p Z X J y b y A t I E l N R y 9 B d X R v U m V t b 3 Z l Z E N v b H V t b n M x L n t E Z X N j c m l w Y 2 l v b i w 1 f S Z x d W 9 0 O y w m c X V v d D t T Z W N 0 a W 9 u M S 9 Q Y W x h Y 2 l v S G l l c n J v I C 0 g S U 1 H L 0 F 1 d G 9 S Z W 1 v d m V k Q 2 9 s d W 1 u c z E u e 1 N 0 e W x l X 0 N v Z G U s N n 0 m c X V v d D s s J n F 1 b 3 Q 7 U 2 V j d G l v b j E v U G F s Y W N p b 0 h p Z X J y b y A t I E l N R y 9 B d X R v U m V t b 3 Z l Z E N v b H V t b n M x L n t G d W x s X 1 B h d G g s N 3 0 m c X V v d D s s J n F 1 b 3 Q 7 U 2 V j d G l v b j E v U G F s Y W N p b 0 h p Z X J y b y A t I E l N R y 9 B d X R v U m V t b 3 Z l Z E N v b H V t b n M x L n t Q Y W x h Y 2 l v I G R l I E h p Z X J y b y w 4 f S Z x d W 9 0 O y w m c X V v d D t T Z W N 0 a W 9 u M S 9 Q Y W x h Y 2 l v S G l l c n J v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t w 6 F n Z W 5 l c y w y f S Z x d W 9 0 O y w m c X V v d D t T Z W N 0 a W 9 u M S 9 Q Y W x h Y 2 l v S G l l c n J v I C 0 g S U 1 H L 0 F 1 d G 9 S Z W 1 v d m V k Q 2 9 s d W 1 u c z E u e 0 N h c m E s M 3 0 m c X V v d D s s J n F 1 b 3 Q 7 U 2 V j d G l v b j E v U G F s Y W N p b 0 h p Z X J y b y A t I E l N R y 9 B d X R v U m V t b 3 Z l Z E N v b H V t b n M x L n t D b 2 x l Y 2 N p b 2 4 s N H 0 m c X V v d D s s J n F 1 b 3 Q 7 U 2 V j d G l v b j E v U G F s Y W N p b 0 h p Z X J y b y A t I E l N R y 9 B d X R v U m V t b 3 Z l Z E N v b H V t b n M x L n t E Z X N j c m l w Y 2 l v b i w 1 f S Z x d W 9 0 O y w m c X V v d D t T Z W N 0 a W 9 u M S 9 Q Y W x h Y 2 l v S G l l c n J v I C 0 g S U 1 H L 0 F 1 d G 9 S Z W 1 v d m V k Q 2 9 s d W 1 u c z E u e 1 N 0 e W x l X 0 N v Z G U s N n 0 m c X V v d D s s J n F 1 b 3 Q 7 U 2 V j d G l v b j E v U G F s Y W N p b 0 h p Z X J y b y A t I E l N R y 9 B d X R v U m V t b 3 Z l Z E N v b H V t b n M x L n t G d W x s X 1 B h d G g s N 3 0 m c X V v d D s s J n F 1 b 3 Q 7 U 2 V j d G l v b j E v U G F s Y W N p b 0 h p Z X J y b y A t I E l N R y 9 B d X R v U m V t b 3 Z l Z E N v b H V t b n M x L n t Q Y W x h Y 2 l v I G R l I E h p Z X J y b y w 4 f S Z x d W 9 0 O y w m c X V v d D t T Z W N 0 a W 9 u M S 9 Q Y W x h Y 2 l v S G l l c n J v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s Y W N p b 0 h p Z X J y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Z T B i Y W Y 5 N j U t M W J m O C 0 0 N 2 N m L T k z Z j k t M m V l N j k 3 Z T Q w N j k 0 I i A v P j x F b n R y e S B U e X B l P S J G a W x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2 Z X J w b 2 9 s X 1 9 f S U 1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I 3 V D E 3 O j E w O j M y L j Q 5 N j g y O D N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V H l w Z X M i I F Z h b H V l P S J z Q m d B R 0 J n W U d C Z 1 l B I i A v P j x F b n R y e S B U e X B l P S J G a W x s R X J y b 3 J D b 2 R l I i B W Y W x 1 Z T 0 i c 1 V u a 2 5 v d 2 4 i I C 8 + P E V u d H J 5 I F R 5 c G U 9 I k Z p b G x D b 2 x 1 b W 5 O Y W 1 l c y I g V m F s d W U 9 I n N b J n F 1 b 3 Q 7 T W F 0 Z X J p Y W w m c X V v d D s s J n F 1 b 3 Q 7 S W 3 D o W d l b m V z J n F 1 b 3 Q 7 L C Z x d W 9 0 O 0 N h c m E m c X V v d D s s J n F 1 b 3 Q 7 Q 2 9 s Z W N j a W 9 u J n F 1 b 3 Q 7 L C Z x d W 9 0 O 0 Z 1 b G x f U G F 0 a C Z x d W 9 0 O y w m c X V v d D t T d H l s Z V 9 D b 2 R l J n F 1 b 3 Q 7 L C Z x d W 9 0 O 0 R l c 2 N y a X B j a W 9 u J n F 1 b 3 Q 7 L C Z x d W 9 0 O 0 x p d m V y c G 9 v b C Z x d W 9 0 O y w m c X V v d D t S Z W 5 h b W U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X J w b 2 9 s I C 0 g S U 1 H L 0 F 1 d G 9 S Z W 1 v d m V k Q 2 9 s d W 1 u c z E u e 0 1 h d G V y a W F s L D B 9 J n F 1 b 3 Q 7 L C Z x d W 9 0 O 1 N l Y 3 R p b 2 4 x L 0 x p d m V y c G 9 v b C A t I E l N R y 9 B d X R v U m V t b 3 Z l Z E N v b H V t b n M x L n t J b c O h Z 2 V u Z X M s M X 0 m c X V v d D s s J n F 1 b 3 Q 7 U 2 V j d G l v b j E v T G l 2 Z X J w b 2 9 s I C 0 g S U 1 H L 0 F 1 d G 9 S Z W 1 v d m V k Q 2 9 s d W 1 u c z E u e 0 N h c m E s M n 0 m c X V v d D s s J n F 1 b 3 Q 7 U 2 V j d G l v b j E v T G l 2 Z X J w b 2 9 s I C 0 g S U 1 H L 0 F 1 d G 9 S Z W 1 v d m V k Q 2 9 s d W 1 u c z E u e 0 N v b G V j Y 2 l v b i w z f S Z x d W 9 0 O y w m c X V v d D t T Z W N 0 a W 9 u M S 9 M a X Z l c n B v b 2 w g L S B J T U c v Q X V 0 b 1 J l b W 9 2 Z W R D b 2 x 1 b W 5 z M S 5 7 R n V s b F 9 Q Y X R o L D R 9 J n F 1 b 3 Q 7 L C Z x d W 9 0 O 1 N l Y 3 R p b 2 4 x L 0 x p d m V y c G 9 v b C A t I E l N R y 9 B d X R v U m V t b 3 Z l Z E N v b H V t b n M x L n t T d H l s Z V 9 D b 2 R l L D V 9 J n F 1 b 3 Q 7 L C Z x d W 9 0 O 1 N l Y 3 R p b 2 4 x L 0 x p d m V y c G 9 v b C A t I E l N R y 9 B d X R v U m V t b 3 Z l Z E N v b H V t b n M x L n t E Z X N j c m l w Y 2 l v b i w 2 f S Z x d W 9 0 O y w m c X V v d D t T Z W N 0 a W 9 u M S 9 M a X Z l c n B v b 2 w g L S B J T U c v Q X V 0 b 1 J l b W 9 2 Z W R D b 2 x 1 b W 5 z M S 5 7 T G l 2 Z X J w b 2 9 s L D d 9 J n F 1 b 3 Q 7 L C Z x d W 9 0 O 1 N l Y 3 R p b 2 4 x L 0 x p d m V y c G 9 v b C A t I E l N R y 9 B d X R v U m V t b 3 Z l Z E N v b H V t b n M x L n t S Z W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l 2 Z X J w b 2 9 s I C 0 g S U 1 H L 0 F 1 d G 9 S Z W 1 v d m V k Q 2 9 s d W 1 u c z E u e 0 1 h d G V y a W F s L D B 9 J n F 1 b 3 Q 7 L C Z x d W 9 0 O 1 N l Y 3 R p b 2 4 x L 0 x p d m V y c G 9 v b C A t I E l N R y 9 B d X R v U m V t b 3 Z l Z E N v b H V t b n M x L n t J b c O h Z 2 V u Z X M s M X 0 m c X V v d D s s J n F 1 b 3 Q 7 U 2 V j d G l v b j E v T G l 2 Z X J w b 2 9 s I C 0 g S U 1 H L 0 F 1 d G 9 S Z W 1 v d m V k Q 2 9 s d W 1 u c z E u e 0 N h c m E s M n 0 m c X V v d D s s J n F 1 b 3 Q 7 U 2 V j d G l v b j E v T G l 2 Z X J w b 2 9 s I C 0 g S U 1 H L 0 F 1 d G 9 S Z W 1 v d m V k Q 2 9 s d W 1 u c z E u e 0 N v b G V j Y 2 l v b i w z f S Z x d W 9 0 O y w m c X V v d D t T Z W N 0 a W 9 u M S 9 M a X Z l c n B v b 2 w g L S B J T U c v Q X V 0 b 1 J l b W 9 2 Z W R D b 2 x 1 b W 5 z M S 5 7 R n V s b F 9 Q Y X R o L D R 9 J n F 1 b 3 Q 7 L C Z x d W 9 0 O 1 N l Y 3 R p b 2 4 x L 0 x p d m V y c G 9 v b C A t I E l N R y 9 B d X R v U m V t b 3 Z l Z E N v b H V t b n M x L n t T d H l s Z V 9 D b 2 R l L D V 9 J n F 1 b 3 Q 7 L C Z x d W 9 0 O 1 N l Y 3 R p b 2 4 x L 0 x p d m V y c G 9 v b C A t I E l N R y 9 B d X R v U m V t b 3 Z l Z E N v b H V t b n M x L n t E Z X N j c m l w Y 2 l v b i w 2 f S Z x d W 9 0 O y w m c X V v d D t T Z W N 0 a W 9 u M S 9 M a X Z l c n B v b 2 w g L S B J T U c v Q X V 0 b 1 J l b W 9 2 Z W R D b 2 x 1 b W 5 z M S 5 7 T G l 2 Z X J w b 2 9 s L D d 9 J n F 1 b 3 Q 7 L C Z x d W 9 0 O 1 N l Y 3 R p b 2 4 x L 0 x p d m V y c G 9 v b C A t I E l N R y 9 B d X R v U m V t b 3 Z l Z E N v b H V t b n M x L n t S Z W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V y c G 9 v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Z h N D d l O C 0 4 O G Y z L T Q 0 Y z A t O T c 5 N C 1 h Y j g 5 Z T F m M T M x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y c 1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x M l Q x N j o y O T o x O C 4 1 O T U y M D c w W i I g L z 4 8 R W 5 0 c n k g V H l w Z T 0 i R m l s b E N v b H V t b l R 5 c G V z I i B W Y W x 1 Z T 0 i c 0 J n W U F C Z 1 l H Q m d Z R 0 F B P T 0 i I C 8 + P E V u d H J 5 I F R 5 c G U 9 I l F 1 Z X J 5 R 3 J v d X B J R C I g V m F s d W U 9 I n M 0 Y 2 Q 3 Z j c 2 M i 1 i Z m I w L T R m O G M t Y j Q 3 Y i 1 m N G U y O G Y 3 Z W U x M z I i I C 8 + P E V u d H J 5 I F R 5 c G U 9 I k Z p b G x F c n J v c k N v d W 5 0 I i B W Y W x 1 Z T 0 i b D A i I C 8 + P E V u d H J 5 I F R 5 c G U 9 I k Z p b G x D b 2 x 1 b W 5 O Y W 1 l c y I g V m F s d W U 9 I n N b J n F 1 b 3 Q 7 T W F 0 Z X J p Y W w m c X V v d D s s J n F 1 b 3 Q 7 R U F O J n F 1 b 3 Q 7 L C Z x d W 9 0 O 0 l t w 6 F n Z W 5 l c y Z x d W 9 0 O y w m c X V v d D t D Y X J h J n F 1 b 3 Q 7 L C Z x d W 9 0 O 0 N v b G V j Y 2 l v b i Z x d W 9 0 O y w m c X V v d D t G d W x s X 1 B h d G g m c X V v d D s s J n F 1 b 3 Q 7 U 3 R 5 b G V f Q 2 9 k Z S Z x d W 9 0 O y w m c X V v d D t E Z X N j c m l w Y 2 l v b i Z x d W 9 0 O y w m c X V v d D t T Z W F y c y Z x d W 9 0 O y w m c X V v d D t S Z W 5 h b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n M g L S B J T U c v Q X V 0 b 1 J l b W 9 2 Z W R D b 2 x 1 b W 5 z M S 5 7 T W F 0 Z X J p Y W w s M H 0 m c X V v d D s s J n F 1 b 3 Q 7 U 2 V j d G l v b j E v U 2 V h c n M g L S B J T U c v Q X V 0 b 1 J l b W 9 2 Z W R D b 2 x 1 b W 5 z M S 5 7 R U F O L D F 9 J n F 1 b 3 Q 7 L C Z x d W 9 0 O 1 N l Y 3 R p b 2 4 x L 1 N l Y X J z I C 0 g S U 1 H L 0 F 1 d G 9 S Z W 1 v d m V k Q 2 9 s d W 1 u c z E u e 0 l t w 6 F n Z W 5 l c y w y f S Z x d W 9 0 O y w m c X V v d D t T Z W N 0 a W 9 u M S 9 T Z W F y c y A t I E l N R y 9 B d X R v U m V t b 3 Z l Z E N v b H V t b n M x L n t D Y X J h L D N 9 J n F 1 b 3 Q 7 L C Z x d W 9 0 O 1 N l Y 3 R p b 2 4 x L 1 N l Y X J z I C 0 g S U 1 H L 0 F 1 d G 9 S Z W 1 v d m V k Q 2 9 s d W 1 u c z E u e 0 N v b G V j Y 2 l v b i w 0 f S Z x d W 9 0 O y w m c X V v d D t T Z W N 0 a W 9 u M S 9 T Z W F y c y A t I E l N R y 9 B d X R v U m V t b 3 Z l Z E N v b H V t b n M x L n t G d W x s X 1 B h d G g s N X 0 m c X V v d D s s J n F 1 b 3 Q 7 U 2 V j d G l v b j E v U 2 V h c n M g L S B J T U c v Q X V 0 b 1 J l b W 9 2 Z W R D b 2 x 1 b W 5 z M S 5 7 U 3 R 5 b G V f Q 2 9 k Z S w 2 f S Z x d W 9 0 O y w m c X V v d D t T Z W N 0 a W 9 u M S 9 T Z W F y c y A t I E l N R y 9 B d X R v U m V t b 3 Z l Z E N v b H V t b n M x L n t E Z X N j c m l w Y 2 l v b i w 3 f S Z x d W 9 0 O y w m c X V v d D t T Z W N 0 a W 9 u M S 9 T Z W F y c y A t I E l N R y 9 B d X R v U m V t b 3 Z l Z E N v b H V t b n M x L n t T Z W F y c y w 4 f S Z x d W 9 0 O y w m c X V v d D t T Z W N 0 a W 9 u M S 9 T Z W F y c y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l Y X J z I C 0 g S U 1 H L 0 F 1 d G 9 S Z W 1 v d m V k Q 2 9 s d W 1 u c z E u e 0 1 h d G V y a W F s L D B 9 J n F 1 b 3 Q 7 L C Z x d W 9 0 O 1 N l Y 3 R p b 2 4 x L 1 N l Y X J z I C 0 g S U 1 H L 0 F 1 d G 9 S Z W 1 v d m V k Q 2 9 s d W 1 u c z E u e 0 V B T i w x f S Z x d W 9 0 O y w m c X V v d D t T Z W N 0 a W 9 u M S 9 T Z W F y c y A t I E l N R y 9 B d X R v U m V t b 3 Z l Z E N v b H V t b n M x L n t J b c O h Z 2 V u Z X M s M n 0 m c X V v d D s s J n F 1 b 3 Q 7 U 2 V j d G l v b j E v U 2 V h c n M g L S B J T U c v Q X V 0 b 1 J l b W 9 2 Z W R D b 2 x 1 b W 5 z M S 5 7 Q 2 F y Y S w z f S Z x d W 9 0 O y w m c X V v d D t T Z W N 0 a W 9 u M S 9 T Z W F y c y A t I E l N R y 9 B d X R v U m V t b 3 Z l Z E N v b H V t b n M x L n t D b 2 x l Y 2 N p b 2 4 s N H 0 m c X V v d D s s J n F 1 b 3 Q 7 U 2 V j d G l v b j E v U 2 V h c n M g L S B J T U c v Q X V 0 b 1 J l b W 9 2 Z W R D b 2 x 1 b W 5 z M S 5 7 R n V s b F 9 Q Y X R o L D V 9 J n F 1 b 3 Q 7 L C Z x d W 9 0 O 1 N l Y 3 R p b 2 4 x L 1 N l Y X J z I C 0 g S U 1 H L 0 F 1 d G 9 S Z W 1 v d m V k Q 2 9 s d W 1 u c z E u e 1 N 0 e W x l X 0 N v Z G U s N n 0 m c X V v d D s s J n F 1 b 3 Q 7 U 2 V j d G l v b j E v U 2 V h c n M g L S B J T U c v Q X V 0 b 1 J l b W 9 2 Z W R D b 2 x 1 b W 5 z M S 5 7 R G V z Y 3 J p c G N p b 2 4 s N 3 0 m c X V v d D s s J n F 1 b 3 Q 7 U 2 V j d G l v b j E v U 2 V h c n M g L S B J T U c v Q X V 0 b 1 J l b W 9 2 Z W R D b 2 x 1 b W 5 z M S 5 7 U 2 V h c n M s O H 0 m c X V v d D s s J n F 1 b 3 Q 7 U 2 V j d G l v b j E v U 2 V h c n M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y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y N z U y Y m Y t M 2 M w Y i 0 0 Z j M x L T k 0 Y z Y t Z D U x Y 2 Y w Y z c z M T h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m 9 k Z X N h X 1 9 f S U 1 H I i A v P j x F b n R y e S B U e X B l P S J G a W x s Z W R D b 2 1 w b G V 0 Z V J l c 3 V s d F R v V 2 9 y a 3 N o Z W V 0 I i B W Y W x 1 Z T 0 i b D E i I C 8 + P E V u d H J 5 I F R 5 c G U 9 I k Z p b G x D b 2 x 1 b W 5 U e X B l c y I g V m F s d W U 9 I n N C Z 0 F H Q m d Z R 0 J n W U d B Q T 0 9 I i A v P j x F b n R y e S B U e X B l P S J G a W x s T G F z d F V w Z G F 0 Z W Q i I F Z h b H V l P S J k M j A y N S 0 w M i 0 x N F Q y M T o w M D o 1 O C 4 3 O T I x M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d y b 3 V w S U Q i I F Z h b H V l P S J z N G N k N 2 Y 3 N j I t Y m Z i M C 0 0 Z j h j L W I 0 N 2 I t Z j R l M j h m N 2 V l M T M y I i A v P j x F b n R y e S B U e X B l P S J G a W x s Q 2 9 s d W 1 u T m F t Z X M i I F Z h b H V l P S J z W y Z x d W 9 0 O 0 1 h d G V y a W F s J n F 1 b 3 Q 7 L C Z x d W 9 0 O 1 V Q Q 1 9 C T 0 R F U 0 E m c X V v d D s s J n F 1 b 3 Q 7 Q 2 F y Y S Z x d W 9 0 O y w m c X V v d D t E Z X B h c n R h b W V u d G 9 f U 2 l n b m F s J n F 1 b 3 Q 7 L C Z x d W 9 0 O 0 Z 1 b G x f U G F 0 a C Z x d W 9 0 O y w m c X V v d D t H c m 9 1 c F 9 O Y W 1 l J n F 1 b 3 Q 7 L C Z x d W 9 0 O 1 N 0 e W x l X 0 N v Z G U m c X V v d D s s J n F 1 b 3 Q 7 R G V z Y 3 J p c G N p b 2 4 m c X V v d D s s J n F 1 b 3 Q 7 T G E g T W F y a W 5 h J n F 1 b 3 Q 7 L C Z x d W 9 0 O 1 J l b m F t Z S Z x d W 9 0 O 1 0 i I C 8 + P E V u d H J 5 I F R 5 c G U 9 I k Z p b G x D b 3 V u d C I g V m F s d W U 9 I m w 0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Z G V z Y S A t I E l N R y 9 B d X R v U m V t b 3 Z l Z E N v b H V t b n M x L n t N Y X R l c m l h b C w w f S Z x d W 9 0 O y w m c X V v d D t T Z W N 0 a W 9 u M S 9 C b 2 R l c 2 E g L S B J T U c v Q X V 0 b 1 J l b W 9 2 Z W R D b 2 x 1 b W 5 z M S 5 7 V V B D X 0 J P R E V T Q S w x f S Z x d W 9 0 O y w m c X V v d D t T Z W N 0 a W 9 u M S 9 C b 2 R l c 2 E g L S B J T U c v Q X V 0 b 1 J l b W 9 2 Z W R D b 2 x 1 b W 5 z M S 5 7 Q 2 F y Y S w y f S Z x d W 9 0 O y w m c X V v d D t T Z W N 0 a W 9 u M S 9 C b 2 R l c 2 E g L S B J T U c v Q X V 0 b 1 J l b W 9 2 Z W R D b 2 x 1 b W 5 z M S 5 7 R G V w Y X J 0 Y W 1 l b n R v X 1 N p Z 2 5 h b C w z f S Z x d W 9 0 O y w m c X V v d D t T Z W N 0 a W 9 u M S 9 C b 2 R l c 2 E g L S B J T U c v Q X V 0 b 1 J l b W 9 2 Z W R D b 2 x 1 b W 5 z M S 5 7 R n V s b F 9 Q Y X R o L D R 9 J n F 1 b 3 Q 7 L C Z x d W 9 0 O 1 N l Y 3 R p b 2 4 x L 0 J v Z G V z Y S A t I E l N R y 9 B d X R v U m V t b 3 Z l Z E N v b H V t b n M x L n t H c m 9 1 c F 9 O Y W 1 l L D V 9 J n F 1 b 3 Q 7 L C Z x d W 9 0 O 1 N l Y 3 R p b 2 4 x L 0 J v Z G V z Y S A t I E l N R y 9 B d X R v U m V t b 3 Z l Z E N v b H V t b n M x L n t T d H l s Z V 9 D b 2 R l L D Z 9 J n F 1 b 3 Q 7 L C Z x d W 9 0 O 1 N l Y 3 R p b 2 4 x L 0 J v Z G V z Y S A t I E l N R y 9 B d X R v U m V t b 3 Z l Z E N v b H V t b n M x L n t E Z X N j c m l w Y 2 l v b i w 3 f S Z x d W 9 0 O y w m c X V v d D t T Z W N 0 a W 9 u M S 9 C b 2 R l c 2 E g L S B J T U c v Q X V 0 b 1 J l b W 9 2 Z W R D b 2 x 1 b W 5 z M S 5 7 T G E g T W F y a W 5 h L D h 9 J n F 1 b 3 Q 7 L C Z x d W 9 0 O 1 N l Y 3 R p b 2 4 x L 0 J v Z G V z Y S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v Z G V z Y S A t I E l N R y 9 B d X R v U m V t b 3 Z l Z E N v b H V t b n M x L n t N Y X R l c m l h b C w w f S Z x d W 9 0 O y w m c X V v d D t T Z W N 0 a W 9 u M S 9 C b 2 R l c 2 E g L S B J T U c v Q X V 0 b 1 J l b W 9 2 Z W R D b 2 x 1 b W 5 z M S 5 7 V V B D X 0 J P R E V T Q S w x f S Z x d W 9 0 O y w m c X V v d D t T Z W N 0 a W 9 u M S 9 C b 2 R l c 2 E g L S B J T U c v Q X V 0 b 1 J l b W 9 2 Z W R D b 2 x 1 b W 5 z M S 5 7 Q 2 F y Y S w y f S Z x d W 9 0 O y w m c X V v d D t T Z W N 0 a W 9 u M S 9 C b 2 R l c 2 E g L S B J T U c v Q X V 0 b 1 J l b W 9 2 Z W R D b 2 x 1 b W 5 z M S 5 7 R G V w Y X J 0 Y W 1 l b n R v X 1 N p Z 2 5 h b C w z f S Z x d W 9 0 O y w m c X V v d D t T Z W N 0 a W 9 u M S 9 C b 2 R l c 2 E g L S B J T U c v Q X V 0 b 1 J l b W 9 2 Z W R D b 2 x 1 b W 5 z M S 5 7 R n V s b F 9 Q Y X R o L D R 9 J n F 1 b 3 Q 7 L C Z x d W 9 0 O 1 N l Y 3 R p b 2 4 x L 0 J v Z G V z Y S A t I E l N R y 9 B d X R v U m V t b 3 Z l Z E N v b H V t b n M x L n t H c m 9 1 c F 9 O Y W 1 l L D V 9 J n F 1 b 3 Q 7 L C Z x d W 9 0 O 1 N l Y 3 R p b 2 4 x L 0 J v Z G V z Y S A t I E l N R y 9 B d X R v U m V t b 3 Z l Z E N v b H V t b n M x L n t T d H l s Z V 9 D b 2 R l L D Z 9 J n F 1 b 3 Q 7 L C Z x d W 9 0 O 1 N l Y 3 R p b 2 4 x L 0 J v Z G V z Y S A t I E l N R y 9 B d X R v U m V t b 3 Z l Z E N v b H V t b n M x L n t E Z X N j c m l w Y 2 l v b i w 3 f S Z x d W 9 0 O y w m c X V v d D t T Z W N 0 a W 9 u M S 9 C b 2 R l c 2 E g L S B J T U c v Q X V 0 b 1 J l b W 9 2 Z W R D b 2 x 1 b W 5 z M S 5 7 T G E g T W F y a W 5 h L D h 9 J n F 1 b 3 Q 7 L C Z x d W 9 0 O 1 N l Y 3 R p b 2 4 x L 0 J v Z G V z Y S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Z G V z Y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M j J j Z W Q z L T c 3 Z T g t N D c 0 Z C 1 i O D I 2 L W Q 2 Z T k w Y j g w Y j Q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p b W F j b 1 9 f X 0 l N R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E 5 O j M 1 O j I 0 L j g 3 M z g z O D V a I i A v P j x F b n R y e S B U e X B l P S J R d W V y e U d y b 3 V w S U Q i I F Z h b H V l P S J z N G N k N 2 Y 3 N j I t Y m Z i M C 0 0 Z j h j L W I 0 N 2 I t Z j R l M j h m N 2 V l M T M y I i A v P j x F b n R y e S B U e X B l P S J G a W x s Q 2 9 s d W 1 u V H l w Z X M i I F Z h b H V l P S J z Q m d Z Q U J n W U d C Z 1 l H Q m c 9 P S I g L z 4 8 R W 5 0 c n k g V H l w Z T 0 i R m l s b E N v d W 5 0 I i B W Y W x 1 Z T 0 i b D M 0 N S I g L z 4 8 R W 5 0 c n k g V H l w Z T 0 i R m l s b E N v b H V t b k 5 h b W V z I i B W Y W x 1 Z T 0 i c 1 s m c X V v d D t N Y X R l c m l h b C Z x d W 9 0 O y w m c X V v d D t T S 1 U g Q 0 l N Q U N P J n F 1 b 3 Q 7 L C Z x d W 9 0 O 0 l t w 6 F n Z W 5 l c y Z x d W 9 0 O y w m c X V v d D t D Y X J h J n F 1 b 3 Q 7 L C Z x d W 9 0 O 0 N v b G V j Y 2 l v b i Z x d W 9 0 O y w m c X V v d D t G d W x s X 1 B h d G g m c X V v d D s s J n F 1 b 3 Q 7 U 3 R 5 b G V f Q 2 9 k Z S Z x d W 9 0 O y w m c X V v d D t E Z X N j c m l w Y 2 l v b i Z x d W 9 0 O y w m c X V v d D t D a W 1 h Y 2 8 m c X V v d D s s J n F 1 b 3 Q 7 U m V u Y W 1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t Y W N v I C 0 g S U 1 H L 0 F 1 d G 9 S Z W 1 v d m V k Q 2 9 s d W 1 u c z E u e 0 1 h d G V y a W F s L D B 9 J n F 1 b 3 Q 7 L C Z x d W 9 0 O 1 N l Y 3 R p b 2 4 x L 0 N p b W F j b y A t I E l N R y 9 B d X R v U m V t b 3 Z l Z E N v b H V t b n M x L n t T S 1 U g Q 0 l N Q U N P L D F 9 J n F 1 b 3 Q 7 L C Z x d W 9 0 O 1 N l Y 3 R p b 2 4 x L 0 N p b W F j b y A t I E l N R y 9 B d X R v U m V t b 3 Z l Z E N v b H V t b n M x L n t J b c O h Z 2 V u Z X M s M n 0 m c X V v d D s s J n F 1 b 3 Q 7 U 2 V j d G l v b j E v Q 2 l t Y W N v I C 0 g S U 1 H L 0 F 1 d G 9 S Z W 1 v d m V k Q 2 9 s d W 1 u c z E u e 0 N h c m E s M 3 0 m c X V v d D s s J n F 1 b 3 Q 7 U 2 V j d G l v b j E v Q 2 l t Y W N v I C 0 g S U 1 H L 0 F 1 d G 9 S Z W 1 v d m V k Q 2 9 s d W 1 u c z E u e 0 N v b G V j Y 2 l v b i w 0 f S Z x d W 9 0 O y w m c X V v d D t T Z W N 0 a W 9 u M S 9 D a W 1 h Y 2 8 g L S B J T U c v Q X V 0 b 1 J l b W 9 2 Z W R D b 2 x 1 b W 5 z M S 5 7 R n V s b F 9 Q Y X R o L D V 9 J n F 1 b 3 Q 7 L C Z x d W 9 0 O 1 N l Y 3 R p b 2 4 x L 0 N p b W F j b y A t I E l N R y 9 B d X R v U m V t b 3 Z l Z E N v b H V t b n M x L n t T d H l s Z V 9 D b 2 R l L D Z 9 J n F 1 b 3 Q 7 L C Z x d W 9 0 O 1 N l Y 3 R p b 2 4 x L 0 N p b W F j b y A t I E l N R y 9 B d X R v U m V t b 3 Z l Z E N v b H V t b n M x L n t E Z X N j c m l w Y 2 l v b i w 3 f S Z x d W 9 0 O y w m c X V v d D t T Z W N 0 a W 9 u M S 9 D a W 1 h Y 2 8 g L S B J T U c v Q X V 0 b 1 J l b W 9 2 Z W R D b 2 x 1 b W 5 z M S 5 7 Q 2 l t Y W N v L D h 9 J n F 1 b 3 Q 7 L C Z x d W 9 0 O 1 N l Y 3 R p b 2 4 x L 0 N p b W F j b y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S W 3 D o W d l b m V z L D J 9 J n F 1 b 3 Q 7 L C Z x d W 9 0 O 1 N l Y 3 R p b 2 4 x L 0 N p b W F j b y A t I E l N R y 9 B d X R v U m V t b 3 Z l Z E N v b H V t b n M x L n t D Y X J h L D N 9 J n F 1 b 3 Q 7 L C Z x d W 9 0 O 1 N l Y 3 R p b 2 4 x L 0 N p b W F j b y A t I E l N R y 9 B d X R v U m V t b 3 Z l Z E N v b H V t b n M x L n t D b 2 x l Y 2 N p b 2 4 s N H 0 m c X V v d D s s J n F 1 b 3 Q 7 U 2 V j d G l v b j E v Q 2 l t Y W N v I C 0 g S U 1 H L 0 F 1 d G 9 S Z W 1 v d m V k Q 2 9 s d W 1 u c z E u e 0 Z 1 b G x f U G F 0 a C w 1 f S Z x d W 9 0 O y w m c X V v d D t T Z W N 0 a W 9 u M S 9 D a W 1 h Y 2 8 g L S B J T U c v Q X V 0 b 1 J l b W 9 2 Z W R D b 2 x 1 b W 5 z M S 5 7 U 3 R 5 b G V f Q 2 9 k Z S w 2 f S Z x d W 9 0 O y w m c X V v d D t T Z W N 0 a W 9 u M S 9 D a W 1 h Y 2 8 g L S B J T U c v Q X V 0 b 1 J l b W 9 2 Z W R D b 2 x 1 b W 5 z M S 5 7 R G V z Y 3 J p c G N p b 2 4 s N 3 0 m c X V v d D s s J n F 1 b 3 Q 7 U 2 V j d G l v b j E v Q 2 l t Y W N v I C 0 g S U 1 H L 0 F 1 d G 9 S Z W 1 v d m V k Q 2 9 s d W 1 u c z E u e 0 N p b W F j b y w 4 f S Z x d W 9 0 O y w m c X V v d D t T Z W N 0 a W 9 u M S 9 D a W 1 h Y 2 8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W 1 h Y 2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D g 2 M z I 3 M C 0 z O D c 4 L T Q 5 N G M t O D F i O S 0 z Y T Q w Z W F k O D h k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5 i b 3 J u c 1 9 f X 0 l N R y I g L z 4 8 R W 5 0 c n k g V H l w Z T 0 i R m l s b G V k Q 2 9 t c G x l d G V S Z X N 1 b H R U b 1 d v c m t z a G V l d C I g V m F s d W U 9 I m w x I i A v P j x F b n R y e S B U e X B l P S J R d W V y e U d y b 3 V w S U Q i I F Z h b H V l P S J z N G N k N 2 Y 3 N j I t Y m Z i M C 0 0 Z j h j L W I 0 N 2 I t Z j R l M j h m N 2 V l M T M y I i A v P j x F b n R y e S B U e X B l P S J G a W x s V G F y Z 2 V 0 T m F t Z U N 1 c 3 R v b W l 6 Z W Q i I F Z h b H V l P S J s M S I g L z 4 8 R W 5 0 c n k g V H l w Z T 0 i R m l s b E x h c 3 R V c G R h d G V k I i B W Y W x 1 Z T 0 i Z D I w M j U t M D M t M j B U M T k 6 M T Y 6 M T M u N j Q w M z I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F C Z 1 l H Q m d Z R 0 F B P T 0 i I C 8 + P E V u d H J 5 I F R 5 c G U 9 I k Z p b G x D b 3 V u d C I g V m F s d W U 9 I m w x M j Y i I C 8 + P E V u d H J 5 I F R 5 c G U 9 I k F k Z G V k V G 9 E Y X R h T W 9 k Z W w i I F Z h b H V l P S J s M C I g L z 4 8 R W 5 0 c n k g V H l w Z T 0 i R m l s b E N v b H V t b k 5 h b W V z I i B W Y W x 1 Z T 0 i c 1 s m c X V v d D t N Y X R l c m l h b C Z x d W 9 0 O y w m c X V v d D t V U E M m c X V v d D s s J n F 1 b 3 Q 7 S W 3 D o W d l b m V z J n F 1 b 3 Q 7 L C Z x d W 9 0 O 0 N h c m E m c X V v d D s s J n F 1 b 3 Q 7 Q 2 9 s Z W N j a W 9 u J n F 1 b 3 Q 7 L C Z x d W 9 0 O 0 Z 1 b G x f U G F 0 a C Z x d W 9 0 O y w m c X V v d D t T d H l s Z V 9 D b 2 R l J n F 1 b 3 Q 7 L C Z x d W 9 0 O 0 R l c 2 N y a X B j a W 9 u J n F 1 b 3 Q 7 L C Z x d W 9 0 O 1 N h b m J v c m 5 z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S W 3 D o W d l b m V z L D J 9 J n F 1 b 3 Q 7 L C Z x d W 9 0 O 1 N l Y 3 R p b 2 4 x L 1 N h b m J v c m 5 z I C 0 g S U 1 H L 0 F 1 d G 9 S Z W 1 v d m V k Q 2 9 s d W 1 u c z E u e 0 N h c m E s M 3 0 m c X V v d D s s J n F 1 b 3 Q 7 U 2 V j d G l v b j E v U 2 F u Y m 9 y b n M g L S B J T U c v Q X V 0 b 1 J l b W 9 2 Z W R D b 2 x 1 b W 5 z M S 5 7 Q 2 9 s Z W N j a W 9 u L D R 9 J n F 1 b 3 Q 7 L C Z x d W 9 0 O 1 N l Y 3 R p b 2 4 x L 1 N h b m J v c m 5 z I C 0 g S U 1 H L 0 F 1 d G 9 S Z W 1 v d m V k Q 2 9 s d W 1 u c z E u e 0 Z 1 b G x f U G F 0 a C w 1 f S Z x d W 9 0 O y w m c X V v d D t T Z W N 0 a W 9 u M S 9 T Y W 5 i b 3 J u c y A t I E l N R y 9 B d X R v U m V t b 3 Z l Z E N v b H V t b n M x L n t T d H l s Z V 9 D b 2 R l L D Z 9 J n F 1 b 3 Q 7 L C Z x d W 9 0 O 1 N l Y 3 R p b 2 4 x L 1 N h b m J v c m 5 z I C 0 g S U 1 H L 0 F 1 d G 9 S Z W 1 v d m V k Q 2 9 s d W 1 u c z E u e 0 R l c 2 N y a X B j a W 9 u L D d 9 J n F 1 b 3 Q 7 L C Z x d W 9 0 O 1 N l Y 3 R p b 2 4 x L 1 N h b m J v c m 5 z I C 0 g S U 1 H L 0 F 1 d G 9 S Z W 1 v d m V k Q 2 9 s d W 1 u c z E u e 1 N h b m J v c m 5 z L D h 9 J n F 1 b 3 Q 7 L C Z x d W 9 0 O 1 N l Y 3 R p b 2 4 x L 1 N h b m J v c m 5 z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u Y m 9 y b n M g L S B J T U c v Q X V 0 b 1 J l b W 9 2 Z W R D b 2 x 1 b W 5 z M S 5 7 T W F 0 Z X J p Y W w s M H 0 m c X V v d D s s J n F 1 b 3 Q 7 U 2 V j d G l v b j E v U 2 F u Y m 9 y b n M g L S B J T U c v Q X V 0 b 1 J l b W 9 2 Z W R D b 2 x 1 b W 5 z M S 5 7 V V B D L D F 9 J n F 1 b 3 Q 7 L C Z x d W 9 0 O 1 N l Y 3 R p b 2 4 x L 1 N h b m J v c m 5 z I C 0 g S U 1 H L 0 F 1 d G 9 S Z W 1 v d m V k Q 2 9 s d W 1 u c z E u e 0 l t w 6 F n Z W 5 l c y w y f S Z x d W 9 0 O y w m c X V v d D t T Z W N 0 a W 9 u M S 9 T Y W 5 i b 3 J u c y A t I E l N R y 9 B d X R v U m V t b 3 Z l Z E N v b H V t b n M x L n t D Y X J h L D N 9 J n F 1 b 3 Q 7 L C Z x d W 9 0 O 1 N l Y 3 R p b 2 4 x L 1 N h b m J v c m 5 z I C 0 g S U 1 H L 0 F 1 d G 9 S Z W 1 v d m V k Q 2 9 s d W 1 u c z E u e 0 N v b G V j Y 2 l v b i w 0 f S Z x d W 9 0 O y w m c X V v d D t T Z W N 0 a W 9 u M S 9 T Y W 5 i b 3 J u c y A t I E l N R y 9 B d X R v U m V t b 3 Z l Z E N v b H V t b n M x L n t G d W x s X 1 B h d G g s N X 0 m c X V v d D s s J n F 1 b 3 Q 7 U 2 V j d G l v b j E v U 2 F u Y m 9 y b n M g L S B J T U c v Q X V 0 b 1 J l b W 9 2 Z W R D b 2 x 1 b W 5 z M S 5 7 U 3 R 5 b G V f Q 2 9 k Z S w 2 f S Z x d W 9 0 O y w m c X V v d D t T Z W N 0 a W 9 u M S 9 T Y W 5 i b 3 J u c y A t I E l N R y 9 B d X R v U m V t b 3 Z l Z E N v b H V t b n M x L n t E Z X N j c m l w Y 2 l v b i w 3 f S Z x d W 9 0 O y w m c X V v d D t T Z W N 0 a W 9 u M S 9 T Y W 5 i b 3 J u c y A t I E l N R y 9 B d X R v U m V t b 3 Z l Z E N v b H V t b n M x L n t T Y W 5 i b 3 J u c y w 4 f S Z x d W 9 0 O y w m c X V v d D t T Z W N 0 a W 9 u M S 9 T Y W 5 i b 3 J u c y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m J v c m 5 z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X h w Y W 5 k a W R v J T N B J T I w Q 2 F y Y S U y M H k l M j B G d W x s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S Z W 5 v b W J y Z S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F e H B h b m R p Z G 8 l M 0 E l M j B M a X Z l c n B v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N v b H V t b m E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R 1 c G x p Y 2 F k b 3 M l M j B x d W l 0 Y W R v c y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Z j g z N j k 0 L W Z k M j A t N D I z M S 1 h Z j Q 2 L W F j M j J m M D I 4 M z g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p c 3 R h X 1 9 f S U 1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I 2 V D E 4 O j Q 0 O j A 5 L j E x M T M z M j N a I i A v P j x F b n R y e S B U e X B l P S J G a W x s R X J y b 3 J D b 3 V u d C I g V m F s d W U 9 I m w w I i A v P j x F b n R y e S B U e X B l P S J G a W x s Q 2 9 s d W 1 u V H l w Z X M i I F Z h b H V l P S J z Q m d B R 0 J n W U d C Z 1 l B I i A v P j x F b n R y e S B U e X B l P S J G a W x s R X J y b 3 J D b 2 R l I i B W Y W x 1 Z T 0 i c 1 V u a 2 5 v d 2 4 i I C 8 + P E V u d H J 5 I F R 5 c G U 9 I k Z p b G x D b 2 x 1 b W 5 O Y W 1 l c y I g V m F s d W U 9 I n N b J n F 1 b 3 Q 7 T W F 0 Z X J p Y W w m c X V v d D s s J n F 1 b 3 Q 7 S W 3 D o W d l b m V z J n F 1 b 3 Q 7 L C Z x d W 9 0 O 0 N h c m E m c X V v d D s s J n F 1 b 3 Q 7 Q 2 9 s Z W N j a W 9 u J n F 1 b 3 Q 7 L C Z x d W 9 0 O 0 Z 1 b G x f U G F 0 a C Z x d W 9 0 O y w m c X V v d D t F e H R l b n N p w 7 N u J n F 1 b 3 Q 7 L C Z x d W 9 0 O 1 N 0 e W x l X 0 N v Z G U m c X V v d D s s J n F 1 b 3 Q 7 R G V z Y 3 J p c G N p b 2 4 m c X V v d D s s J n F 1 b 3 Q 7 U m V u Y W 1 l J n F 1 b 3 Q 7 X S I g L z 4 8 R W 5 0 c n k g V H l w Z T 0 i R m l s b E N v d W 5 0 I i B W Y W x 1 Z T 0 i b D I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h I C 0 g S U 1 H L 0 F 1 d G 9 S Z W 1 v d m V k Q 2 9 s d W 1 u c z E u e 0 1 h d G V y a W F s L D B 9 J n F 1 b 3 Q 7 L C Z x d W 9 0 O 1 N l Y 3 R p b 2 4 x L 0 x p c 3 R h I C 0 g S U 1 H L 0 F 1 d G 9 S Z W 1 v d m V k Q 2 9 s d W 1 u c z E u e 0 l t w 6 F n Z W 5 l c y w x f S Z x d W 9 0 O y w m c X V v d D t T Z W N 0 a W 9 u M S 9 M a X N 0 Y S A t I E l N R y 9 B d X R v U m V t b 3 Z l Z E N v b H V t b n M x L n t D Y X J h L D J 9 J n F 1 b 3 Q 7 L C Z x d W 9 0 O 1 N l Y 3 R p b 2 4 x L 0 x p c 3 R h I C 0 g S U 1 H L 0 F 1 d G 9 S Z W 1 v d m V k Q 2 9 s d W 1 u c z E u e 0 N v b G V j Y 2 l v b i w z f S Z x d W 9 0 O y w m c X V v d D t T Z W N 0 a W 9 u M S 9 M a X N 0 Y S A t I E l N R y 9 B d X R v U m V t b 3 Z l Z E N v b H V t b n M x L n t G d W x s X 1 B h d G g s N H 0 m c X V v d D s s J n F 1 b 3 Q 7 U 2 V j d G l v b j E v T G l z d G E g L S B J T U c v Q X V 0 b 1 J l b W 9 2 Z W R D b 2 x 1 b W 5 z M S 5 7 R X h 0 Z W 5 z a c O z b i w 1 f S Z x d W 9 0 O y w m c X V v d D t T Z W N 0 a W 9 u M S 9 M a X N 0 Y S A t I E l N R y 9 B d X R v U m V t b 3 Z l Z E N v b H V t b n M x L n t T d H l s Z V 9 D b 2 R l L D Z 9 J n F 1 b 3 Q 7 L C Z x d W 9 0 O 1 N l Y 3 R p b 2 4 x L 0 x p c 3 R h I C 0 g S U 1 H L 0 F 1 d G 9 S Z W 1 v d m V k Q 2 9 s d W 1 u c z E u e 0 R l c 2 N y a X B j a W 9 u L D d 9 J n F 1 b 3 Q 7 L C Z x d W 9 0 O 1 N l Y 3 R p b 2 4 x L 0 x p c 3 R h I C 0 g S U 1 H L 0 F 1 d G 9 S Z W 1 v d m V k Q 2 9 s d W 1 u c z E u e 1 J l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X N 0 Y S A t I E l N R y 9 B d X R v U m V t b 3 Z l Z E N v b H V t b n M x L n t N Y X R l c m l h b C w w f S Z x d W 9 0 O y w m c X V v d D t T Z W N 0 a W 9 u M S 9 M a X N 0 Y S A t I E l N R y 9 B d X R v U m V t b 3 Z l Z E N v b H V t b n M x L n t J b c O h Z 2 V u Z X M s M X 0 m c X V v d D s s J n F 1 b 3 Q 7 U 2 V j d G l v b j E v T G l z d G E g L S B J T U c v Q X V 0 b 1 J l b W 9 2 Z W R D b 2 x 1 b W 5 z M S 5 7 Q 2 F y Y S w y f S Z x d W 9 0 O y w m c X V v d D t T Z W N 0 a W 9 u M S 9 M a X N 0 Y S A t I E l N R y 9 B d X R v U m V t b 3 Z l Z E N v b H V t b n M x L n t D b 2 x l Y 2 N p b 2 4 s M 3 0 m c X V v d D s s J n F 1 b 3 Q 7 U 2 V j d G l v b j E v T G l z d G E g L S B J T U c v Q X V 0 b 1 J l b W 9 2 Z W R D b 2 x 1 b W 5 z M S 5 7 R n V s b F 9 Q Y X R o L D R 9 J n F 1 b 3 Q 7 L C Z x d W 9 0 O 1 N l Y 3 R p b 2 4 x L 0 x p c 3 R h I C 0 g S U 1 H L 0 F 1 d G 9 S Z W 1 v d m V k Q 2 9 s d W 1 u c z E u e 0 V 4 d G V u c 2 n D s 2 4 s N X 0 m c X V v d D s s J n F 1 b 3 Q 7 U 2 V j d G l v b j E v T G l z d G E g L S B J T U c v Q X V 0 b 1 J l b W 9 2 Z W R D b 2 x 1 b W 5 z M S 5 7 U 3 R 5 b G V f Q 2 9 k Z S w 2 f S Z x d W 9 0 O y w m c X V v d D t T Z W N 0 a W 9 u M S 9 M a X N 0 Y S A t I E l N R y 9 B d X R v U m V t b 3 Z l Z E N v b H V t b n M x L n t E Z X N j c m l w Y 2 l v b i w 3 f S Z x d W 9 0 O y w m c X V v d D t T Z W N 0 a W 9 u M S 9 M a X N 0 Y S A t I E l N R y 9 B d X R v U m V t b 3 Z l Z E N v b H V t b n M x L n t S Z W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O T g z M j U z L W J k M m M t N D c 1 O C 1 i Z j c 0 L T k y Z D R m O W J j N j E w M i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c H B l b F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y M V Q y M D o w O D o y M C 4 x M j A 0 M z k 0 W i I g L z 4 8 R W 5 0 c n k g V H l w Z T 0 i R m l s b E N v b H V t b l R 5 c G V z I i B W Y W x 1 Z T 0 i c 0 J n W U F C Z 1 l H Q m d Z R 0 F B P T 0 i I C 8 + P E V u d H J 5 I F R 5 c G U 9 I k Z p b G x D b 2 x 1 b W 5 O Y W 1 l c y I g V m F s d W U 9 I n N b J n F 1 b 3 Q 7 T W F 0 Z X J p Y W w m c X V v d D s s J n F 1 b 3 Q 7 U 0 t V J n F 1 b 3 Q 7 L C Z x d W 9 0 O 0 l t w 6 F n Z W 5 l c y Z x d W 9 0 O y w m c X V v d D t D Y X J h J n F 1 b 3 Q 7 L C Z x d W 9 0 O 0 N v b G V j Y 2 l v b i Z x d W 9 0 O y w m c X V v d D t G d W x s X 1 B h d G g m c X V v d D s s J n F 1 b 3 Q 7 U 3 R 5 b G V f Q 2 9 k Z S Z x d W 9 0 O y w m c X V v d D t E Z X N j c m l w Y 2 l v b i Z x d W 9 0 O y w m c X V v d D t D b 3 B w Z W w m c X V v d D s s J n F 1 b 3 Q 7 U m V u Y W 1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J b c O h Z 2 V u Z X M s M n 0 m c X V v d D s s J n F 1 b 3 Q 7 U 2 V j d G l v b j E v Q 2 9 w c G V s I C 0 g S U 1 H L 0 F 1 d G 9 S Z W 1 v d m V k Q 2 9 s d W 1 u c z E u e 0 N h c m E s M 3 0 m c X V v d D s s J n F 1 b 3 Q 7 U 2 V j d G l v b j E v Q 2 9 w c G V s I C 0 g S U 1 H L 0 F 1 d G 9 S Z W 1 v d m V k Q 2 9 s d W 1 u c z E u e 0 N v b G V j Y 2 l v b i w 0 f S Z x d W 9 0 O y w m c X V v d D t T Z W N 0 a W 9 u M S 9 D b 3 B w Z W w g L S B J T U c v Q X V 0 b 1 J l b W 9 2 Z W R D b 2 x 1 b W 5 z M S 5 7 R n V s b F 9 Q Y X R o L D V 9 J n F 1 b 3 Q 7 L C Z x d W 9 0 O 1 N l Y 3 R p b 2 4 x L 0 N v c H B l b C A t I E l N R y 9 B d X R v U m V t b 3 Z l Z E N v b H V t b n M x L n t T d H l s Z V 9 D b 2 R l L D Z 9 J n F 1 b 3 Q 7 L C Z x d W 9 0 O 1 N l Y 3 R p b 2 4 x L 0 N v c H B l b C A t I E l N R y 9 B d X R v U m V t b 3 Z l Z E N v b H V t b n M x L n t E Z X N j c m l w Y 2 l v b i w 3 f S Z x d W 9 0 O y w m c X V v d D t T Z W N 0 a W 9 u M S 9 D b 3 B w Z W w g L S B J T U c v Q X V 0 b 1 J l b W 9 2 Z W R D b 2 x 1 b W 5 z M S 5 7 Q 2 9 w c G V s L D h 9 J n F 1 b 3 Q 7 L C Z x d W 9 0 O 1 N l Y 3 R p b 2 4 x L 0 N v c H B l b C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J b c O h Z 2 V u Z X M s M n 0 m c X V v d D s s J n F 1 b 3 Q 7 U 2 V j d G l v b j E v Q 2 9 w c G V s I C 0 g S U 1 H L 0 F 1 d G 9 S Z W 1 v d m V k Q 2 9 s d W 1 u c z E u e 0 N h c m E s M 3 0 m c X V v d D s s J n F 1 b 3 Q 7 U 2 V j d G l v b j E v Q 2 9 w c G V s I C 0 g S U 1 H L 0 F 1 d G 9 S Z W 1 v d m V k Q 2 9 s d W 1 u c z E u e 0 N v b G V j Y 2 l v b i w 0 f S Z x d W 9 0 O y w m c X V v d D t T Z W N 0 a W 9 u M S 9 D b 3 B w Z W w g L S B J T U c v Q X V 0 b 1 J l b W 9 2 Z W R D b 2 x 1 b W 5 z M S 5 7 R n V s b F 9 Q Y X R o L D V 9 J n F 1 b 3 Q 7 L C Z x d W 9 0 O 1 N l Y 3 R p b 2 4 x L 0 N v c H B l b C A t I E l N R y 9 B d X R v U m V t b 3 Z l Z E N v b H V t b n M x L n t T d H l s Z V 9 D b 2 R l L D Z 9 J n F 1 b 3 Q 7 L C Z x d W 9 0 O 1 N l Y 3 R p b 2 4 x L 0 N v c H B l b C A t I E l N R y 9 B d X R v U m V t b 3 Z l Z E N v b H V t b n M x L n t E Z X N j c m l w Y 2 l v b i w 3 f S Z x d W 9 0 O y w m c X V v d D t T Z W N 0 a W 9 u M S 9 D b 3 B w Z W w g L S B J T U c v Q X V 0 b 1 J l b W 9 2 Z W R D b 2 x 1 b W 5 z M S 5 7 Q 2 9 w c G V s L D h 9 J n F 1 b 3 Q 7 L C Z x d W 9 0 O 1 N l Y 3 R p b 2 4 x L 0 N v c H B l b C A t I E l N R y 9 B d X R v U m V t b 3 Z l Z E N v b H V t b n M x L n t S Z W 5 h b W U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w c G V s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2 l n b m F s J T I w S E I l M j B N Y X R l c m l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A 3 M j c z N y 0 5 M 2 N h L T Q 4 N D M t O G J l Y y 1 h M G J k O D c y N 2 Y 1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1 N 0 e W x l X 0 N v Z G U m c X V v d D s s J n F 1 b 3 Q 7 R 3 J v d X B f T m F t Z S Z x d W 9 0 O y w m c X V v d D t D Y X J h J n F 1 b 3 Q 7 L C Z x d W 9 0 O 0 Z 1 b G x f U G F 0 a C Z x d W 9 0 O y w m c X V v d D t E Z X B h c n R h b W V u d G 9 f U 2 l n b m F s J n F 1 b 3 Q 7 X S I g L z 4 8 R W 5 0 c n k g V H l w Z T 0 i R m l s b E N v b H V t b l R 5 c G V z I i B W Y W x 1 Z T 0 i c 0 J n W U d C Z 1 l H I i A v P j x F b n R y e S B U e X B l P S J G a W x s T G F z d F V w Z G F 0 Z W Q i I F Z h b H V l P S J k M j A y N S 0 w M i 0 w N 1 Q x O T o z M j o 0 N i 4 1 N j k 4 N j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N D R i Z j l j Y i 0 0 M j c 3 L T Q 0 Y j U t Y T g 0 N i 0 1 Z W J h Z D k 3 M T U y N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d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X h w Y W 5 k a X I l M j B D b 2 x 1 b W 5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V b m l y J T I w Q 2 F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F e H B h b m R p c i U y M F B h b G F j a W 8 l M j B k Z S U y M E h p Z X J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N v b H V t b m E l M j B y Z W 5 v b W J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V l O D c z Z j c t Y j Q 2 N C 0 0 O D c y L W J k M z k t Y 2 E w Z j R i Y z R i N W N i I i A v P j x F b n R y e S B U e X B l P S J R d W V y e U l E I i B W Y W x 1 Z T 0 i c 2 R i M W U 1 Y T F i L W F i M T I t N D h m Y i 1 i M j M 3 L T c z Z D Y 3 N T Q x Y z N l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1 O j A 0 O j U z L j E w M D I 4 M j d a I i A v P j x F b n R y e S B U e X B l P S J G a W x s Q 2 9 s d W 1 u V H l w Z X M i I F Z h b H V l P S J z Q m d N P S I g L z 4 8 R W 5 0 c n k g V H l w Z T 0 i R m l s b E N v b H V t b k 5 h b W V z I i B W Y W x 1 Z T 0 i c 1 s m c X V v d D t N Y X R l c m l h b C Z x d W 9 0 O y w m c X V v d D t J b c O h Z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c H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k M j R k O D E t N j R m M y 0 0 O G U y L T h h Y j I t M 2 M w M W E 2 Z D Y x Z T U z I i A v P j x F b n R y e S B U e X B l P S J R d W V y e U d y b 3 V w S U Q i I F Z h b H V l P S J z N G N k N 2 Y 3 N j I t Y m Z i M C 0 0 Z j h j L W I 0 N 2 I t Z j R l M j h m N 2 V l M T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c H V y X 1 9 f S U 1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0 Z X J p Y W w m c X V v d D s s J n F 1 b 3 Q 7 S W 3 D o W d l b m V z J n F 1 b 3 Q 7 L C Z x d W 9 0 O 1 N 0 e W x l X 0 N v Z G U m c X V v d D s s J n F 1 b 3 Q 7 R 3 J v d X B f T m F t Z S Z x d W 9 0 O y w m c X V v d D t D Y X J h J n F 1 b 3 Q 7 L C Z x d W 9 0 O 0 Z 1 b G x f U G F 0 a C Z x d W 9 0 O y w m c X V v d D t E Z X B h c n R h b W V u d G 9 f U 2 l n b m F s J n F 1 b 3 Q 7 L C Z x d W 9 0 O 0 R l c 2 N y a X B j a W 9 u J n F 1 b 3 Q 7 L C Z x d W 9 0 O 0 N o Y X B 1 c i Z x d W 9 0 O y w m c X V v d D t S Z W 5 h b W U m c X V v d D t d I i A v P j x F b n R y e S B U e X B l P S J G a W x s Q 2 9 s d W 1 u V H l w Z X M i I F Z h b H V l P S J z Q m d N R 0 J n W U d C Z 1 l H Q U E 9 P S I g L z 4 8 R W 5 0 c n k g V H l w Z T 0 i R m l s b E x h c 3 R V c G R h d G V k I i B W Y W x 1 Z T 0 i Z D I w M j U t M D M t M j V U M T k 6 N D E 6 M T c u M z g y M T A x N V o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g L S B J T U c v Q X V 0 b 1 J l b W 9 2 Z W R D b 2 x 1 b W 5 z M S 5 7 T W F 0 Z X J p Y W w s M H 0 m c X V v d D s s J n F 1 b 3 Q 7 U 2 V j d G l v b j E v Q 2 h h c H V y I C 0 g S U 1 H L 0 F 1 d G 9 S Z W 1 v d m V k Q 2 9 s d W 1 u c z E u e 0 l t w 6 F n Z W 5 l c y w x f S Z x d W 9 0 O y w m c X V v d D t T Z W N 0 a W 9 u M S 9 D a G F w d X I g L S B J T U c v Q X V 0 b 1 J l b W 9 2 Z W R D b 2 x 1 b W 5 z M S 5 7 U 3 R 5 b G V f Q 2 9 k Z S w y f S Z x d W 9 0 O y w m c X V v d D t T Z W N 0 a W 9 u M S 9 D a G F w d X I g L S B J T U c v Q X V 0 b 1 J l b W 9 2 Z W R D b 2 x 1 b W 5 z M S 5 7 R 3 J v d X B f T m F t Z S w z f S Z x d W 9 0 O y w m c X V v d D t T Z W N 0 a W 9 u M S 9 D a G F w d X I g L S B J T U c v Q X V 0 b 1 J l b W 9 2 Z W R D b 2 x 1 b W 5 z M S 5 7 Q 2 F y Y S w 0 f S Z x d W 9 0 O y w m c X V v d D t T Z W N 0 a W 9 u M S 9 D a G F w d X I g L S B J T U c v Q X V 0 b 1 J l b W 9 2 Z W R D b 2 x 1 b W 5 z M S 5 7 R n V s b F 9 Q Y X R o L D V 9 J n F 1 b 3 Q 7 L C Z x d W 9 0 O 1 N l Y 3 R p b 2 4 x L 0 N o Y X B 1 c i A t I E l N R y 9 B d X R v U m V t b 3 Z l Z E N v b H V t b n M x L n t E Z X B h c n R h b W V u d G 9 f U 2 l n b m F s L D Z 9 J n F 1 b 3 Q 7 L C Z x d W 9 0 O 1 N l Y 3 R p b 2 4 x L 0 N o Y X B 1 c i A t I E l N R y 9 B d X R v U m V t b 3 Z l Z E N v b H V t b n M x L n t E Z X N j c m l w Y 2 l v b i w 3 f S Z x d W 9 0 O y w m c X V v d D t T Z W N 0 a W 9 u M S 9 D a G F w d X I g L S B J T U c v Q X V 0 b 1 J l b W 9 2 Z W R D b 2 x 1 b W 5 z M S 5 7 Q 2 h h c H V y L D h 9 J n F 1 b 3 Q 7 L C Z x d W 9 0 O 1 N l Y 3 R p b 2 4 x L 0 N o Y X B 1 c i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o Y X B 1 c i A t I E l N R y 9 B d X R v U m V t b 3 Z l Z E N v b H V t b n M x L n t N Y X R l c m l h b C w w f S Z x d W 9 0 O y w m c X V v d D t T Z W N 0 a W 9 u M S 9 D a G F w d X I g L S B J T U c v Q X V 0 b 1 J l b W 9 2 Z W R D b 2 x 1 b W 5 z M S 5 7 S W 3 D o W d l b m V z L D F 9 J n F 1 b 3 Q 7 L C Z x d W 9 0 O 1 N l Y 3 R p b 2 4 x L 0 N o Y X B 1 c i A t I E l N R y 9 B d X R v U m V t b 3 Z l Z E N v b H V t b n M x L n t T d H l s Z V 9 D b 2 R l L D J 9 J n F 1 b 3 Q 7 L C Z x d W 9 0 O 1 N l Y 3 R p b 2 4 x L 0 N o Y X B 1 c i A t I E l N R y 9 B d X R v U m V t b 3 Z l Z E N v b H V t b n M x L n t H c m 9 1 c F 9 O Y W 1 l L D N 9 J n F 1 b 3 Q 7 L C Z x d W 9 0 O 1 N l Y 3 R p b 2 4 x L 0 N o Y X B 1 c i A t I E l N R y 9 B d X R v U m V t b 3 Z l Z E N v b H V t b n M x L n t D Y X J h L D R 9 J n F 1 b 3 Q 7 L C Z x d W 9 0 O 1 N l Y 3 R p b 2 4 x L 0 N o Y X B 1 c i A t I E l N R y 9 B d X R v U m V t b 3 Z l Z E N v b H V t b n M x L n t G d W x s X 1 B h d G g s N X 0 m c X V v d D s s J n F 1 b 3 Q 7 U 2 V j d G l v b j E v Q 2 h h c H V y I C 0 g S U 1 H L 0 F 1 d G 9 S Z W 1 v d m V k Q 2 9 s d W 1 u c z E u e 0 R l c G F y d G F t Z W 5 0 b 1 9 T a W d u Y W w s N n 0 m c X V v d D s s J n F 1 b 3 Q 7 U 2 V j d G l v b j E v Q 2 h h c H V y I C 0 g S U 1 H L 0 F 1 d G 9 S Z W 1 v d m V k Q 2 9 s d W 1 u c z E u e 0 R l c 2 N y a X B j a W 9 u L D d 9 J n F 1 b 3 Q 7 L C Z x d W 9 0 O 1 N l Y 3 R p b 2 4 x L 0 N o Y X B 1 c i A t I E l N R y 9 B d X R v U m V t b 3 Z l Z E N v b H V t b n M x L n t D a G F w d X I s O H 0 m c X V v d D s s J n F 1 b 3 Q 7 U 2 V j d G l v b j E v Q 2 h h c H V y I C 0 g S U 1 H L 0 F 1 d G 9 S Z W 1 v d m V k Q 2 9 s d W 1 u c z E u e 1 J l b m F t Z S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Y X B 1 c i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T Z S U y M G V 4 c G F u Z G k l Q z M l Q j M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O D B m O G M y L W R k M m I t N G Y y M y 0 4 N G M 3 L T E 5 Z j I 3 M T U z Z m Y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T W V M a V 9 f X 0 l N R y I g L z 4 8 R W 5 0 c n k g V H l w Z T 0 i U X V l c n l H c m 9 1 c E l E I i B W Y W x 1 Z T 0 i c z R j Z D d m N z Y y L W J m Y j A t N G Y 4 Y y 1 i N D d i L W Y 0 Z T I 4 Z j d l Z T E z M i I g L z 4 8 R W 5 0 c n k g V H l w Z T 0 i R m l s b E x h c 3 R V c G R h d G V k I i B W Y W x 1 Z T 0 i Z D I w M j U t M D M t M j F U M T Y 6 M j E 6 N T I u N z E 5 O T I y M V o i I C 8 + P E V u d H J 5 I F R 5 c G U 9 I k Z p b G x F c n J v c k N v d W 5 0 I i B W Y W x 1 Z T 0 i b D A i I C 8 + P E V u d H J 5 I F R 5 c G U 9 I k Z p b G x D b 2 x 1 b W 5 U e X B l c y I g V m F s d W U 9 I n N C Z 1 l B Q m d Z R 0 J n W U d B Q T 0 9 I i A v P j x F b n R y e S B U e X B l P S J G a W x s R X J y b 3 J D b 2 R l I i B W Y W x 1 Z T 0 i c 1 V u a 2 5 v d 2 4 i I C 8 + P E V u d H J 5 I F R 5 c G U 9 I k Z p b G x D b 2 x 1 b W 5 O Y W 1 l c y I g V m F s d W U 9 I n N b J n F 1 b 3 Q 7 T W F 0 Z X J p Y W w m c X V v d D s s J n F 1 b 3 Q 7 Q 2 9 k a W d v X 1 V Q Q y Z x d W 9 0 O y w m c X V v d D t J b c O h Z 2 V u Z X M m c X V v d D s s J n F 1 b 3 Q 7 Q 2 F y Y S Z x d W 9 0 O y w m c X V v d D t D b 2 x l Y 2 N p b 2 4 m c X V v d D s s J n F 1 b 3 Q 7 R n V s b F 9 Q Y X R o J n F 1 b 3 Q 7 L C Z x d W 9 0 O 1 N 0 e W x l X 0 N v Z G U m c X V v d D s s J n F 1 b 3 Q 7 R G V z Y 3 J p c G N p b 2 4 m c X V v d D s s J n F 1 b 3 Q 7 U m V u Y W 1 l J n F 1 b 3 Q 7 L C Z x d W 9 0 O 0 N v b n R y b 2 w m c X V v d D t d I i A v P j x F b n R y e S B U e X B l P S J G a W x s Q 2 9 1 b n Q i I F Z h b H V l P S J s M j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U x p I C 0 g S U 1 H L 0 F 1 d G 9 S Z W 1 v d m V k Q 2 9 s d W 1 u c z E u e 0 1 h d G V y a W F s L D B 9 J n F 1 b 3 Q 7 L C Z x d W 9 0 O 1 N l Y 3 R p b 2 4 x L 0 1 l T G k g L S B J T U c v Q X V 0 b 1 J l b W 9 2 Z W R D b 2 x 1 b W 5 z M S 5 7 Q 2 9 k a W d v X 1 V Q Q y w x f S Z x d W 9 0 O y w m c X V v d D t T Z W N 0 a W 9 u M S 9 N Z U x p I C 0 g S U 1 H L 0 F 1 d G 9 S Z W 1 v d m V k Q 2 9 s d W 1 u c z E u e 0 l t w 6 F n Z W 5 l c y w y f S Z x d W 9 0 O y w m c X V v d D t T Z W N 0 a W 9 u M S 9 N Z U x p I C 0 g S U 1 H L 0 F 1 d G 9 S Z W 1 v d m V k Q 2 9 s d W 1 u c z E u e 0 N h c m E s M 3 0 m c X V v d D s s J n F 1 b 3 Q 7 U 2 V j d G l v b j E v T W V M a S A t I E l N R y 9 B d X R v U m V t b 3 Z l Z E N v b H V t b n M x L n t D b 2 x l Y 2 N p b 2 4 s N H 0 m c X V v d D s s J n F 1 b 3 Q 7 U 2 V j d G l v b j E v T W V M a S A t I E l N R y 9 B d X R v U m V t b 3 Z l Z E N v b H V t b n M x L n t G d W x s X 1 B h d G g s N X 0 m c X V v d D s s J n F 1 b 3 Q 7 U 2 V j d G l v b j E v T W V M a S A t I E l N R y 9 B d X R v U m V t b 3 Z l Z E N v b H V t b n M x L n t T d H l s Z V 9 D b 2 R l L D Z 9 J n F 1 b 3 Q 7 L C Z x d W 9 0 O 1 N l Y 3 R p b 2 4 x L 0 1 l T G k g L S B J T U c v Q X V 0 b 1 J l b W 9 2 Z W R D b 2 x 1 b W 5 z M S 5 7 R G V z Y 3 J p c G N p b 2 4 s N 3 0 m c X V v d D s s J n F 1 b 3 Q 7 U 2 V j d G l v b j E v T W V M a S A t I E l N R y 9 B d X R v U m V t b 3 Z l Z E N v b H V t b n M x L n t S Z W 5 h b W U s O H 0 m c X V v d D s s J n F 1 b 3 Q 7 U 2 V j d G l v b j E v T W V M a S A t I E l N R y 9 B d X R v U m V t b 3 Z l Z E N v b H V t b n M x L n t D b 2 5 0 c m 9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U x p I C 0 g S U 1 H L 0 F 1 d G 9 S Z W 1 v d m V k Q 2 9 s d W 1 u c z E u e 0 1 h d G V y a W F s L D B 9 J n F 1 b 3 Q 7 L C Z x d W 9 0 O 1 N l Y 3 R p b 2 4 x L 0 1 l T G k g L S B J T U c v Q X V 0 b 1 J l b W 9 2 Z W R D b 2 x 1 b W 5 z M S 5 7 Q 2 9 k a W d v X 1 V Q Q y w x f S Z x d W 9 0 O y w m c X V v d D t T Z W N 0 a W 9 u M S 9 N Z U x p I C 0 g S U 1 H L 0 F 1 d G 9 S Z W 1 v d m V k Q 2 9 s d W 1 u c z E u e 0 l t w 6 F n Z W 5 l c y w y f S Z x d W 9 0 O y w m c X V v d D t T Z W N 0 a W 9 u M S 9 N Z U x p I C 0 g S U 1 H L 0 F 1 d G 9 S Z W 1 v d m V k Q 2 9 s d W 1 u c z E u e 0 N h c m E s M 3 0 m c X V v d D s s J n F 1 b 3 Q 7 U 2 V j d G l v b j E v T W V M a S A t I E l N R y 9 B d X R v U m V t b 3 Z l Z E N v b H V t b n M x L n t D b 2 x l Y 2 N p b 2 4 s N H 0 m c X V v d D s s J n F 1 b 3 Q 7 U 2 V j d G l v b j E v T W V M a S A t I E l N R y 9 B d X R v U m V t b 3 Z l Z E N v b H V t b n M x L n t G d W x s X 1 B h d G g s N X 0 m c X V v d D s s J n F 1 b 3 Q 7 U 2 V j d G l v b j E v T W V M a S A t I E l N R y 9 B d X R v U m V t b 3 Z l Z E N v b H V t b n M x L n t T d H l s Z V 9 D b 2 R l L D Z 9 J n F 1 b 3 Q 7 L C Z x d W 9 0 O 1 N l Y 3 R p b 2 4 x L 0 1 l T G k g L S B J T U c v Q X V 0 b 1 J l b W 9 2 Z W R D b 2 x 1 b W 5 z M S 5 7 R G V z Y 3 J p c G N p b 2 4 s N 3 0 m c X V v d D s s J n F 1 b 3 Q 7 U 2 V j d G l v b j E v T W V M a S A t I E l N R y 9 B d X R v U m V t b 3 Z l Z E N v b H V t b n M x L n t S Z W 5 h b W U s O H 0 m c X V v d D s s J n F 1 b 3 Q 7 U 2 V j d G l v b j E v T W V M a S A t I E l N R y 9 B d X R v U m V t b 3 Z l Z E N v b H V t b n M x L n t D b 2 5 0 c m 9 s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U x p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h c m l v X 0 d l b m V y Y W w l M j A x M S U y M D A y J T I w M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I 0 Z G M 2 O C 0 1 M m I 4 L T R m N D c t Y T g w Z C 0 w Y 2 R h N m Q 4 O T M 0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V Q y M D o w N D o y O C 4 3 N T Q y M j E w W i I g L z 4 8 R W 5 0 c n k g V H l w Z T 0 i R m l s b F N 0 Y X R 1 c y I g V m F s d W U 9 I n N D b 2 1 w b G V 0 Z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0 l u d m V u d G F y a W 9 f R 2 V u Z X J h b C U y M D E x J T I w M D I l M j A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h c m l v X 0 d l b m V y Y W w l M j A x M S U y M D A y J T I w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Y X J p b 1 9 H Z W 5 l c m F s J T I w M T E l M j A w M i U y M D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h c m l v X 0 d l b m V y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V j M G J k M C 1 m Y W E 0 L T R i Y z E t O D c 5 M C 0 w Z T A 0 M z B i M z k 0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1 N 0 e W x l X 0 N v Z G U m c X V v d D s s J n F 1 b 3 Q 7 Q 2 F y Y S Z x d W 9 0 O y w m c X V v d D t G d W x s X 1 B h d G g m c X V v d D s s J n F 1 b 3 Q 7 Q 2 9 s Z W N j a W 9 u J n F 1 b 3 Q 7 L C Z x d W 9 0 O 1 V Q Q y Z x d W 9 0 O y w m c X V v d D t G Z W N o Y S 5 S Z X B v c n R l J n F 1 b 3 Q 7 X S I g L z 4 8 R W 5 0 c n k g V H l w Z T 0 i R m l s b E N v b H V t b l R 5 c G V z I i B W Y W x 1 Z T 0 i c 0 J n W U d C Z 1 l H Q 1 E 9 P S I g L z 4 8 R W 5 0 c n k g V H l w Z T 0 i R m l s b E x h c 3 R V c G R h d G V k I i B W Y W x 1 Z T 0 i Z D I w M j U t M D I t M j B U M T k 6 M z Y 6 M D U u M z A y O D I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j Y y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l b n R h c m l v X 0 d l b m V y Y W w v Q X V 0 b 1 J l b W 9 2 Z W R D b 2 x 1 b W 5 z M S 5 7 T W F 0 Z X J p Y W w s M H 0 m c X V v d D s s J n F 1 b 3 Q 7 U 2 V j d G l v b j E v S W 5 2 Z W 5 0 Y X J p b 1 9 H Z W 5 l c m F s L 0 F 1 d G 9 S Z W 1 v d m V k Q 2 9 s d W 1 u c z E u e 1 N 0 e W x l X 0 N v Z G U s M X 0 m c X V v d D s s J n F 1 b 3 Q 7 U 2 V j d G l v b j E v S W 5 2 Z W 5 0 Y X J p b 1 9 H Z W 5 l c m F s L 0 F 1 d G 9 S Z W 1 v d m V k Q 2 9 s d W 1 u c z E u e 0 N h c m E s M n 0 m c X V v d D s s J n F 1 b 3 Q 7 U 2 V j d G l v b j E v S W 5 2 Z W 5 0 Y X J p b 1 9 H Z W 5 l c m F s L 0 F 1 d G 9 S Z W 1 v d m V k Q 2 9 s d W 1 u c z E u e 0 Z 1 b G x f U G F 0 a C w z f S Z x d W 9 0 O y w m c X V v d D t T Z W N 0 a W 9 u M S 9 J b n Z l b n R h c m l v X 0 d l b m V y Y W w v Q X V 0 b 1 J l b W 9 2 Z W R D b 2 x 1 b W 5 z M S 5 7 Q 2 9 s Z W N j a W 9 u L D R 9 J n F 1 b 3 Q 7 L C Z x d W 9 0 O 1 N l Y 3 R p b 2 4 x L 0 l u d m V u d G F y a W 9 f R 2 V u Z X J h b C 9 B d X R v U m V t b 3 Z l Z E N v b H V t b n M x L n t V U E M s N X 0 m c X V v d D s s J n F 1 b 3 Q 7 U 2 V j d G l v b j E v S W 5 2 Z W 5 0 Y X J p b 1 9 H Z W 5 l c m F s L 0 F 1 d G 9 S Z W 1 v d m V k Q 2 9 s d W 1 u c z E u e 0 Z l Y 2 h h L l J l c G 9 y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2 Z W 5 0 Y X J p b 1 9 H Z W 5 l c m F s L 0 F 1 d G 9 S Z W 1 v d m V k Q 2 9 s d W 1 u c z E u e 0 1 h d G V y a W F s L D B 9 J n F 1 b 3 Q 7 L C Z x d W 9 0 O 1 N l Y 3 R p b 2 4 x L 0 l u d m V u d G F y a W 9 f R 2 V u Z X J h b C 9 B d X R v U m V t b 3 Z l Z E N v b H V t b n M x L n t T d H l s Z V 9 D b 2 R l L D F 9 J n F 1 b 3 Q 7 L C Z x d W 9 0 O 1 N l Y 3 R p b 2 4 x L 0 l u d m V u d G F y a W 9 f R 2 V u Z X J h b C 9 B d X R v U m V t b 3 Z l Z E N v b H V t b n M x L n t D Y X J h L D J 9 J n F 1 b 3 Q 7 L C Z x d W 9 0 O 1 N l Y 3 R p b 2 4 x L 0 l u d m V u d G F y a W 9 f R 2 V u Z X J h b C 9 B d X R v U m V t b 3 Z l Z E N v b H V t b n M x L n t G d W x s X 1 B h d G g s M 3 0 m c X V v d D s s J n F 1 b 3 Q 7 U 2 V j d G l v b j E v S W 5 2 Z W 5 0 Y X J p b 1 9 H Z W 5 l c m F s L 0 F 1 d G 9 S Z W 1 v d m V k Q 2 9 s d W 1 u c z E u e 0 N v b G V j Y 2 l v b i w 0 f S Z x d W 9 0 O y w m c X V v d D t T Z W N 0 a W 9 u M S 9 J b n Z l b n R h c m l v X 0 d l b m V y Y W w v Q X V 0 b 1 J l b W 9 2 Z W R D b 2 x 1 b W 5 z M S 5 7 V V B D L D V 9 J n F 1 b 3 Q 7 L C Z x d W 9 0 O 1 N l Y 3 R p b 2 4 x L 0 l u d m V u d G F y a W 9 f R 2 V u Z X J h b C 9 B d X R v U m V t b 3 Z l Z E N v b H V t b n M x L n t G Z W N o Y S 5 S Z X B v c n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l b n R h c m l v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Y X J p b 1 9 H Z W 5 l c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F y a W 9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G Q 2 Y j k x Y S 0 5 N D E 3 L T Q 5 Z j Y t Y T g y M i 0 0 M T I z O D R i N D Q z M z Q i I C 8 + P E V u d H J 5 I F R 5 c G U 9 I l F 1 Z X J 5 R 3 J v d X B J R C I g V m F s d W U 9 I n M 0 Y 2 Q 3 Z j c 2 M i 1 i Z m I w L T R m O G M t Y j Q 3 Y i 1 m N G U y O G Y 3 Z W U x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l 2 Y W x p Y V 9 f X 0 l N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Y 6 M T k 6 M j E u O T U y N T Q w N V o i I C 8 + P E V u d H J 5 I F R 5 c G U 9 I k Z p b G x D b 2 x 1 b W 5 U e X B l c y I g V m F s d W U 9 I n N C Z 0 F H Q m d Z R 0 J n Q U E i I C 8 + P E V u d H J 5 I F R 5 c G U 9 I k Z p b G x D b 2 x 1 b W 5 O Y W 1 l c y I g V m F s d W U 9 I n N b J n F 1 b 3 Q 7 T W F 0 Z X J p Y W w m c X V v d D s s J n F 1 b 3 Q 7 S W 3 D o W d l b m V z J n F 1 b 3 Q 7 L C Z x d W 9 0 O 1 N 0 e W x l X 0 N v Z G U m c X V v d D s s J n F 1 b 3 Q 7 Q 2 F y Y S Z x d W 9 0 O y w m c X V v d D t G d W x s X 1 B h d G g m c X V v d D s s J n F 1 b 3 Q 7 Q 2 9 s Z W N j a W 9 u J n F 1 b 3 Q 7 L C Z x d W 9 0 O 0 R l c 2 N y a X B j a W 9 u J n F 1 b 3 Q 7 L C Z x d W 9 0 O 1 B y a X Z h b G l h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a X Z h b G l h I C 0 g S U 1 H L 0 F 1 d G 9 S Z W 1 v d m V k Q 2 9 s d W 1 u c z E u e 0 1 h d G V y a W F s L D B 9 J n F 1 b 3 Q 7 L C Z x d W 9 0 O 1 N l Y 3 R p b 2 4 x L 1 B y a X Z h b G l h I C 0 g S U 1 H L 0 F 1 d G 9 S Z W 1 v d m V k Q 2 9 s d W 1 u c z E u e 0 l t w 6 F n Z W 5 l c y w x f S Z x d W 9 0 O y w m c X V v d D t T Z W N 0 a W 9 u M S 9 Q c m l 2 Y W x p Y S A t I E l N R y 9 B d X R v U m V t b 3 Z l Z E N v b H V t b n M x L n t T d H l s Z V 9 D b 2 R l L D J 9 J n F 1 b 3 Q 7 L C Z x d W 9 0 O 1 N l Y 3 R p b 2 4 x L 1 B y a X Z h b G l h I C 0 g S U 1 H L 0 F 1 d G 9 S Z W 1 v d m V k Q 2 9 s d W 1 u c z E u e 0 N h c m E s M 3 0 m c X V v d D s s J n F 1 b 3 Q 7 U 2 V j d G l v b j E v U H J p d m F s a W E g L S B J T U c v Q X V 0 b 1 J l b W 9 2 Z W R D b 2 x 1 b W 5 z M S 5 7 R n V s b F 9 Q Y X R o L D R 9 J n F 1 b 3 Q 7 L C Z x d W 9 0 O 1 N l Y 3 R p b 2 4 x L 1 B y a X Z h b G l h I C 0 g S U 1 H L 0 F 1 d G 9 S Z W 1 v d m V k Q 2 9 s d W 1 u c z E u e 0 N v b G V j Y 2 l v b i w 1 f S Z x d W 9 0 O y w m c X V v d D t T Z W N 0 a W 9 u M S 9 Q c m l 2 Y W x p Y S A t I E l N R y 9 B d X R v U m V t b 3 Z l Z E N v b H V t b n M x L n t E Z X N j c m l w Y 2 l v b i w 2 f S Z x d W 9 0 O y w m c X V v d D t T Z W N 0 a W 9 u M S 9 Q c m l 2 Y W x p Y S A t I E l N R y 9 B d X R v U m V t b 3 Z l Z E N v b H V t b n M x L n t Q c m l 2 Y W x p Y S w 3 f S Z x d W 9 0 O y w m c X V v d D t T Z W N 0 a W 9 u M S 9 Q c m l 2 Y W x p Y S A t I E l N R y 9 B d X R v U m V t b 3 Z l Z E N v b H V t b n M x L n t S Z W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p d m F s a W E g L S B J T U c v Q X V 0 b 1 J l b W 9 2 Z W R D b 2 x 1 b W 5 z M S 5 7 T W F 0 Z X J p Y W w s M H 0 m c X V v d D s s J n F 1 b 3 Q 7 U 2 V j d G l v b j E v U H J p d m F s a W E g L S B J T U c v Q X V 0 b 1 J l b W 9 2 Z W R D b 2 x 1 b W 5 z M S 5 7 S W 3 D o W d l b m V z L D F 9 J n F 1 b 3 Q 7 L C Z x d W 9 0 O 1 N l Y 3 R p b 2 4 x L 1 B y a X Z h b G l h I C 0 g S U 1 H L 0 F 1 d G 9 S Z W 1 v d m V k Q 2 9 s d W 1 u c z E u e 1 N 0 e W x l X 0 N v Z G U s M n 0 m c X V v d D s s J n F 1 b 3 Q 7 U 2 V j d G l v b j E v U H J p d m F s a W E g L S B J T U c v Q X V 0 b 1 J l b W 9 2 Z W R D b 2 x 1 b W 5 z M S 5 7 Q 2 F y Y S w z f S Z x d W 9 0 O y w m c X V v d D t T Z W N 0 a W 9 u M S 9 Q c m l 2 Y W x p Y S A t I E l N R y 9 B d X R v U m V t b 3 Z l Z E N v b H V t b n M x L n t G d W x s X 1 B h d G g s N H 0 m c X V v d D s s J n F 1 b 3 Q 7 U 2 V j d G l v b j E v U H J p d m F s a W E g L S B J T U c v Q X V 0 b 1 J l b W 9 2 Z W R D b 2 x 1 b W 5 z M S 5 7 Q 2 9 s Z W N j a W 9 u L D V 9 J n F 1 b 3 Q 7 L C Z x d W 9 0 O 1 N l Y 3 R p b 2 4 x L 1 B y a X Z h b G l h I C 0 g S U 1 H L 0 F 1 d G 9 S Z W 1 v d m V k Q 2 9 s d W 1 u c z E u e 0 R l c 2 N y a X B j a W 9 u L D Z 9 J n F 1 b 3 Q 7 L C Z x d W 9 0 O 1 N l Y 3 R p b 2 4 x L 1 B y a X Z h b G l h I C 0 g S U 1 H L 0 F 1 d G 9 S Z W 1 v d m V k Q 2 9 s d W 1 u c z E u e 1 B y a X Z h b G l h L D d 9 J n F 1 b 3 Q 7 L C Z x d W 9 0 O 1 N l Y 3 R p b 2 4 x L 1 B y a X Z h b G l h I C 0 g S U 1 H L 0 F 1 d G 9 S Z W 1 v d m V k Q 2 9 s d W 1 u c z E u e 1 J l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p d m F s a W E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X Z h b G l h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X Z h b G l h J T I w L S U y M E l N R y 9 T Z S U y M G V 4 c G F u Z G k l Q z M l Q j M l M j B J b n Z l b n R h c m l v X 0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X Z h b G l h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V u a X I l M 0 E l M j B J b n Z l b n R h c m l v J T I w R 2 V u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V u a X I l M 0 E l M j B J b n Z l b n R h c m l v J T I w R 2 V u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V 4 c G F u Z G l y J T I w Y 2 9 s d W 1 u Y X M l M 0 E l M j B J b n Y l M j B H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V b m l y J T I w U 3 V m a W p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N 1 Z m l q b y U y M G N v b H V t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K b 2 l u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V 4 c G F u Z G l y J T I w Y 2 9 s d W 1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p v a W 4 l M 0 E l M j B D Y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R X h w Y W 5 k a X I l M j B D a W 1 h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p v a W 4 l M 0 E l M j B J b n Z l b n R h c m l v J T I w R 2 V u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F e H B h b m R p c i U y M E N v b H V t b m F z J T I w S W 5 2 Z W 5 0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K b 2 l u J T N B J T I w U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s d W 1 u Y S U y M E R l c 2 N y a X B j a S V D M y V C M 2 4 l M j B D Y X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p v a W 4 l M 0 E l M j B J b n Z l b n R h c m l v J T I w R 2 V u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D b 2 x 1 b W 5 h c y U y M G l t c G 9 y d G F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p v a W 4 l M 0 E l M j B F c 3 F 1 Z W 1 h J T I w U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s d W 1 u Y X M l M j B j b G l l b n R l J T I w c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s d W 1 u Y S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K b 2 l u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Q 2 9 s d W 1 u Y X M l M 0 E l M j B J b n Z l b n R h c m l v J T I w R 2 V u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K b 2 l u J T N B J T I w R X N x d W V t Y S U y M E N h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Q 2 9 s d W 1 u Y X M l M 0 E l M j B F c 3 F 1 Z W 1 h J T I w c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m V u Y W 1 l J T I w U 2 F u Y m 9 y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1 F 1 a X R h c i U y M F Z h Y 2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z s u L b V d a T K F A Y 8 8 M x G Q F A A A A A A I A A A A A A B B m A A A A A Q A A I A A A A I F I l V d e 7 C R q v J Z n Y b a J H M m B f r m F 2 e 5 B + q w r L a i e J 8 D M A A A A A A 6 A A A A A A g A A I A A A A A I G g Y T X v K k S 8 C v a 7 3 F C w j p u s p c a W i 9 n E q 5 b V U X 8 9 0 i l U A A A A L q f y F F K X j N 2 G P j Q A M e 3 1 i P j x q 5 e o a F 9 N H S 7 p A / F U i R M L 0 h n Z o J X z v b g n z Q A u 9 v t g a U 4 s 3 M j Q 2 0 e T V I J a v H B e T H i U 5 W K W P z 3 q l I X c G c L X M 3 k Q A A A A B c g P z 5 q Z a J 1 o D w d L e t j 3 6 g g + c + u d L n p L 7 W c l d X 7 n A 5 E t 9 d m g v / u G w f g q q U h J R s S t a m C K N j 6 S h S q S i y a / X c g I H A =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Chapur - IMG</vt:lpstr>
      <vt:lpstr>Chapur</vt:lpstr>
      <vt:lpstr>Bodesa - IMG</vt:lpstr>
      <vt:lpstr>BODESA</vt:lpstr>
      <vt:lpstr>Cimaco - IMG</vt:lpstr>
      <vt:lpstr>CIMACO</vt:lpstr>
      <vt:lpstr>Coppel - IMG</vt:lpstr>
      <vt:lpstr>Coppel</vt:lpstr>
      <vt:lpstr>Privalia - IMG</vt:lpstr>
      <vt:lpstr>Privalia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2025-03-27T18:46:13Z</dcterms:modified>
</cp:coreProperties>
</file>