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622669/"/>
    </mc:Choice>
  </mc:AlternateContent>
  <xr:revisionPtr revIDLastSave="0" documentId="13_ncr:1_{5B32FE45-F33D-7F47-82E3-8E62B3D74275}" xr6:coauthVersionLast="45" xr6:coauthVersionMax="45" xr10:uidLastSave="{00000000-0000-0000-0000-000000000000}"/>
  <bookViews>
    <workbookView xWindow="28800" yWindow="-1120" windowWidth="25600" windowHeight="20020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  <sheet name="summary1" sheetId="12" r:id="rId16"/>
    <sheet name="summary2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8" l="1"/>
  <c r="H20" i="18"/>
  <c r="G20" i="18"/>
  <c r="F20" i="18"/>
  <c r="I19" i="18"/>
  <c r="H19" i="18"/>
  <c r="G19" i="18"/>
  <c r="F19" i="18"/>
  <c r="I18" i="18"/>
  <c r="H18" i="18"/>
  <c r="G18" i="18"/>
  <c r="F18" i="18"/>
  <c r="F32" i="18"/>
  <c r="I34" i="18"/>
  <c r="G34" i="18"/>
  <c r="E34" i="18"/>
  <c r="H33" i="18"/>
  <c r="E18" i="18"/>
  <c r="E20" i="18"/>
  <c r="G19" i="12"/>
  <c r="E19" i="18" s="1"/>
  <c r="G20" i="12"/>
  <c r="E33" i="18" s="1"/>
  <c r="G21" i="12"/>
  <c r="G23" i="12"/>
  <c r="F33" i="18" s="1"/>
  <c r="G24" i="12"/>
  <c r="G26" i="12"/>
  <c r="G33" i="18" s="1"/>
  <c r="G27" i="12"/>
  <c r="G29" i="12"/>
  <c r="G30" i="12"/>
  <c r="I5" i="18" s="1"/>
  <c r="G32" i="12"/>
  <c r="I33" i="18" s="1"/>
  <c r="E6" i="18"/>
  <c r="G36" i="12"/>
  <c r="G38" i="12"/>
  <c r="F34" i="18" s="1"/>
  <c r="G39" i="12"/>
  <c r="G6" i="18" s="1"/>
  <c r="G41" i="12"/>
  <c r="G42" i="12"/>
  <c r="H6" i="18" s="1"/>
  <c r="G44" i="12"/>
  <c r="H34" i="18" s="1"/>
  <c r="G45" i="12"/>
  <c r="I6" i="18" s="1"/>
  <c r="G47" i="12"/>
  <c r="G3" i="12"/>
  <c r="E4" i="18" s="1"/>
  <c r="G4" i="12"/>
  <c r="G5" i="12"/>
  <c r="E32" i="18" s="1"/>
  <c r="G6" i="12"/>
  <c r="G8" i="12"/>
  <c r="G9" i="12"/>
  <c r="G11" i="12"/>
  <c r="G32" i="18" s="1"/>
  <c r="G12" i="12"/>
  <c r="H4" i="18" s="1"/>
  <c r="G14" i="12"/>
  <c r="H32" i="18" s="1"/>
  <c r="G15" i="12"/>
  <c r="I4" i="18" s="1"/>
  <c r="G17" i="12"/>
  <c r="I32" i="18" s="1"/>
  <c r="G4" i="18"/>
  <c r="F4" i="18"/>
  <c r="M17" i="24"/>
  <c r="L17" i="24"/>
  <c r="K17" i="24"/>
  <c r="J17" i="24"/>
  <c r="I17" i="24"/>
  <c r="H17" i="24"/>
  <c r="G17" i="24"/>
  <c r="F17" i="24"/>
  <c r="E17" i="24"/>
  <c r="D17" i="24"/>
  <c r="M16" i="24"/>
  <c r="L16" i="24"/>
  <c r="K16" i="24"/>
  <c r="J16" i="24"/>
  <c r="I16" i="24"/>
  <c r="H16" i="24"/>
  <c r="G16" i="24"/>
  <c r="F16" i="24"/>
  <c r="E16" i="24"/>
  <c r="D16" i="24"/>
  <c r="M15" i="24"/>
  <c r="L15" i="24"/>
  <c r="K15" i="24"/>
  <c r="J15" i="24"/>
  <c r="I15" i="24"/>
  <c r="H15" i="24"/>
  <c r="G15" i="24"/>
  <c r="F15" i="24"/>
  <c r="E15" i="24"/>
  <c r="D15" i="24"/>
  <c r="M11" i="24"/>
  <c r="L11" i="24"/>
  <c r="K11" i="24"/>
  <c r="J11" i="24"/>
  <c r="I11" i="24"/>
  <c r="H11" i="24"/>
  <c r="G11" i="24"/>
  <c r="F11" i="24"/>
  <c r="E11" i="24"/>
  <c r="D11" i="24"/>
  <c r="M10" i="24"/>
  <c r="L10" i="24"/>
  <c r="K10" i="24"/>
  <c r="J10" i="24"/>
  <c r="I10" i="24"/>
  <c r="H10" i="24"/>
  <c r="G10" i="24"/>
  <c r="F10" i="24"/>
  <c r="E10" i="24"/>
  <c r="D10" i="24"/>
  <c r="M9" i="24"/>
  <c r="L9" i="24"/>
  <c r="K9" i="24"/>
  <c r="J9" i="24"/>
  <c r="I9" i="24"/>
  <c r="H9" i="24"/>
  <c r="G9" i="24"/>
  <c r="F9" i="24"/>
  <c r="E9" i="24"/>
  <c r="D9" i="24"/>
  <c r="M17" i="23"/>
  <c r="L17" i="23"/>
  <c r="K17" i="23"/>
  <c r="J17" i="23"/>
  <c r="I17" i="23"/>
  <c r="H17" i="23"/>
  <c r="G17" i="23"/>
  <c r="F17" i="23"/>
  <c r="E17" i="23"/>
  <c r="D17" i="23"/>
  <c r="M16" i="23"/>
  <c r="L16" i="23"/>
  <c r="K16" i="23"/>
  <c r="J16" i="23"/>
  <c r="I16" i="23"/>
  <c r="H16" i="23"/>
  <c r="G16" i="23"/>
  <c r="F16" i="23"/>
  <c r="E16" i="23"/>
  <c r="D16" i="23"/>
  <c r="M15" i="23"/>
  <c r="L15" i="23"/>
  <c r="K15" i="23"/>
  <c r="J15" i="23"/>
  <c r="I15" i="23"/>
  <c r="H15" i="23"/>
  <c r="G15" i="23"/>
  <c r="F15" i="23"/>
  <c r="E15" i="23"/>
  <c r="D15" i="23"/>
  <c r="M11" i="23"/>
  <c r="L11" i="23"/>
  <c r="K11" i="23"/>
  <c r="J11" i="23"/>
  <c r="I11" i="23"/>
  <c r="H11" i="23"/>
  <c r="G11" i="23"/>
  <c r="F11" i="23"/>
  <c r="E11" i="23"/>
  <c r="D11" i="23"/>
  <c r="M10" i="23"/>
  <c r="L10" i="23"/>
  <c r="K10" i="23"/>
  <c r="J10" i="23"/>
  <c r="I10" i="23"/>
  <c r="H10" i="23"/>
  <c r="G10" i="23"/>
  <c r="F10" i="23"/>
  <c r="E10" i="23"/>
  <c r="D10" i="23"/>
  <c r="M9" i="23"/>
  <c r="L9" i="23"/>
  <c r="K9" i="23"/>
  <c r="J9" i="23"/>
  <c r="I9" i="23"/>
  <c r="H9" i="23"/>
  <c r="G9" i="23"/>
  <c r="F9" i="23"/>
  <c r="E9" i="23"/>
  <c r="D9" i="23"/>
  <c r="M17" i="22"/>
  <c r="L17" i="22"/>
  <c r="K17" i="22"/>
  <c r="J17" i="22"/>
  <c r="I17" i="22"/>
  <c r="H17" i="22"/>
  <c r="G17" i="22"/>
  <c r="F17" i="22"/>
  <c r="E17" i="22"/>
  <c r="D17" i="22"/>
  <c r="M16" i="22"/>
  <c r="L16" i="22"/>
  <c r="K16" i="22"/>
  <c r="J16" i="22"/>
  <c r="I16" i="22"/>
  <c r="H16" i="22"/>
  <c r="G16" i="22"/>
  <c r="F16" i="22"/>
  <c r="E16" i="22"/>
  <c r="D16" i="22"/>
  <c r="M15" i="22"/>
  <c r="L15" i="22"/>
  <c r="K15" i="22"/>
  <c r="J15" i="22"/>
  <c r="I15" i="22"/>
  <c r="H15" i="22"/>
  <c r="G15" i="22"/>
  <c r="F15" i="22"/>
  <c r="E15" i="22"/>
  <c r="D15" i="22"/>
  <c r="M11" i="22"/>
  <c r="L11" i="22"/>
  <c r="K11" i="22"/>
  <c r="J11" i="22"/>
  <c r="I11" i="22"/>
  <c r="H11" i="22"/>
  <c r="G11" i="22"/>
  <c r="F11" i="22"/>
  <c r="E11" i="22"/>
  <c r="D11" i="22"/>
  <c r="M10" i="22"/>
  <c r="L10" i="22"/>
  <c r="K10" i="22"/>
  <c r="J10" i="22"/>
  <c r="I10" i="22"/>
  <c r="H10" i="22"/>
  <c r="G10" i="22"/>
  <c r="F10" i="22"/>
  <c r="E10" i="22"/>
  <c r="D10" i="22"/>
  <c r="M9" i="22"/>
  <c r="L9" i="22"/>
  <c r="K9" i="22"/>
  <c r="J9" i="22"/>
  <c r="I9" i="22"/>
  <c r="H9" i="22"/>
  <c r="G9" i="22"/>
  <c r="F9" i="22"/>
  <c r="E9" i="22"/>
  <c r="D9" i="22"/>
  <c r="M17" i="21"/>
  <c r="L17" i="21"/>
  <c r="K17" i="21"/>
  <c r="J17" i="21"/>
  <c r="I17" i="21"/>
  <c r="H17" i="21"/>
  <c r="G17" i="21"/>
  <c r="F17" i="21"/>
  <c r="E17" i="21"/>
  <c r="D17" i="21"/>
  <c r="M16" i="21"/>
  <c r="L16" i="21"/>
  <c r="K16" i="21"/>
  <c r="J16" i="21"/>
  <c r="I16" i="21"/>
  <c r="H16" i="21"/>
  <c r="G16" i="21"/>
  <c r="F16" i="21"/>
  <c r="E16" i="21"/>
  <c r="D16" i="21"/>
  <c r="M15" i="21"/>
  <c r="L15" i="21"/>
  <c r="K15" i="21"/>
  <c r="J15" i="21"/>
  <c r="I15" i="21"/>
  <c r="H15" i="21"/>
  <c r="G15" i="21"/>
  <c r="F15" i="21"/>
  <c r="E15" i="21"/>
  <c r="D15" i="21"/>
  <c r="M11" i="21"/>
  <c r="L11" i="21"/>
  <c r="K11" i="21"/>
  <c r="J11" i="21"/>
  <c r="I11" i="21"/>
  <c r="H11" i="21"/>
  <c r="G11" i="21"/>
  <c r="F11" i="21"/>
  <c r="E11" i="21"/>
  <c r="D11" i="21"/>
  <c r="M10" i="21"/>
  <c r="L10" i="21"/>
  <c r="K10" i="21"/>
  <c r="J10" i="21"/>
  <c r="I10" i="21"/>
  <c r="H10" i="21"/>
  <c r="G10" i="21"/>
  <c r="F10" i="21"/>
  <c r="E10" i="21"/>
  <c r="D10" i="21"/>
  <c r="M9" i="21"/>
  <c r="L9" i="21"/>
  <c r="K9" i="21"/>
  <c r="J9" i="21"/>
  <c r="I9" i="21"/>
  <c r="H9" i="21"/>
  <c r="G9" i="21"/>
  <c r="F9" i="21"/>
  <c r="E9" i="21"/>
  <c r="D9" i="21"/>
  <c r="M17" i="20"/>
  <c r="L17" i="20"/>
  <c r="K17" i="20"/>
  <c r="J17" i="20"/>
  <c r="I17" i="20"/>
  <c r="H17" i="20"/>
  <c r="G17" i="20"/>
  <c r="F17" i="20"/>
  <c r="E17" i="20"/>
  <c r="D17" i="20"/>
  <c r="M16" i="20"/>
  <c r="L16" i="20"/>
  <c r="K16" i="20"/>
  <c r="J16" i="20"/>
  <c r="I16" i="20"/>
  <c r="H16" i="20"/>
  <c r="G16" i="20"/>
  <c r="F16" i="20"/>
  <c r="E16" i="20"/>
  <c r="D16" i="20"/>
  <c r="M15" i="20"/>
  <c r="L15" i="20"/>
  <c r="K15" i="20"/>
  <c r="J15" i="20"/>
  <c r="I15" i="20"/>
  <c r="H15" i="20"/>
  <c r="G15" i="20"/>
  <c r="F15" i="20"/>
  <c r="E15" i="20"/>
  <c r="D15" i="20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G18" i="12"/>
  <c r="E5" i="18" s="1"/>
  <c r="G5" i="18"/>
  <c r="F5" i="18"/>
  <c r="H5" i="18"/>
  <c r="F6" i="18"/>
  <c r="M17" i="19"/>
  <c r="L17" i="19"/>
  <c r="K17" i="19"/>
  <c r="J17" i="19"/>
  <c r="I17" i="19"/>
  <c r="H17" i="19"/>
  <c r="G17" i="19"/>
  <c r="F17" i="19"/>
  <c r="E17" i="19"/>
  <c r="D17" i="19"/>
  <c r="N17" i="19" s="1"/>
  <c r="M16" i="19"/>
  <c r="L16" i="19"/>
  <c r="K16" i="19"/>
  <c r="J16" i="19"/>
  <c r="I16" i="19"/>
  <c r="H16" i="19"/>
  <c r="G16" i="19"/>
  <c r="F16" i="19"/>
  <c r="E16" i="19"/>
  <c r="D16" i="19"/>
  <c r="M15" i="19"/>
  <c r="L15" i="19"/>
  <c r="K15" i="19"/>
  <c r="J15" i="19"/>
  <c r="I15" i="19"/>
  <c r="H15" i="19"/>
  <c r="G15" i="19"/>
  <c r="F15" i="19"/>
  <c r="E15" i="19"/>
  <c r="D15" i="19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E10" i="19"/>
  <c r="D10" i="19"/>
  <c r="M9" i="19"/>
  <c r="L9" i="19"/>
  <c r="K9" i="19"/>
  <c r="J9" i="19"/>
  <c r="I9" i="19"/>
  <c r="H9" i="19"/>
  <c r="G9" i="19"/>
  <c r="F9" i="19"/>
  <c r="E9" i="19"/>
  <c r="D9" i="19"/>
  <c r="M17" i="17"/>
  <c r="L17" i="17"/>
  <c r="K17" i="17"/>
  <c r="J17" i="17"/>
  <c r="I17" i="17"/>
  <c r="H17" i="17"/>
  <c r="G17" i="17"/>
  <c r="F17" i="17"/>
  <c r="E17" i="17"/>
  <c r="D17" i="17"/>
  <c r="M16" i="17"/>
  <c r="L16" i="17"/>
  <c r="K16" i="17"/>
  <c r="J16" i="17"/>
  <c r="I16" i="17"/>
  <c r="H16" i="17"/>
  <c r="G16" i="17"/>
  <c r="F16" i="17"/>
  <c r="E16" i="17"/>
  <c r="D16" i="17"/>
  <c r="M15" i="17"/>
  <c r="L15" i="17"/>
  <c r="K15" i="17"/>
  <c r="J15" i="17"/>
  <c r="I15" i="17"/>
  <c r="H15" i="17"/>
  <c r="G15" i="17"/>
  <c r="F15" i="17"/>
  <c r="E15" i="17"/>
  <c r="D15" i="17"/>
  <c r="M11" i="17"/>
  <c r="L11" i="17"/>
  <c r="K11" i="17"/>
  <c r="J11" i="17"/>
  <c r="I11" i="17"/>
  <c r="H11" i="17"/>
  <c r="G11" i="17"/>
  <c r="F11" i="17"/>
  <c r="E11" i="17"/>
  <c r="D11" i="17"/>
  <c r="M10" i="17"/>
  <c r="L10" i="17"/>
  <c r="K10" i="17"/>
  <c r="J10" i="17"/>
  <c r="I10" i="17"/>
  <c r="H10" i="17"/>
  <c r="G10" i="17"/>
  <c r="F10" i="17"/>
  <c r="E10" i="17"/>
  <c r="D10" i="17"/>
  <c r="M9" i="17"/>
  <c r="L9" i="17"/>
  <c r="K9" i="17"/>
  <c r="J9" i="17"/>
  <c r="I9" i="17"/>
  <c r="H9" i="17"/>
  <c r="G9" i="17"/>
  <c r="F9" i="17"/>
  <c r="E9" i="17"/>
  <c r="D9" i="17"/>
  <c r="M17" i="16"/>
  <c r="L17" i="16"/>
  <c r="K17" i="16"/>
  <c r="J17" i="16"/>
  <c r="I17" i="16"/>
  <c r="H17" i="16"/>
  <c r="G17" i="16"/>
  <c r="F17" i="16"/>
  <c r="E17" i="16"/>
  <c r="D17" i="16"/>
  <c r="M16" i="16"/>
  <c r="L16" i="16"/>
  <c r="K16" i="16"/>
  <c r="J16" i="16"/>
  <c r="I16" i="16"/>
  <c r="H16" i="16"/>
  <c r="G16" i="16"/>
  <c r="F16" i="16"/>
  <c r="E16" i="16"/>
  <c r="D16" i="16"/>
  <c r="M15" i="16"/>
  <c r="L15" i="16"/>
  <c r="K15" i="16"/>
  <c r="J15" i="16"/>
  <c r="I15" i="16"/>
  <c r="H15" i="16"/>
  <c r="G15" i="16"/>
  <c r="F15" i="16"/>
  <c r="E15" i="16"/>
  <c r="D15" i="16"/>
  <c r="M11" i="16"/>
  <c r="L11" i="16"/>
  <c r="K11" i="16"/>
  <c r="J11" i="16"/>
  <c r="I11" i="16"/>
  <c r="H11" i="16"/>
  <c r="G11" i="16"/>
  <c r="F11" i="16"/>
  <c r="E11" i="16"/>
  <c r="D11" i="16"/>
  <c r="M10" i="16"/>
  <c r="L10" i="16"/>
  <c r="K10" i="16"/>
  <c r="J10" i="16"/>
  <c r="I10" i="16"/>
  <c r="H10" i="16"/>
  <c r="G10" i="16"/>
  <c r="F10" i="16"/>
  <c r="E10" i="16"/>
  <c r="D10" i="16"/>
  <c r="M9" i="16"/>
  <c r="L9" i="16"/>
  <c r="K9" i="16"/>
  <c r="J9" i="16"/>
  <c r="I9" i="16"/>
  <c r="H9" i="16"/>
  <c r="G9" i="16"/>
  <c r="F9" i="16"/>
  <c r="E9" i="16"/>
  <c r="D9" i="16"/>
  <c r="M17" i="15"/>
  <c r="L17" i="15"/>
  <c r="K17" i="15"/>
  <c r="J17" i="15"/>
  <c r="I17" i="15"/>
  <c r="H17" i="15"/>
  <c r="G17" i="15"/>
  <c r="F17" i="15"/>
  <c r="E17" i="15"/>
  <c r="D17" i="15"/>
  <c r="M16" i="15"/>
  <c r="L16" i="15"/>
  <c r="K16" i="15"/>
  <c r="J16" i="15"/>
  <c r="I16" i="15"/>
  <c r="H16" i="15"/>
  <c r="G16" i="15"/>
  <c r="F16" i="15"/>
  <c r="E16" i="15"/>
  <c r="D16" i="15"/>
  <c r="M15" i="15"/>
  <c r="L15" i="15"/>
  <c r="K15" i="15"/>
  <c r="J15" i="15"/>
  <c r="I15" i="15"/>
  <c r="H15" i="15"/>
  <c r="G15" i="15"/>
  <c r="F15" i="15"/>
  <c r="E15" i="15"/>
  <c r="D15" i="15"/>
  <c r="M11" i="15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D10" i="15"/>
  <c r="M9" i="15"/>
  <c r="L9" i="15"/>
  <c r="K9" i="15"/>
  <c r="J9" i="15"/>
  <c r="I9" i="15"/>
  <c r="H9" i="15"/>
  <c r="G9" i="15"/>
  <c r="F9" i="15"/>
  <c r="E9" i="15"/>
  <c r="D9" i="15"/>
  <c r="M17" i="14"/>
  <c r="L17" i="14"/>
  <c r="K17" i="14"/>
  <c r="J17" i="14"/>
  <c r="I17" i="14"/>
  <c r="H17" i="14"/>
  <c r="G17" i="14"/>
  <c r="F17" i="14"/>
  <c r="E17" i="14"/>
  <c r="D17" i="14"/>
  <c r="M16" i="14"/>
  <c r="L16" i="14"/>
  <c r="K16" i="14"/>
  <c r="J16" i="14"/>
  <c r="I16" i="14"/>
  <c r="H16" i="14"/>
  <c r="G16" i="14"/>
  <c r="F16" i="14"/>
  <c r="E16" i="14"/>
  <c r="D16" i="14"/>
  <c r="M15" i="14"/>
  <c r="L15" i="14"/>
  <c r="K15" i="14"/>
  <c r="J15" i="14"/>
  <c r="I15" i="14"/>
  <c r="H15" i="14"/>
  <c r="G15" i="14"/>
  <c r="F15" i="14"/>
  <c r="E15" i="14"/>
  <c r="D15" i="14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17" i="13"/>
  <c r="L17" i="13"/>
  <c r="K17" i="13"/>
  <c r="J17" i="13"/>
  <c r="I17" i="13"/>
  <c r="H17" i="13"/>
  <c r="G17" i="13"/>
  <c r="F17" i="13"/>
  <c r="E17" i="13"/>
  <c r="D17" i="13"/>
  <c r="N17" i="13" s="1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D15" i="13"/>
  <c r="M11" i="13"/>
  <c r="L11" i="13"/>
  <c r="K11" i="13"/>
  <c r="J11" i="13"/>
  <c r="I11" i="13"/>
  <c r="H11" i="13"/>
  <c r="G11" i="13"/>
  <c r="F11" i="13"/>
  <c r="E11" i="13"/>
  <c r="D11" i="13"/>
  <c r="N11" i="13" s="1"/>
  <c r="M10" i="13"/>
  <c r="L10" i="13"/>
  <c r="K10" i="13"/>
  <c r="J10" i="13"/>
  <c r="I10" i="13"/>
  <c r="H10" i="13"/>
  <c r="G10" i="13"/>
  <c r="F10" i="13"/>
  <c r="N10" i="13" s="1"/>
  <c r="E10" i="13"/>
  <c r="D10" i="13"/>
  <c r="M9" i="13"/>
  <c r="L9" i="13"/>
  <c r="K9" i="13"/>
  <c r="J9" i="13"/>
  <c r="I9" i="13"/>
  <c r="H9" i="13"/>
  <c r="G9" i="13"/>
  <c r="F9" i="13"/>
  <c r="E9" i="13"/>
  <c r="D9" i="13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D9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D17" i="1"/>
  <c r="D16" i="1"/>
  <c r="D15" i="1"/>
  <c r="D10" i="1"/>
  <c r="N16" i="1"/>
  <c r="D11" i="1"/>
  <c r="N11" i="24" l="1"/>
  <c r="N11" i="22"/>
  <c r="N17" i="20"/>
  <c r="N11" i="20"/>
  <c r="N10" i="20"/>
  <c r="N17" i="24"/>
  <c r="N17" i="23"/>
  <c r="N11" i="23"/>
  <c r="N17" i="22"/>
  <c r="N17" i="21"/>
  <c r="N11" i="21"/>
  <c r="N9" i="24"/>
  <c r="N10" i="24"/>
  <c r="N16" i="24"/>
  <c r="N15" i="24"/>
  <c r="N9" i="23"/>
  <c r="N10" i="23"/>
  <c r="N16" i="23"/>
  <c r="N15" i="23"/>
  <c r="N9" i="22"/>
  <c r="N16" i="22"/>
  <c r="N15" i="22"/>
  <c r="N10" i="22"/>
  <c r="N9" i="21"/>
  <c r="N10" i="21"/>
  <c r="N16" i="21"/>
  <c r="N15" i="21"/>
  <c r="N9" i="20"/>
  <c r="N15" i="20"/>
  <c r="N16" i="20"/>
  <c r="N15" i="19"/>
  <c r="N9" i="19"/>
  <c r="N10" i="19"/>
  <c r="N16" i="19"/>
  <c r="N11" i="16"/>
  <c r="N17" i="16"/>
  <c r="N11" i="17"/>
  <c r="N17" i="17"/>
  <c r="N11" i="15"/>
  <c r="N17" i="15"/>
  <c r="N11" i="14"/>
  <c r="N16" i="17"/>
  <c r="N15" i="17"/>
  <c r="N9" i="17"/>
  <c r="N10" i="17"/>
  <c r="N16" i="16"/>
  <c r="N15" i="16"/>
  <c r="N9" i="16"/>
  <c r="N10" i="16"/>
  <c r="N16" i="15"/>
  <c r="N15" i="15"/>
  <c r="N9" i="15"/>
  <c r="N10" i="15"/>
  <c r="N17" i="14"/>
  <c r="N9" i="13"/>
  <c r="N15" i="13"/>
  <c r="N16" i="13"/>
  <c r="N9" i="14"/>
  <c r="N10" i="14"/>
  <c r="N16" i="14"/>
  <c r="N15" i="14"/>
  <c r="N17" i="10"/>
  <c r="N9" i="10"/>
  <c r="N11" i="10"/>
  <c r="N17" i="11"/>
  <c r="N11" i="11"/>
  <c r="N9" i="11"/>
  <c r="N10" i="11"/>
  <c r="N16" i="11"/>
  <c r="N15" i="11"/>
  <c r="N10" i="10"/>
  <c r="N16" i="10"/>
  <c r="N15" i="10"/>
  <c r="N17" i="9"/>
  <c r="N11" i="9"/>
  <c r="N16" i="9"/>
  <c r="N15" i="9"/>
  <c r="N9" i="9"/>
  <c r="N10" i="9"/>
  <c r="N10" i="1"/>
  <c r="N15" i="1"/>
  <c r="N9" i="1"/>
  <c r="N17" i="1" l="1"/>
  <c r="N11" i="1"/>
</calcChain>
</file>

<file path=xl/sharedStrings.xml><?xml version="1.0" encoding="utf-8"?>
<sst xmlns="http://schemas.openxmlformats.org/spreadsheetml/2006/main" count="367" uniqueCount="27">
  <si>
    <t>非阻塞式</t>
    <phoneticPr fontId="1" type="noConversion"/>
  </si>
  <si>
    <t>阻塞式</t>
    <phoneticPr fontId="1" type="noConversion"/>
  </si>
  <si>
    <t>吞吐量</t>
    <phoneticPr fontId="1" type="noConversion"/>
  </si>
  <si>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</si>
  <si>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</si>
  <si>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</si>
  <si>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</si>
  <si>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</si>
  <si>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</si>
  <si>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</si>
  <si>
    <t>吞吐量2</t>
    <phoneticPr fontId="1" type="noConversion"/>
  </si>
  <si>
    <t>吞吐量3</t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</si>
  <si>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</si>
  <si>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</si>
  <si>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</si>
  <si>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</si>
  <si>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</si>
  <si>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</si>
  <si>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-</t>
    <phoneticPr fontId="1" type="noConversion"/>
  </si>
  <si>
    <t xml:space="preserve"> </t>
    <phoneticPr fontId="1" type="noConversion"/>
  </si>
  <si>
    <t>吞吐量差异</t>
    <phoneticPr fontId="1" type="noConversion"/>
  </si>
  <si>
    <t>0.5分钟</t>
    <phoneticPr fontId="1" type="noConversion"/>
  </si>
  <si>
    <t>1分钟</t>
    <phoneticPr fontId="1" type="noConversion"/>
  </si>
  <si>
    <t>3分钟</t>
    <phoneticPr fontId="1" type="noConversion"/>
  </si>
  <si>
    <t>吞吐量1的差异在不同思考时间上的对比</t>
    <phoneticPr fontId="1" type="noConversion"/>
  </si>
  <si>
    <t>吞吐量2的差异在不同思考时间上的对比</t>
    <phoneticPr fontId="1" type="noConversion"/>
  </si>
  <si>
    <t>吞吐量3的差异在不同思考时间上的对比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</si>
</sst>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1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vertical="center"/>
    </xf>
    <xf numFmtId="1" fontId="0" fillId="2" borderId="22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1" fontId="0" fillId="2" borderId="21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4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3" fillId="3" borderId="1" xfId="0" applyNumberFormat="1" applyFont="1" applyFill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6" xfId="0" applyFill="1" applyBorder="1">
      <alignment vertical="center"/>
    </xf>
    <xf numFmtId="10" fontId="0" fillId="0" borderId="25" xfId="1" applyNumberFormat="1" applyFon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0" fontId="0" fillId="0" borderId="2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5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的差异在不同思考时间上的对比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summary2!$D$4</c:f>
              <c:strCache>
                <c:ptCount val="1"/>
                <c:pt idx="0">
                  <c:v>0.5分钟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summary2!$E$3:$I$3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summary2!$E$4:$I$4</c:f>
              <c:numCache>
                <c:formatCode>0.00%</c:formatCode>
                <c:ptCount val="5"/>
                <c:pt idx="0">
                  <c:v>1.0214817478391732E-2</c:v>
                </c:pt>
                <c:pt idx="1">
                  <c:v>2.7850340136054421</c:v>
                </c:pt>
                <c:pt idx="2">
                  <c:v>0.70291777188328908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394B-84BD-F3804355E374}"/>
            </c:ext>
          </c:extLst>
        </c:ser>
        <c:ser>
          <c:idx val="1"/>
          <c:order val="1"/>
          <c:tx>
            <c:strRef>
              <c:f>summary2!$D$5</c:f>
              <c:strCache>
                <c:ptCount val="1"/>
                <c:pt idx="0">
                  <c:v>1分钟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summary2!$E$3:$I$3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summary2!$E$5:$I$5</c:f>
              <c:numCache>
                <c:formatCode>0.00%</c:formatCode>
                <c:ptCount val="5"/>
                <c:pt idx="0">
                  <c:v>0.17756856547270325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8-394B-84BD-F3804355E374}"/>
            </c:ext>
          </c:extLst>
        </c:ser>
        <c:ser>
          <c:idx val="2"/>
          <c:order val="2"/>
          <c:tx>
            <c:strRef>
              <c:f>summary2!$D$6</c:f>
              <c:strCache>
                <c:ptCount val="1"/>
                <c:pt idx="0">
                  <c:v>3分钟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summary2!$E$3:$I$3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summary2!$E$6:$I$6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0.67204301075268813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8-394B-84BD-F3804355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的差异在不同思考时间上的对比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summary2!$D$18</c:f>
              <c:strCache>
                <c:ptCount val="1"/>
                <c:pt idx="0">
                  <c:v>0.5分钟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summary2!$E$17:$I$17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summary2!$E$18:$I$18</c:f>
              <c:numCache>
                <c:formatCode>0.00%</c:formatCode>
                <c:ptCount val="5"/>
                <c:pt idx="0">
                  <c:v>-0.10483790471287253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104A-BEAF-2EDA28DE7C2C}"/>
            </c:ext>
          </c:extLst>
        </c:ser>
        <c:ser>
          <c:idx val="1"/>
          <c:order val="1"/>
          <c:tx>
            <c:strRef>
              <c:f>summary2!$D$19</c:f>
              <c:strCache>
                <c:ptCount val="1"/>
                <c:pt idx="0">
                  <c:v>1分钟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summary2!$E$17:$I$17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summary2!$E$19:$I$19</c:f>
              <c:numCache>
                <c:formatCode>0.00%</c:formatCode>
                <c:ptCount val="5"/>
                <c:pt idx="0">
                  <c:v>-0.25734219925447238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104A-BEAF-2EDA28DE7C2C}"/>
            </c:ext>
          </c:extLst>
        </c:ser>
        <c:ser>
          <c:idx val="2"/>
          <c:order val="2"/>
          <c:tx>
            <c:strRef>
              <c:f>summary2!$D$20</c:f>
              <c:strCache>
                <c:ptCount val="1"/>
                <c:pt idx="0">
                  <c:v>3分钟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summary2!$E$17:$I$17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summary2!$E$20:$I$20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D-104A-BEAF-2EDA28DE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的差异在不同思考时间上的对比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summary2!$D$32</c:f>
              <c:strCache>
                <c:ptCount val="1"/>
                <c:pt idx="0">
                  <c:v>0.5分钟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summary2!$E$31:$I$31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summary2!$E$32:$I$32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8-8441-86C5-6A0095C56F0B}"/>
            </c:ext>
          </c:extLst>
        </c:ser>
        <c:ser>
          <c:idx val="1"/>
          <c:order val="1"/>
          <c:tx>
            <c:strRef>
              <c:f>summary2!$D$33</c:f>
              <c:strCache>
                <c:ptCount val="1"/>
                <c:pt idx="0">
                  <c:v>1分钟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summary2!$E$31:$I$31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summary2!$E$33:$I$33</c:f>
              <c:numCache>
                <c:formatCode>0.00%</c:formatCode>
                <c:ptCount val="5"/>
                <c:pt idx="0">
                  <c:v>2.9315434070599652E-2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8-8441-86C5-6A0095C56F0B}"/>
            </c:ext>
          </c:extLst>
        </c:ser>
        <c:ser>
          <c:idx val="2"/>
          <c:order val="2"/>
          <c:tx>
            <c:strRef>
              <c:f>summary2!$D$34</c:f>
              <c:strCache>
                <c:ptCount val="1"/>
                <c:pt idx="0">
                  <c:v>3分钟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summary2!$E$31:$I$31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summary2!$E$34:$I$34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0.67654986522911054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8-8441-86C5-6A0095C5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185614</xdr:colOff>
      <xdr:row>6</xdr:row>
      <xdr:rowOff>166077</xdr:rowOff>
    </xdr:from>
    <xdr:to>
      <xdr:col>13</xdr:col>
      <xdr:colOff>29307</xdr:colOff>
      <xdr:row>12</xdr:row>
      <xdr:rowOff>341924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201614" y="2119923"/>
          <a:ext cx="9573847" cy="246184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3839</xdr:colOff>
      <xdr:row>6</xdr:row>
      <xdr:rowOff>108148</xdr:rowOff>
    </xdr:from>
    <xdr:to>
      <xdr:col>9</xdr:col>
      <xdr:colOff>0</xdr:colOff>
      <xdr:row>14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93EB0CB-AF90-3542-9168-32DC0436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3839</xdr:colOff>
      <xdr:row>20</xdr:row>
      <xdr:rowOff>107181</xdr:rowOff>
    </xdr:from>
    <xdr:to>
      <xdr:col>9</xdr:col>
      <xdr:colOff>2823</xdr:colOff>
      <xdr:row>28</xdr:row>
      <xdr:rowOff>3549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3934F85-60EB-C14B-99E0-8FD882A1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3839</xdr:colOff>
      <xdr:row>34</xdr:row>
      <xdr:rowOff>96605</xdr:rowOff>
    </xdr:from>
    <xdr:to>
      <xdr:col>9</xdr:col>
      <xdr:colOff>2823</xdr:colOff>
      <xdr:row>41</xdr:row>
      <xdr:rowOff>373973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4BE7F77-D4F2-9340-AAF8-A238CF97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23"/>
  <sheetViews>
    <sheetView showGridLines="0" tabSelected="1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0.5</v>
      </c>
    </row>
    <row r="3" spans="2:14" ht="30" customHeight="1" thickBot="1">
      <c r="C3" s="8" t="s">
        <v>7</v>
      </c>
      <c r="D3" s="21">
        <v>0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3512735</v>
      </c>
      <c r="E6" s="9">
        <v>3495555</v>
      </c>
      <c r="F6" s="9">
        <v>3702666</v>
      </c>
      <c r="G6" s="9">
        <v>3635713</v>
      </c>
      <c r="H6" s="9">
        <v>3509305</v>
      </c>
      <c r="I6" s="9">
        <v>3453079</v>
      </c>
      <c r="J6" s="9">
        <v>3689105</v>
      </c>
      <c r="K6" s="9">
        <v>3558229</v>
      </c>
      <c r="L6" s="9">
        <v>3517020</v>
      </c>
      <c r="M6" s="14">
        <v>3579892</v>
      </c>
      <c r="N6" s="1"/>
    </row>
    <row r="7" spans="2:14" ht="30" customHeight="1">
      <c r="B7" s="5"/>
      <c r="C7" s="17" t="s">
        <v>5</v>
      </c>
      <c r="D7" s="22">
        <v>1264050</v>
      </c>
      <c r="E7" s="6">
        <v>1268709</v>
      </c>
      <c r="F7" s="6">
        <v>1428268</v>
      </c>
      <c r="G7" s="22">
        <v>1356039</v>
      </c>
      <c r="H7" s="22">
        <v>1279343</v>
      </c>
      <c r="I7" s="22">
        <v>1211131</v>
      </c>
      <c r="J7" s="22">
        <v>1379375</v>
      </c>
      <c r="K7" s="22">
        <v>1305424</v>
      </c>
      <c r="L7" s="22">
        <v>1293962</v>
      </c>
      <c r="M7" s="7">
        <v>1340828</v>
      </c>
      <c r="N7" s="1"/>
    </row>
    <row r="8" spans="2:14" ht="30" customHeight="1" thickBot="1">
      <c r="B8" s="5"/>
      <c r="C8" s="18" t="s">
        <v>6</v>
      </c>
      <c r="D8" s="11">
        <v>36.784999999999997</v>
      </c>
      <c r="E8" s="11">
        <v>36.646000000000001</v>
      </c>
      <c r="F8" s="10">
        <v>37.414000000000001</v>
      </c>
      <c r="G8" s="10">
        <v>36.920999999999999</v>
      </c>
      <c r="H8" s="11">
        <v>36.729999999999997</v>
      </c>
      <c r="I8" s="10">
        <v>36.249000000000002</v>
      </c>
      <c r="J8" s="11">
        <v>37.15</v>
      </c>
      <c r="K8" s="10">
        <v>37.030999999999999</v>
      </c>
      <c r="L8" s="10">
        <v>37.267000000000003</v>
      </c>
      <c r="M8" s="12">
        <v>36.799999999999997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74956.166666666672</v>
      </c>
      <c r="E9" s="26">
        <f t="shared" si="0"/>
        <v>74228.2</v>
      </c>
      <c r="F9" s="26">
        <f t="shared" si="0"/>
        <v>75813.266666666663</v>
      </c>
      <c r="G9" s="26">
        <f t="shared" si="0"/>
        <v>75989.133333333331</v>
      </c>
      <c r="H9" s="26">
        <f t="shared" si="0"/>
        <v>74332.066666666666</v>
      </c>
      <c r="I9" s="26">
        <f t="shared" si="0"/>
        <v>74731.600000000006</v>
      </c>
      <c r="J9" s="26">
        <f t="shared" si="0"/>
        <v>76991</v>
      </c>
      <c r="K9" s="26">
        <f t="shared" si="0"/>
        <v>75093.5</v>
      </c>
      <c r="L9" s="26">
        <f t="shared" si="0"/>
        <v>74101.933333333334</v>
      </c>
      <c r="M9" s="26">
        <f t="shared" si="0"/>
        <v>74635.46666666666</v>
      </c>
      <c r="N9" s="31">
        <f>AVERAGE(D9:M9)</f>
        <v>75087.233333333337</v>
      </c>
    </row>
    <row r="10" spans="2:14" ht="30" customHeight="1" thickBot="1">
      <c r="B10" s="5"/>
      <c r="C10" s="17" t="s">
        <v>10</v>
      </c>
      <c r="D10" s="27">
        <f t="shared" ref="D10:M10" si="1">D7/(D8-$D$2*60)</f>
        <v>186300.66322770828</v>
      </c>
      <c r="E10" s="28">
        <f t="shared" si="1"/>
        <v>190898.1342160698</v>
      </c>
      <c r="F10" s="28">
        <f t="shared" si="1"/>
        <v>192644.72619368759</v>
      </c>
      <c r="G10" s="28">
        <f t="shared" si="1"/>
        <v>195931.07932379717</v>
      </c>
      <c r="H10" s="28">
        <f t="shared" si="1"/>
        <v>190095.54234769696</v>
      </c>
      <c r="I10" s="28">
        <f t="shared" si="1"/>
        <v>193811.96991518635</v>
      </c>
      <c r="J10" s="28">
        <f t="shared" si="1"/>
        <v>192919.58041958045</v>
      </c>
      <c r="K10" s="28">
        <f t="shared" si="1"/>
        <v>185666.90371213201</v>
      </c>
      <c r="L10" s="28">
        <f t="shared" si="1"/>
        <v>178059.99724783259</v>
      </c>
      <c r="M10" s="28">
        <f t="shared" si="1"/>
        <v>197180.58823529421</v>
      </c>
      <c r="N10" s="31">
        <f>AVERAGE(D10:M10)</f>
        <v>190350.91848389854</v>
      </c>
    </row>
    <row r="11" spans="2:14" ht="30" customHeight="1" thickBot="1">
      <c r="B11" s="8"/>
      <c r="C11" s="19" t="s">
        <v>12</v>
      </c>
      <c r="D11" s="29">
        <f>D6/D8</f>
        <v>95493.67948892212</v>
      </c>
      <c r="E11" s="30">
        <f t="shared" ref="E11:M11" si="2">E6/E8</f>
        <v>95387.081809747309</v>
      </c>
      <c r="F11" s="30">
        <f t="shared" si="2"/>
        <v>98964.719089111022</v>
      </c>
      <c r="G11" s="30">
        <f t="shared" si="2"/>
        <v>98472.766176430756</v>
      </c>
      <c r="H11" s="30">
        <f t="shared" si="2"/>
        <v>95543.288864688278</v>
      </c>
      <c r="I11" s="30">
        <f t="shared" si="2"/>
        <v>95259.979585643741</v>
      </c>
      <c r="J11" s="30">
        <f t="shared" si="2"/>
        <v>99302.960969044419</v>
      </c>
      <c r="K11" s="30">
        <f t="shared" si="2"/>
        <v>96087.84531878696</v>
      </c>
      <c r="L11" s="30">
        <f t="shared" si="2"/>
        <v>94373.574476078022</v>
      </c>
      <c r="M11" s="30">
        <f t="shared" si="2"/>
        <v>97279.673913043487</v>
      </c>
      <c r="N11" s="31">
        <f>AVERAGE(D11:M11)</f>
        <v>96616.556969149591</v>
      </c>
    </row>
    <row r="12" spans="2:14" ht="30" customHeight="1">
      <c r="B12" s="5" t="s">
        <v>1</v>
      </c>
      <c r="C12" s="17" t="s">
        <v>4</v>
      </c>
      <c r="D12" s="6">
        <v>3928157</v>
      </c>
      <c r="E12" s="6">
        <v>3918809</v>
      </c>
      <c r="F12" s="6">
        <v>3955827</v>
      </c>
      <c r="G12" s="22">
        <v>3870398</v>
      </c>
      <c r="H12" s="22">
        <v>3893272</v>
      </c>
      <c r="I12" s="22">
        <v>3895163</v>
      </c>
      <c r="J12" s="22">
        <v>3867218</v>
      </c>
      <c r="K12" s="22">
        <v>3881061</v>
      </c>
      <c r="L12" s="22">
        <v>3907340</v>
      </c>
      <c r="M12" s="7">
        <v>3885978</v>
      </c>
    </row>
    <row r="13" spans="2:14" ht="30" customHeight="1">
      <c r="B13" s="5"/>
      <c r="C13" s="17" t="s">
        <v>5</v>
      </c>
      <c r="D13" s="22">
        <v>1621021</v>
      </c>
      <c r="E13" s="6">
        <v>1624466</v>
      </c>
      <c r="F13" s="6">
        <v>1618140</v>
      </c>
      <c r="G13" s="22">
        <v>1626521</v>
      </c>
      <c r="H13" s="22">
        <v>1597983</v>
      </c>
      <c r="I13" s="22">
        <v>1632218</v>
      </c>
      <c r="J13" s="22">
        <v>1627149</v>
      </c>
      <c r="K13" s="22">
        <v>1666571</v>
      </c>
      <c r="L13" s="22">
        <v>1590332</v>
      </c>
      <c r="M13" s="7">
        <v>1642594</v>
      </c>
    </row>
    <row r="14" spans="2:14" ht="30" customHeight="1" thickBot="1">
      <c r="B14" s="5"/>
      <c r="C14" s="18" t="s">
        <v>6</v>
      </c>
      <c r="D14" s="10">
        <v>39.353999999999999</v>
      </c>
      <c r="E14" s="11">
        <v>39.421999999999997</v>
      </c>
      <c r="F14" s="10">
        <v>39.332000000000001</v>
      </c>
      <c r="G14" s="10">
        <v>39.539000000000001</v>
      </c>
      <c r="H14" s="11">
        <v>39.430999999999997</v>
      </c>
      <c r="I14" s="11">
        <v>39.594999999999999</v>
      </c>
      <c r="J14" s="11">
        <v>39.518000000000001</v>
      </c>
      <c r="K14" s="11">
        <v>40.191000000000003</v>
      </c>
      <c r="L14" s="11">
        <v>39.375999999999998</v>
      </c>
      <c r="M14" s="12">
        <v>39.624000000000002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76904.53333333334</v>
      </c>
      <c r="E15" s="26">
        <f t="shared" si="3"/>
        <v>76478.100000000006</v>
      </c>
      <c r="F15" s="26">
        <f t="shared" si="3"/>
        <v>77922.899999999994</v>
      </c>
      <c r="G15" s="26">
        <f t="shared" si="3"/>
        <v>74795.899999999994</v>
      </c>
      <c r="H15" s="26">
        <f t="shared" si="3"/>
        <v>76509.633333333331</v>
      </c>
      <c r="I15" s="26">
        <f t="shared" si="3"/>
        <v>75431.5</v>
      </c>
      <c r="J15" s="26">
        <f t="shared" si="3"/>
        <v>74668.96666666666</v>
      </c>
      <c r="K15" s="26">
        <f t="shared" si="3"/>
        <v>73816.333333333328</v>
      </c>
      <c r="L15" s="26">
        <f t="shared" si="3"/>
        <v>77233.600000000006</v>
      </c>
      <c r="M15" s="26">
        <f t="shared" si="3"/>
        <v>74779.46666666666</v>
      </c>
      <c r="N15" s="31">
        <f>AVERAGE(D15:M15)</f>
        <v>75854.093333333338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173297.09215308962</v>
      </c>
      <c r="E16" s="28">
        <f t="shared" si="4"/>
        <v>172412.01443430275</v>
      </c>
      <c r="F16" s="28">
        <f t="shared" si="4"/>
        <v>173396.91384483495</v>
      </c>
      <c r="G16" s="28">
        <f t="shared" si="4"/>
        <v>170512.73718419118</v>
      </c>
      <c r="H16" s="28">
        <f t="shared" si="4"/>
        <v>169439.40197221932</v>
      </c>
      <c r="I16" s="28">
        <f t="shared" si="4"/>
        <v>170111.30797290258</v>
      </c>
      <c r="J16" s="28">
        <f t="shared" si="4"/>
        <v>170954.92750577853</v>
      </c>
      <c r="K16" s="28">
        <f t="shared" si="4"/>
        <v>163533.60808556565</v>
      </c>
      <c r="L16" s="28">
        <f t="shared" si="4"/>
        <v>169617.32081911268</v>
      </c>
      <c r="M16" s="28">
        <f t="shared" si="4"/>
        <v>170676.84954280959</v>
      </c>
      <c r="N16" s="31">
        <f>AVERAGE(D16:M16)</f>
        <v>170395.21735148071</v>
      </c>
    </row>
    <row r="17" spans="2:14" ht="30" customHeight="1" thickBot="1">
      <c r="B17" s="8"/>
      <c r="C17" s="19" t="s">
        <v>12</v>
      </c>
      <c r="D17" s="29">
        <f>D12/D14</f>
        <v>99815.952635056165</v>
      </c>
      <c r="E17" s="30">
        <f t="shared" ref="E17:M17" si="5">E12/E14</f>
        <v>99406.651108518097</v>
      </c>
      <c r="F17" s="30">
        <f t="shared" si="5"/>
        <v>100575.28221295637</v>
      </c>
      <c r="G17" s="30">
        <f t="shared" si="5"/>
        <v>97888.110473203662</v>
      </c>
      <c r="H17" s="30">
        <f t="shared" si="5"/>
        <v>98736.324211914485</v>
      </c>
      <c r="I17" s="30">
        <f t="shared" si="5"/>
        <v>98375.123121606273</v>
      </c>
      <c r="J17" s="30">
        <f t="shared" si="5"/>
        <v>97859.658889619925</v>
      </c>
      <c r="K17" s="30">
        <f t="shared" si="5"/>
        <v>96565.425095170562</v>
      </c>
      <c r="L17" s="30">
        <f t="shared" si="5"/>
        <v>99231.511580658276</v>
      </c>
      <c r="M17" s="30">
        <f t="shared" si="5"/>
        <v>98071.32041187158</v>
      </c>
      <c r="N17" s="31">
        <f>AVERAGE(D17:M17)</f>
        <v>98652.535974057537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1</v>
      </c>
    </row>
    <row r="3" spans="2:14" ht="30" customHeight="1" thickBot="1">
      <c r="C3" s="8" t="s">
        <v>7</v>
      </c>
      <c r="D3" s="21" t="s">
        <v>14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1206</v>
      </c>
      <c r="E6" s="9">
        <v>1152</v>
      </c>
      <c r="F6" s="9">
        <v>1177</v>
      </c>
      <c r="G6" s="9">
        <v>1177</v>
      </c>
      <c r="H6" s="9">
        <v>1198</v>
      </c>
      <c r="I6" s="9">
        <v>1204</v>
      </c>
      <c r="J6" s="9">
        <v>1170</v>
      </c>
      <c r="K6" s="9">
        <v>1194</v>
      </c>
      <c r="L6" s="9">
        <v>1221</v>
      </c>
      <c r="M6" s="14">
        <v>1213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60.761000000000003</v>
      </c>
      <c r="E8" s="11">
        <v>60.768999999999998</v>
      </c>
      <c r="F8" s="10">
        <v>60.512</v>
      </c>
      <c r="G8" s="10">
        <v>60.771000000000001</v>
      </c>
      <c r="H8" s="10">
        <v>60.872</v>
      </c>
      <c r="I8" s="10">
        <v>60.780999999999999</v>
      </c>
      <c r="J8" s="10">
        <v>60.567</v>
      </c>
      <c r="K8" s="10">
        <v>60.96</v>
      </c>
      <c r="L8" s="10">
        <v>60.652999999999999</v>
      </c>
      <c r="M8" s="20">
        <v>60.750999999999998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20.100000000000001</v>
      </c>
      <c r="E9" s="26">
        <f t="shared" si="0"/>
        <v>19.2</v>
      </c>
      <c r="F9" s="26">
        <f t="shared" si="0"/>
        <v>19.616666666666667</v>
      </c>
      <c r="G9" s="26">
        <f t="shared" si="0"/>
        <v>19.616666666666667</v>
      </c>
      <c r="H9" s="26">
        <f t="shared" si="0"/>
        <v>19.966666666666665</v>
      </c>
      <c r="I9" s="26">
        <f t="shared" si="0"/>
        <v>20.066666666666666</v>
      </c>
      <c r="J9" s="26">
        <f t="shared" si="0"/>
        <v>19.5</v>
      </c>
      <c r="K9" s="26">
        <f t="shared" si="0"/>
        <v>19.899999999999999</v>
      </c>
      <c r="L9" s="26">
        <f t="shared" si="0"/>
        <v>20.350000000000001</v>
      </c>
      <c r="M9" s="26">
        <f t="shared" si="0"/>
        <v>20.216666666666665</v>
      </c>
      <c r="N9" s="31">
        <f>AVERAGE(D9:M9)</f>
        <v>19.853333333333332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19.84825792860552</v>
      </c>
      <c r="E11" s="30">
        <f t="shared" ref="E11:M11" si="2">E6/E8</f>
        <v>18.957034014053217</v>
      </c>
      <c r="F11" s="30">
        <f t="shared" si="2"/>
        <v>19.450687466948704</v>
      </c>
      <c r="G11" s="30">
        <f t="shared" si="2"/>
        <v>19.367790557996411</v>
      </c>
      <c r="H11" s="30">
        <f t="shared" si="2"/>
        <v>19.680641345774742</v>
      </c>
      <c r="I11" s="30">
        <f t="shared" si="2"/>
        <v>19.808821835771049</v>
      </c>
      <c r="J11" s="30">
        <f t="shared" si="2"/>
        <v>19.317450096587251</v>
      </c>
      <c r="K11" s="30">
        <f t="shared" si="2"/>
        <v>19.586614173228345</v>
      </c>
      <c r="L11" s="30">
        <f t="shared" si="2"/>
        <v>20.130908611280564</v>
      </c>
      <c r="M11" s="30">
        <f t="shared" si="2"/>
        <v>19.966749518526445</v>
      </c>
      <c r="N11" s="31">
        <f>AVERAGE(D11:M11)</f>
        <v>19.61149555487723</v>
      </c>
    </row>
    <row r="12" spans="2:14" ht="30" customHeight="1">
      <c r="B12" s="5" t="s">
        <v>1</v>
      </c>
      <c r="C12" s="17" t="s">
        <v>4</v>
      </c>
      <c r="D12" s="6">
        <v>1217</v>
      </c>
      <c r="E12" s="6">
        <v>1194</v>
      </c>
      <c r="F12" s="6">
        <v>1175</v>
      </c>
      <c r="G12" s="22">
        <v>1205</v>
      </c>
      <c r="H12" s="22">
        <v>1215</v>
      </c>
      <c r="I12" s="22">
        <v>1213</v>
      </c>
      <c r="J12" s="22">
        <v>1206</v>
      </c>
      <c r="K12" s="22">
        <v>1220</v>
      </c>
      <c r="L12" s="22">
        <v>1204</v>
      </c>
      <c r="M12" s="7">
        <v>1226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60.720999999999997</v>
      </c>
      <c r="E14" s="11">
        <v>60.673000000000002</v>
      </c>
      <c r="F14" s="10">
        <v>60.926000000000002</v>
      </c>
      <c r="G14" s="10">
        <v>60.933999999999997</v>
      </c>
      <c r="H14" s="11">
        <v>60.670999999999999</v>
      </c>
      <c r="I14" s="11">
        <v>60.444000000000003</v>
      </c>
      <c r="J14" s="11">
        <v>60.779000000000003</v>
      </c>
      <c r="K14" s="11">
        <v>60.613999999999997</v>
      </c>
      <c r="L14" s="11">
        <v>60.832000000000001</v>
      </c>
      <c r="M14" s="12">
        <v>60.741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20.283333333333335</v>
      </c>
      <c r="E15" s="26">
        <f t="shared" si="3"/>
        <v>19.899999999999999</v>
      </c>
      <c r="F15" s="26">
        <f t="shared" si="3"/>
        <v>19.583333333333332</v>
      </c>
      <c r="G15" s="26">
        <f t="shared" si="3"/>
        <v>20.083333333333332</v>
      </c>
      <c r="H15" s="26">
        <f t="shared" si="3"/>
        <v>20.25</v>
      </c>
      <c r="I15" s="26">
        <f t="shared" si="3"/>
        <v>20.216666666666665</v>
      </c>
      <c r="J15" s="26">
        <f t="shared" si="3"/>
        <v>20.100000000000001</v>
      </c>
      <c r="K15" s="26">
        <f t="shared" si="3"/>
        <v>20.333333333333332</v>
      </c>
      <c r="L15" s="26">
        <f t="shared" si="3"/>
        <v>20.066666666666666</v>
      </c>
      <c r="M15" s="26">
        <f t="shared" si="3"/>
        <v>20.433333333333334</v>
      </c>
      <c r="N15" s="31">
        <f>AVERAGE(D15:M15)</f>
        <v>20.125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20.042489418817215</v>
      </c>
      <c r="E17" s="30">
        <f t="shared" ref="E17:M17" si="5">E12/E14</f>
        <v>19.679264252632965</v>
      </c>
      <c r="F17" s="30">
        <f t="shared" si="5"/>
        <v>19.28569083806585</v>
      </c>
      <c r="G17" s="30">
        <f t="shared" si="5"/>
        <v>19.775494797649916</v>
      </c>
      <c r="H17" s="30">
        <f t="shared" si="5"/>
        <v>20.026042095894251</v>
      </c>
      <c r="I17" s="30">
        <f t="shared" si="5"/>
        <v>20.068162265899012</v>
      </c>
      <c r="J17" s="30">
        <f t="shared" si="5"/>
        <v>19.842379769328222</v>
      </c>
      <c r="K17" s="30">
        <f t="shared" si="5"/>
        <v>20.127363315405681</v>
      </c>
      <c r="L17" s="30">
        <f t="shared" si="5"/>
        <v>19.792214623882167</v>
      </c>
      <c r="M17" s="30">
        <f t="shared" si="5"/>
        <v>20.184060189986994</v>
      </c>
      <c r="N17" s="31">
        <f>AVERAGE(D17:M17)</f>
        <v>19.882316156756229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3</v>
      </c>
    </row>
    <row r="3" spans="2:14" ht="30" customHeight="1" thickBot="1">
      <c r="C3" s="8" t="s">
        <v>7</v>
      </c>
      <c r="D3" s="21">
        <v>0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/>
      <c r="E6" s="9"/>
      <c r="F6" s="9"/>
      <c r="G6" s="9"/>
      <c r="H6" s="9"/>
      <c r="I6" s="9"/>
      <c r="J6" s="9"/>
      <c r="K6" s="9"/>
      <c r="L6" s="9"/>
      <c r="M6" s="14"/>
      <c r="N6" s="1"/>
    </row>
    <row r="7" spans="2:14" ht="30" customHeight="1">
      <c r="B7" s="5"/>
      <c r="C7" s="17" t="s">
        <v>5</v>
      </c>
      <c r="D7" s="22"/>
      <c r="E7" s="6"/>
      <c r="F7" s="6"/>
      <c r="G7" s="22"/>
      <c r="H7" s="22"/>
      <c r="I7" s="22"/>
      <c r="J7" s="22"/>
      <c r="K7" s="22"/>
      <c r="L7" s="22"/>
      <c r="M7" s="7"/>
      <c r="N7" s="1"/>
    </row>
    <row r="8" spans="2:14" ht="30" customHeight="1" thickBot="1">
      <c r="B8" s="5"/>
      <c r="C8" s="18" t="s">
        <v>6</v>
      </c>
      <c r="D8" s="11"/>
      <c r="E8" s="11"/>
      <c r="F8" s="10"/>
      <c r="G8" s="10"/>
      <c r="H8" s="10"/>
      <c r="I8" s="10"/>
      <c r="J8" s="10"/>
      <c r="K8" s="10"/>
      <c r="L8" s="10"/>
      <c r="M8" s="20"/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26">
        <f t="shared" si="0"/>
        <v>0</v>
      </c>
      <c r="N9" s="31">
        <f>AVERAGE(D9:M9)</f>
        <v>0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 t="e">
        <f>D6/D8</f>
        <v>#DIV/0!</v>
      </c>
      <c r="E11" s="30" t="e">
        <f t="shared" ref="E11:M11" si="2">E6/E8</f>
        <v>#DIV/0!</v>
      </c>
      <c r="F11" s="30" t="e">
        <f t="shared" si="2"/>
        <v>#DIV/0!</v>
      </c>
      <c r="G11" s="30" t="e">
        <f t="shared" si="2"/>
        <v>#DIV/0!</v>
      </c>
      <c r="H11" s="30" t="e">
        <f t="shared" si="2"/>
        <v>#DIV/0!</v>
      </c>
      <c r="I11" s="30" t="e">
        <f t="shared" si="2"/>
        <v>#DIV/0!</v>
      </c>
      <c r="J11" s="30" t="e">
        <f t="shared" si="2"/>
        <v>#DIV/0!</v>
      </c>
      <c r="K11" s="30" t="e">
        <f t="shared" si="2"/>
        <v>#DIV/0!</v>
      </c>
      <c r="L11" s="30" t="e">
        <f t="shared" si="2"/>
        <v>#DIV/0!</v>
      </c>
      <c r="M11" s="30" t="e">
        <f t="shared" si="2"/>
        <v>#DIV/0!</v>
      </c>
      <c r="N11" s="31" t="e">
        <f>AVERAGE(D11:M11)</f>
        <v>#DIV/0!</v>
      </c>
    </row>
    <row r="12" spans="2:14" ht="30" customHeight="1">
      <c r="B12" s="5" t="s">
        <v>1</v>
      </c>
      <c r="C12" s="17" t="s">
        <v>4</v>
      </c>
      <c r="D12" s="6"/>
      <c r="E12" s="6"/>
      <c r="F12" s="6"/>
      <c r="G12" s="6"/>
      <c r="H12" s="6"/>
      <c r="I12" s="6"/>
      <c r="J12" s="6"/>
      <c r="K12" s="6"/>
      <c r="L12" s="6"/>
      <c r="M12" s="7"/>
      <c r="N12" t="s">
        <v>19</v>
      </c>
    </row>
    <row r="13" spans="2:14" ht="30" customHeight="1">
      <c r="B13" s="5"/>
      <c r="C13" s="17" t="s">
        <v>5</v>
      </c>
      <c r="D13" s="6"/>
      <c r="E13" s="22"/>
      <c r="F13" s="22"/>
      <c r="G13" s="22"/>
      <c r="H13" s="22"/>
      <c r="I13" s="22"/>
      <c r="J13" s="22"/>
      <c r="K13" s="22"/>
      <c r="L13" s="22"/>
      <c r="M13" s="7"/>
    </row>
    <row r="14" spans="2:14" ht="30" customHeight="1" thickBot="1">
      <c r="B14" s="5"/>
      <c r="C14" s="18" t="s">
        <v>6</v>
      </c>
      <c r="D14" s="10"/>
      <c r="E14" s="11"/>
      <c r="F14" s="10"/>
      <c r="G14" s="10"/>
      <c r="H14" s="11"/>
      <c r="I14" s="11"/>
      <c r="J14" s="11"/>
      <c r="K14" s="11"/>
      <c r="L14" s="11"/>
      <c r="M14" s="12"/>
    </row>
    <row r="15" spans="2:14" ht="30" customHeight="1" thickBot="1">
      <c r="B15" s="5"/>
      <c r="C15" s="17" t="s">
        <v>8</v>
      </c>
      <c r="D15" s="25">
        <f t="shared" ref="D15:M15" si="3">(D12-D13)/($D$2*60)</f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31">
        <f>AVERAGE(D15:M15)</f>
        <v>0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 t="e">
        <f>D12/D14</f>
        <v>#DIV/0!</v>
      </c>
      <c r="E17" s="30" t="e">
        <f t="shared" ref="E17:M17" si="5">E12/E14</f>
        <v>#DIV/0!</v>
      </c>
      <c r="F17" s="30" t="e">
        <f t="shared" si="5"/>
        <v>#DIV/0!</v>
      </c>
      <c r="G17" s="30" t="e">
        <f t="shared" si="5"/>
        <v>#DIV/0!</v>
      </c>
      <c r="H17" s="30" t="e">
        <f t="shared" si="5"/>
        <v>#DIV/0!</v>
      </c>
      <c r="I17" s="30" t="e">
        <f t="shared" si="5"/>
        <v>#DIV/0!</v>
      </c>
      <c r="J17" s="30" t="e">
        <f t="shared" si="5"/>
        <v>#DIV/0!</v>
      </c>
      <c r="K17" s="30" t="e">
        <f t="shared" si="5"/>
        <v>#DIV/0!</v>
      </c>
      <c r="L17" s="30" t="e">
        <f t="shared" si="5"/>
        <v>#DIV/0!</v>
      </c>
      <c r="M17" s="30" t="e">
        <f t="shared" si="5"/>
        <v>#DIV/0!</v>
      </c>
      <c r="N17" s="31" t="e">
        <f>AVERAGE(D17:M17)</f>
        <v>#DIV/0!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3</v>
      </c>
    </row>
    <row r="3" spans="2:14" ht="30" customHeight="1" thickBot="1">
      <c r="C3" s="8" t="s">
        <v>7</v>
      </c>
      <c r="D3" s="21" t="s">
        <v>16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132741</v>
      </c>
      <c r="E6" s="9">
        <v>132143</v>
      </c>
      <c r="F6" s="9">
        <v>131880</v>
      </c>
      <c r="G6" s="9">
        <v>132688</v>
      </c>
      <c r="H6" s="9">
        <v>130476</v>
      </c>
      <c r="I6" s="9">
        <v>132092</v>
      </c>
      <c r="J6" s="9">
        <v>132217</v>
      </c>
      <c r="K6" s="9">
        <v>132989</v>
      </c>
      <c r="L6" s="9">
        <v>130894</v>
      </c>
      <c r="M6" s="14">
        <v>131888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180.00800000000001</v>
      </c>
      <c r="E8" s="11">
        <v>180.00800000000001</v>
      </c>
      <c r="F8" s="10">
        <v>180.00700000000001</v>
      </c>
      <c r="G8" s="10">
        <v>180.02199999999999</v>
      </c>
      <c r="H8" s="10">
        <v>180.006</v>
      </c>
      <c r="I8" s="10">
        <v>180.02500000000001</v>
      </c>
      <c r="J8" s="10">
        <v>180.02500000000001</v>
      </c>
      <c r="K8" s="11">
        <v>180.01</v>
      </c>
      <c r="L8" s="10">
        <v>180.023</v>
      </c>
      <c r="M8" s="20">
        <v>180.00800000000001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737.45</v>
      </c>
      <c r="E9" s="26">
        <f t="shared" si="0"/>
        <v>734.12777777777774</v>
      </c>
      <c r="F9" s="26">
        <f t="shared" si="0"/>
        <v>732.66666666666663</v>
      </c>
      <c r="G9" s="26">
        <f t="shared" si="0"/>
        <v>737.15555555555557</v>
      </c>
      <c r="H9" s="26">
        <f t="shared" si="0"/>
        <v>724.86666666666667</v>
      </c>
      <c r="I9" s="26">
        <f t="shared" si="0"/>
        <v>733.84444444444443</v>
      </c>
      <c r="J9" s="26">
        <f t="shared" si="0"/>
        <v>734.53888888888889</v>
      </c>
      <c r="K9" s="26">
        <f t="shared" si="0"/>
        <v>738.82777777777778</v>
      </c>
      <c r="L9" s="26">
        <f t="shared" si="0"/>
        <v>727.18888888888887</v>
      </c>
      <c r="M9" s="26">
        <f t="shared" si="0"/>
        <v>732.71111111111111</v>
      </c>
      <c r="N9" s="31">
        <f>AVERAGE(D9:M9)</f>
        <v>733.33777777777777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737.41722590107099</v>
      </c>
      <c r="E11" s="30">
        <f t="shared" ref="E11:M11" si="2">E6/E8</f>
        <v>734.09515132660772</v>
      </c>
      <c r="F11" s="30">
        <f t="shared" si="2"/>
        <v>732.63817518207622</v>
      </c>
      <c r="G11" s="30">
        <f t="shared" si="2"/>
        <v>737.06546977591631</v>
      </c>
      <c r="H11" s="30">
        <f t="shared" si="2"/>
        <v>724.84250524982497</v>
      </c>
      <c r="I11" s="30">
        <f t="shared" si="2"/>
        <v>733.74253575892237</v>
      </c>
      <c r="J11" s="30">
        <f t="shared" si="2"/>
        <v>734.43688376614352</v>
      </c>
      <c r="K11" s="30">
        <f t="shared" si="2"/>
        <v>738.78673407032943</v>
      </c>
      <c r="L11" s="30">
        <f t="shared" si="2"/>
        <v>727.09598218005476</v>
      </c>
      <c r="M11" s="30">
        <f t="shared" si="2"/>
        <v>732.67854762010575</v>
      </c>
      <c r="N11" s="31">
        <f>AVERAGE(D11:M11)</f>
        <v>733.27992108310514</v>
      </c>
    </row>
    <row r="12" spans="2:14" ht="30" customHeight="1">
      <c r="B12" s="5" t="s">
        <v>1</v>
      </c>
      <c r="C12" s="17" t="s">
        <v>4</v>
      </c>
      <c r="D12" s="6">
        <v>500941</v>
      </c>
      <c r="E12" s="6">
        <v>501722</v>
      </c>
      <c r="F12" s="6">
        <v>502585</v>
      </c>
      <c r="G12" s="22">
        <v>501939</v>
      </c>
      <c r="H12" s="22">
        <v>501762</v>
      </c>
      <c r="I12" s="22">
        <v>502918</v>
      </c>
      <c r="J12" s="22">
        <v>501001</v>
      </c>
      <c r="K12" s="22">
        <v>502286</v>
      </c>
      <c r="L12" s="22">
        <v>501636</v>
      </c>
      <c r="M12" s="7">
        <v>501294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180.00800000000001</v>
      </c>
      <c r="E14" s="11">
        <v>180.006</v>
      </c>
      <c r="F14" s="10">
        <v>180.005</v>
      </c>
      <c r="G14" s="10">
        <v>180.006</v>
      </c>
      <c r="H14" s="11">
        <v>180.00700000000001</v>
      </c>
      <c r="I14" s="11">
        <v>180.006</v>
      </c>
      <c r="J14" s="11">
        <v>180.006</v>
      </c>
      <c r="K14" s="11">
        <v>180.00700000000001</v>
      </c>
      <c r="L14" s="11">
        <v>180.00700000000001</v>
      </c>
      <c r="M14" s="12">
        <v>180.00700000000001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2783.0055555555555</v>
      </c>
      <c r="E15" s="26">
        <f t="shared" si="3"/>
        <v>2787.3444444444444</v>
      </c>
      <c r="F15" s="26">
        <f t="shared" si="3"/>
        <v>2792.1388888888887</v>
      </c>
      <c r="G15" s="26">
        <f t="shared" si="3"/>
        <v>2788.55</v>
      </c>
      <c r="H15" s="26">
        <f t="shared" si="3"/>
        <v>2787.5666666666666</v>
      </c>
      <c r="I15" s="26">
        <f t="shared" si="3"/>
        <v>2793.9888888888891</v>
      </c>
      <c r="J15" s="26">
        <f t="shared" si="3"/>
        <v>2783.338888888889</v>
      </c>
      <c r="K15" s="26">
        <f t="shared" si="3"/>
        <v>2790.4777777777776</v>
      </c>
      <c r="L15" s="26">
        <f t="shared" si="3"/>
        <v>2786.8666666666668</v>
      </c>
      <c r="M15" s="26">
        <f t="shared" si="3"/>
        <v>2784.9666666666667</v>
      </c>
      <c r="N15" s="31">
        <f>AVERAGE(D15:M15)</f>
        <v>2787.824444444444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2782.8818719168034</v>
      </c>
      <c r="E17" s="30">
        <f t="shared" ref="E17:M17" si="5">E12/E14</f>
        <v>2787.2515360599091</v>
      </c>
      <c r="F17" s="30">
        <f t="shared" si="5"/>
        <v>2792.0613316296772</v>
      </c>
      <c r="G17" s="30">
        <f t="shared" si="5"/>
        <v>2788.4570514316188</v>
      </c>
      <c r="H17" s="30">
        <f t="shared" si="5"/>
        <v>2787.4582655118966</v>
      </c>
      <c r="I17" s="30">
        <f t="shared" si="5"/>
        <v>2793.8957590302543</v>
      </c>
      <c r="J17" s="30">
        <f t="shared" si="5"/>
        <v>2783.2461140184214</v>
      </c>
      <c r="K17" s="30">
        <f t="shared" si="5"/>
        <v>2790.3692634175336</v>
      </c>
      <c r="L17" s="30">
        <f t="shared" si="5"/>
        <v>2786.7582927330604</v>
      </c>
      <c r="M17" s="30">
        <f t="shared" si="5"/>
        <v>2784.8583666190757</v>
      </c>
      <c r="N17" s="31">
        <f>AVERAGE(D17:M17)</f>
        <v>2787.7237852368248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3</v>
      </c>
    </row>
    <row r="3" spans="2:14" ht="30" customHeight="1" thickBot="1">
      <c r="C3" s="8" t="s">
        <v>7</v>
      </c>
      <c r="D3" s="21" t="s">
        <v>15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67026</v>
      </c>
      <c r="E6" s="9">
        <v>66680</v>
      </c>
      <c r="F6" s="9">
        <v>66182</v>
      </c>
      <c r="G6" s="9">
        <v>66911</v>
      </c>
      <c r="H6" s="9">
        <v>67209</v>
      </c>
      <c r="I6" s="9">
        <v>67174</v>
      </c>
      <c r="J6" s="9">
        <v>67259</v>
      </c>
      <c r="K6" s="9">
        <v>67511</v>
      </c>
      <c r="L6" s="9">
        <v>66265</v>
      </c>
      <c r="M6" s="14">
        <v>66504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180.029</v>
      </c>
      <c r="E8" s="11">
        <v>180.03800000000001</v>
      </c>
      <c r="F8" s="10">
        <v>180.02600000000001</v>
      </c>
      <c r="G8" s="10">
        <v>180.01900000000001</v>
      </c>
      <c r="H8" s="10">
        <v>180.03200000000001</v>
      </c>
      <c r="I8" s="10">
        <v>180.072</v>
      </c>
      <c r="J8" s="10">
        <v>180.029</v>
      </c>
      <c r="K8" s="10">
        <v>180.05799999999999</v>
      </c>
      <c r="L8" s="10">
        <v>180.03</v>
      </c>
      <c r="M8" s="20">
        <v>180.054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372.36666666666667</v>
      </c>
      <c r="E9" s="26">
        <f t="shared" si="0"/>
        <v>370.44444444444446</v>
      </c>
      <c r="F9" s="26">
        <f t="shared" si="0"/>
        <v>367.67777777777781</v>
      </c>
      <c r="G9" s="26">
        <f t="shared" si="0"/>
        <v>371.72777777777776</v>
      </c>
      <c r="H9" s="26">
        <f t="shared" si="0"/>
        <v>373.38333333333333</v>
      </c>
      <c r="I9" s="26">
        <f t="shared" si="0"/>
        <v>373.18888888888887</v>
      </c>
      <c r="J9" s="26">
        <f t="shared" si="0"/>
        <v>373.6611111111111</v>
      </c>
      <c r="K9" s="26">
        <f t="shared" si="0"/>
        <v>375.06111111111113</v>
      </c>
      <c r="L9" s="26">
        <f t="shared" si="0"/>
        <v>368.13888888888891</v>
      </c>
      <c r="M9" s="26">
        <f t="shared" si="0"/>
        <v>369.46666666666664</v>
      </c>
      <c r="N9" s="31">
        <f>AVERAGE(D9:M9)</f>
        <v>371.51166666666666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372.30668392314573</v>
      </c>
      <c r="E11" s="30">
        <f t="shared" ref="E11:M11" si="2">E6/E8</f>
        <v>370.36625601261954</v>
      </c>
      <c r="F11" s="30">
        <f t="shared" si="2"/>
        <v>367.62467643562593</v>
      </c>
      <c r="G11" s="30">
        <f t="shared" si="2"/>
        <v>371.68854398702359</v>
      </c>
      <c r="H11" s="30">
        <f t="shared" si="2"/>
        <v>373.3169658727337</v>
      </c>
      <c r="I11" s="30">
        <f t="shared" si="2"/>
        <v>373.039673019681</v>
      </c>
      <c r="J11" s="30">
        <f t="shared" si="2"/>
        <v>373.60091985180168</v>
      </c>
      <c r="K11" s="30">
        <f t="shared" si="2"/>
        <v>374.94029701540614</v>
      </c>
      <c r="L11" s="30">
        <f t="shared" si="2"/>
        <v>368.07754263178361</v>
      </c>
      <c r="M11" s="30">
        <f t="shared" si="2"/>
        <v>369.35585990869407</v>
      </c>
      <c r="N11" s="31">
        <f>AVERAGE(D11:M11)</f>
        <v>371.43174186585151</v>
      </c>
    </row>
    <row r="12" spans="2:14" ht="30" customHeight="1">
      <c r="B12" s="5" t="s">
        <v>1</v>
      </c>
      <c r="C12" s="17" t="s">
        <v>4</v>
      </c>
      <c r="D12" s="6">
        <v>111666</v>
      </c>
      <c r="E12" s="6">
        <v>112036</v>
      </c>
      <c r="F12" s="6">
        <v>111791</v>
      </c>
      <c r="G12" s="22">
        <v>112025</v>
      </c>
      <c r="H12" s="22">
        <v>111803</v>
      </c>
      <c r="I12" s="22">
        <v>111774</v>
      </c>
      <c r="J12" s="22">
        <v>112001</v>
      </c>
      <c r="K12" s="22">
        <v>112018</v>
      </c>
      <c r="L12" s="22">
        <v>111783</v>
      </c>
      <c r="M12" s="7">
        <v>112256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180.03100000000001</v>
      </c>
      <c r="E14" s="11">
        <v>180.03</v>
      </c>
      <c r="F14" s="10">
        <v>180.02699999999999</v>
      </c>
      <c r="G14" s="11">
        <v>180.05</v>
      </c>
      <c r="H14" s="11">
        <v>180.047</v>
      </c>
      <c r="I14" s="11">
        <v>180.04300000000001</v>
      </c>
      <c r="J14" s="11">
        <v>180.041</v>
      </c>
      <c r="K14" s="11">
        <v>180.041</v>
      </c>
      <c r="L14" s="11">
        <v>180.048</v>
      </c>
      <c r="M14" s="12">
        <v>180.03899999999999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620.36666666666667</v>
      </c>
      <c r="E15" s="26">
        <f t="shared" si="3"/>
        <v>622.42222222222222</v>
      </c>
      <c r="F15" s="26">
        <f t="shared" si="3"/>
        <v>621.06111111111113</v>
      </c>
      <c r="G15" s="26">
        <f t="shared" si="3"/>
        <v>622.36111111111109</v>
      </c>
      <c r="H15" s="26">
        <f t="shared" si="3"/>
        <v>621.12777777777774</v>
      </c>
      <c r="I15" s="26">
        <f t="shared" si="3"/>
        <v>620.9666666666667</v>
      </c>
      <c r="J15" s="26">
        <f t="shared" si="3"/>
        <v>622.22777777777776</v>
      </c>
      <c r="K15" s="26">
        <f t="shared" si="3"/>
        <v>622.32222222222219</v>
      </c>
      <c r="L15" s="26">
        <f t="shared" si="3"/>
        <v>621.01666666666665</v>
      </c>
      <c r="M15" s="26">
        <f t="shared" si="3"/>
        <v>623.64444444444439</v>
      </c>
      <c r="N15" s="31">
        <f>AVERAGE(D15:M15)</f>
        <v>621.75166666666655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620.25984413795402</v>
      </c>
      <c r="E17" s="30">
        <f t="shared" ref="E17:M17" si="5">E12/E14</f>
        <v>622.31850247181023</v>
      </c>
      <c r="F17" s="30">
        <f t="shared" si="5"/>
        <v>620.96796591622376</v>
      </c>
      <c r="G17" s="30">
        <f t="shared" si="5"/>
        <v>622.18828103304634</v>
      </c>
      <c r="H17" s="30">
        <f t="shared" si="5"/>
        <v>620.96563675040409</v>
      </c>
      <c r="I17" s="30">
        <f t="shared" si="5"/>
        <v>620.81836005843047</v>
      </c>
      <c r="J17" s="30">
        <f t="shared" si="5"/>
        <v>622.08608039279943</v>
      </c>
      <c r="K17" s="30">
        <f t="shared" si="5"/>
        <v>622.18050332979715</v>
      </c>
      <c r="L17" s="30">
        <f t="shared" si="5"/>
        <v>620.85110637163427</v>
      </c>
      <c r="M17" s="30">
        <f t="shared" si="5"/>
        <v>623.50935075178165</v>
      </c>
      <c r="N17" s="31">
        <f>AVERAGE(D17:M17)</f>
        <v>621.61456312138796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3</v>
      </c>
    </row>
    <row r="3" spans="2:14" ht="30" customHeight="1" thickBot="1">
      <c r="C3" s="8" t="s">
        <v>7</v>
      </c>
      <c r="D3" s="21" t="s">
        <v>17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26464</v>
      </c>
      <c r="E6" s="9">
        <v>26477</v>
      </c>
      <c r="F6" s="9">
        <v>26436</v>
      </c>
      <c r="G6" s="9">
        <v>26349</v>
      </c>
      <c r="H6" s="9">
        <v>26435</v>
      </c>
      <c r="I6" s="9">
        <v>26532</v>
      </c>
      <c r="J6" s="9">
        <v>26613</v>
      </c>
      <c r="K6" s="9">
        <v>26430</v>
      </c>
      <c r="L6" s="9">
        <v>26438</v>
      </c>
      <c r="M6" s="14">
        <v>26469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180.10599999999999</v>
      </c>
      <c r="E8" s="11">
        <v>180.12</v>
      </c>
      <c r="F8" s="10">
        <v>180.077</v>
      </c>
      <c r="G8" s="10">
        <v>180.13900000000001</v>
      </c>
      <c r="H8" s="10">
        <v>180.04900000000001</v>
      </c>
      <c r="I8" s="10">
        <v>180.10900000000001</v>
      </c>
      <c r="J8" s="10">
        <v>180.09100000000001</v>
      </c>
      <c r="K8" s="10">
        <v>180.09100000000001</v>
      </c>
      <c r="L8" s="10">
        <v>180.06399999999999</v>
      </c>
      <c r="M8" s="20">
        <v>180.10900000000001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147.02222222222221</v>
      </c>
      <c r="E9" s="26">
        <f t="shared" si="0"/>
        <v>147.09444444444443</v>
      </c>
      <c r="F9" s="26">
        <f t="shared" si="0"/>
        <v>146.86666666666667</v>
      </c>
      <c r="G9" s="26">
        <f t="shared" si="0"/>
        <v>146.38333333333333</v>
      </c>
      <c r="H9" s="26">
        <f t="shared" si="0"/>
        <v>146.86111111111111</v>
      </c>
      <c r="I9" s="26">
        <f t="shared" si="0"/>
        <v>147.4</v>
      </c>
      <c r="J9" s="26">
        <f t="shared" si="0"/>
        <v>147.85</v>
      </c>
      <c r="K9" s="26">
        <f t="shared" si="0"/>
        <v>146.83333333333334</v>
      </c>
      <c r="L9" s="26">
        <f t="shared" si="0"/>
        <v>146.87777777777777</v>
      </c>
      <c r="M9" s="26">
        <f t="shared" si="0"/>
        <v>147.05000000000001</v>
      </c>
      <c r="N9" s="31">
        <f>AVERAGE(D9:M9)</f>
        <v>147.02388888888885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146.93569342498307</v>
      </c>
      <c r="E11" s="30">
        <f t="shared" ref="E11:M11" si="2">E6/E8</f>
        <v>146.99644681323562</v>
      </c>
      <c r="F11" s="30">
        <f t="shared" si="2"/>
        <v>146.80386723457187</v>
      </c>
      <c r="G11" s="30">
        <f t="shared" si="2"/>
        <v>146.2703800953708</v>
      </c>
      <c r="H11" s="30">
        <f t="shared" si="2"/>
        <v>146.82114313325818</v>
      </c>
      <c r="I11" s="30">
        <f t="shared" si="2"/>
        <v>147.31079512961594</v>
      </c>
      <c r="J11" s="30">
        <f t="shared" si="2"/>
        <v>147.77529138046876</v>
      </c>
      <c r="K11" s="30">
        <f t="shared" si="2"/>
        <v>146.75913843556867</v>
      </c>
      <c r="L11" s="30">
        <f t="shared" si="2"/>
        <v>146.82557312955393</v>
      </c>
      <c r="M11" s="30">
        <f t="shared" si="2"/>
        <v>146.96100694579394</v>
      </c>
      <c r="N11" s="31">
        <f>AVERAGE(D11:M11)</f>
        <v>146.9459335722421</v>
      </c>
    </row>
    <row r="12" spans="2:14" ht="30" customHeight="1">
      <c r="B12" s="5" t="s">
        <v>1</v>
      </c>
      <c r="C12" s="17" t="s">
        <v>4</v>
      </c>
      <c r="D12" s="6">
        <v>28446</v>
      </c>
      <c r="E12" s="6">
        <v>28432</v>
      </c>
      <c r="F12" s="6">
        <v>28306</v>
      </c>
      <c r="G12" s="22">
        <v>28293</v>
      </c>
      <c r="H12" s="22">
        <v>28413</v>
      </c>
      <c r="I12" s="22">
        <v>28320</v>
      </c>
      <c r="J12" s="22">
        <v>28258</v>
      </c>
      <c r="K12" s="22">
        <v>28402</v>
      </c>
      <c r="L12" s="22">
        <v>28318</v>
      </c>
      <c r="M12" s="7">
        <v>28328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180.089</v>
      </c>
      <c r="E14" s="11">
        <v>180.06899999999999</v>
      </c>
      <c r="F14" s="10">
        <v>180.107</v>
      </c>
      <c r="G14" s="11">
        <v>180.06</v>
      </c>
      <c r="H14" s="11">
        <v>180.101</v>
      </c>
      <c r="I14" s="11">
        <v>180.084</v>
      </c>
      <c r="J14" s="11">
        <v>180.11500000000001</v>
      </c>
      <c r="K14" s="11">
        <v>180.101</v>
      </c>
      <c r="L14" s="11">
        <v>180.09800000000001</v>
      </c>
      <c r="M14" s="12">
        <v>180.12299999999999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158.03333333333333</v>
      </c>
      <c r="E15" s="26">
        <f t="shared" si="3"/>
        <v>157.95555555555555</v>
      </c>
      <c r="F15" s="26">
        <f t="shared" si="3"/>
        <v>157.25555555555556</v>
      </c>
      <c r="G15" s="26">
        <f t="shared" si="3"/>
        <v>157.18333333333334</v>
      </c>
      <c r="H15" s="26">
        <f t="shared" si="3"/>
        <v>157.85</v>
      </c>
      <c r="I15" s="26">
        <f t="shared" si="3"/>
        <v>157.33333333333334</v>
      </c>
      <c r="J15" s="26">
        <f t="shared" si="3"/>
        <v>156.98888888888888</v>
      </c>
      <c r="K15" s="26">
        <f t="shared" si="3"/>
        <v>157.78888888888889</v>
      </c>
      <c r="L15" s="26">
        <f t="shared" si="3"/>
        <v>157.32222222222222</v>
      </c>
      <c r="M15" s="26">
        <f t="shared" si="3"/>
        <v>157.37777777777777</v>
      </c>
      <c r="N15" s="31">
        <f>AVERAGE(D15:M15)</f>
        <v>157.50888888888886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157.95523324578403</v>
      </c>
      <c r="E17" s="30">
        <f t="shared" ref="E17:M17" si="5">E12/E14</f>
        <v>157.89502912772326</v>
      </c>
      <c r="F17" s="30">
        <f t="shared" si="5"/>
        <v>157.16213139966797</v>
      </c>
      <c r="G17" s="30">
        <f t="shared" si="5"/>
        <v>157.13095634788402</v>
      </c>
      <c r="H17" s="30">
        <f t="shared" si="5"/>
        <v>157.76147828163087</v>
      </c>
      <c r="I17" s="30">
        <f t="shared" si="5"/>
        <v>157.25994535883254</v>
      </c>
      <c r="J17" s="30">
        <f t="shared" si="5"/>
        <v>156.8886544707548</v>
      </c>
      <c r="K17" s="30">
        <f t="shared" si="5"/>
        <v>157.70040144141342</v>
      </c>
      <c r="L17" s="30">
        <f t="shared" si="5"/>
        <v>157.23661562038444</v>
      </c>
      <c r="M17" s="30">
        <f t="shared" si="5"/>
        <v>157.27030973279372</v>
      </c>
      <c r="N17" s="31">
        <f>AVERAGE(D17:M17)</f>
        <v>157.42607550268687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3</v>
      </c>
    </row>
    <row r="3" spans="2:14" ht="30" customHeight="1" thickBot="1">
      <c r="C3" s="8" t="s">
        <v>7</v>
      </c>
      <c r="D3" s="21" t="s">
        <v>14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3623</v>
      </c>
      <c r="E6" s="9">
        <v>3608</v>
      </c>
      <c r="F6" s="9">
        <v>3634</v>
      </c>
      <c r="G6" s="9">
        <v>3656</v>
      </c>
      <c r="H6" s="9">
        <v>3596</v>
      </c>
      <c r="I6" s="9">
        <v>3568</v>
      </c>
      <c r="J6" s="9">
        <v>3646</v>
      </c>
      <c r="K6" s="9">
        <v>3572</v>
      </c>
      <c r="L6" s="9">
        <v>3583</v>
      </c>
      <c r="M6" s="14">
        <v>3582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180.64400000000001</v>
      </c>
      <c r="E8" s="11">
        <v>180.81</v>
      </c>
      <c r="F8" s="10">
        <v>180.739</v>
      </c>
      <c r="G8" s="10">
        <v>180.96299999999999</v>
      </c>
      <c r="H8" s="10">
        <v>180.953</v>
      </c>
      <c r="I8" s="10">
        <v>180.709</v>
      </c>
      <c r="J8" s="10">
        <v>180.91300000000001</v>
      </c>
      <c r="K8" s="10">
        <v>180.49700000000001</v>
      </c>
      <c r="L8" s="10">
        <v>180.87700000000001</v>
      </c>
      <c r="M8" s="20">
        <v>180.82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20.127777777777776</v>
      </c>
      <c r="E9" s="26">
        <f t="shared" si="0"/>
        <v>20.044444444444444</v>
      </c>
      <c r="F9" s="26">
        <f t="shared" si="0"/>
        <v>20.18888888888889</v>
      </c>
      <c r="G9" s="26">
        <f t="shared" si="0"/>
        <v>20.31111111111111</v>
      </c>
      <c r="H9" s="26">
        <f t="shared" si="0"/>
        <v>19.977777777777778</v>
      </c>
      <c r="I9" s="26">
        <f t="shared" si="0"/>
        <v>19.822222222222223</v>
      </c>
      <c r="J9" s="26">
        <f t="shared" si="0"/>
        <v>20.255555555555556</v>
      </c>
      <c r="K9" s="26">
        <f t="shared" si="0"/>
        <v>19.844444444444445</v>
      </c>
      <c r="L9" s="26">
        <f t="shared" si="0"/>
        <v>19.905555555555555</v>
      </c>
      <c r="M9" s="26">
        <f t="shared" si="0"/>
        <v>19.899999999999999</v>
      </c>
      <c r="N9" s="31">
        <f>AVERAGE(D9:M9)</f>
        <v>20.037777777777777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20.056021788711497</v>
      </c>
      <c r="E11" s="30">
        <f t="shared" ref="E11:M11" si="2">E6/E8</f>
        <v>19.954648526077097</v>
      </c>
      <c r="F11" s="30">
        <f t="shared" si="2"/>
        <v>20.106341188122098</v>
      </c>
      <c r="G11" s="30">
        <f t="shared" si="2"/>
        <v>20.203024927747663</v>
      </c>
      <c r="H11" s="30">
        <f t="shared" si="2"/>
        <v>19.87256359386139</v>
      </c>
      <c r="I11" s="30">
        <f t="shared" si="2"/>
        <v>19.74445102346867</v>
      </c>
      <c r="J11" s="30">
        <f t="shared" si="2"/>
        <v>20.153333370183457</v>
      </c>
      <c r="K11" s="30">
        <f t="shared" si="2"/>
        <v>19.789802600597238</v>
      </c>
      <c r="L11" s="30">
        <f t="shared" si="2"/>
        <v>19.809041503342048</v>
      </c>
      <c r="M11" s="30">
        <f t="shared" si="2"/>
        <v>19.809755558013496</v>
      </c>
      <c r="N11" s="31">
        <f>AVERAGE(D11:M11)</f>
        <v>19.949898408012466</v>
      </c>
    </row>
    <row r="12" spans="2:14" ht="30" customHeight="1">
      <c r="B12" s="5" t="s">
        <v>1</v>
      </c>
      <c r="C12" s="17" t="s">
        <v>4</v>
      </c>
      <c r="D12" s="6">
        <v>3617</v>
      </c>
      <c r="E12" s="6">
        <v>3574</v>
      </c>
      <c r="F12" s="6">
        <v>3576</v>
      </c>
      <c r="G12" s="22">
        <v>3633</v>
      </c>
      <c r="H12" s="22">
        <v>3649</v>
      </c>
      <c r="I12" s="22">
        <v>3599</v>
      </c>
      <c r="J12" s="22">
        <v>3578</v>
      </c>
      <c r="K12" s="22">
        <v>3661</v>
      </c>
      <c r="L12" s="22">
        <v>3620</v>
      </c>
      <c r="M12" s="7">
        <v>3732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180.512</v>
      </c>
      <c r="E14" s="11">
        <v>180.54900000000001</v>
      </c>
      <c r="F14" s="10">
        <v>180.61600000000001</v>
      </c>
      <c r="G14" s="10">
        <v>180.63399999999999</v>
      </c>
      <c r="H14" s="11">
        <v>180.696</v>
      </c>
      <c r="I14" s="11">
        <v>180.643</v>
      </c>
      <c r="J14" s="11">
        <v>180.94499999999999</v>
      </c>
      <c r="K14" s="11">
        <v>180.821</v>
      </c>
      <c r="L14" s="11">
        <v>180.714</v>
      </c>
      <c r="M14" s="12">
        <v>180.59899999999999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20.094444444444445</v>
      </c>
      <c r="E15" s="26">
        <f t="shared" si="3"/>
        <v>19.855555555555554</v>
      </c>
      <c r="F15" s="26">
        <f t="shared" si="3"/>
        <v>19.866666666666667</v>
      </c>
      <c r="G15" s="26">
        <f t="shared" si="3"/>
        <v>20.183333333333334</v>
      </c>
      <c r="H15" s="26">
        <f t="shared" si="3"/>
        <v>20.272222222222222</v>
      </c>
      <c r="I15" s="26">
        <f t="shared" si="3"/>
        <v>19.994444444444444</v>
      </c>
      <c r="J15" s="26">
        <f t="shared" si="3"/>
        <v>19.877777777777776</v>
      </c>
      <c r="K15" s="26">
        <f t="shared" si="3"/>
        <v>20.338888888888889</v>
      </c>
      <c r="L15" s="26">
        <f t="shared" si="3"/>
        <v>20.111111111111111</v>
      </c>
      <c r="M15" s="26">
        <f t="shared" si="3"/>
        <v>20.733333333333334</v>
      </c>
      <c r="N15" s="31">
        <f>AVERAGE(D15:M15)</f>
        <v>20.132777777777779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20.037449033859243</v>
      </c>
      <c r="E17" s="30">
        <f t="shared" ref="E17:M17" si="5">E12/E14</f>
        <v>19.795180255775438</v>
      </c>
      <c r="F17" s="30">
        <f t="shared" si="5"/>
        <v>19.798910395535277</v>
      </c>
      <c r="G17" s="30">
        <f t="shared" si="5"/>
        <v>20.112492664725359</v>
      </c>
      <c r="H17" s="30">
        <f t="shared" si="5"/>
        <v>20.194138221100634</v>
      </c>
      <c r="I17" s="30">
        <f t="shared" si="5"/>
        <v>19.923274082029195</v>
      </c>
      <c r="J17" s="30">
        <f t="shared" si="5"/>
        <v>19.773964464339993</v>
      </c>
      <c r="K17" s="30">
        <f t="shared" si="5"/>
        <v>20.246542160479148</v>
      </c>
      <c r="L17" s="30">
        <f t="shared" si="5"/>
        <v>20.031652223956087</v>
      </c>
      <c r="M17" s="30">
        <f t="shared" si="5"/>
        <v>20.664566248982553</v>
      </c>
      <c r="N17" s="31">
        <f>AVERAGE(D17:M17)</f>
        <v>20.057816975078293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EFDD-3F81-2B46-8808-9263B597DE0C}">
  <dimension ref="B1:G47"/>
  <sheetViews>
    <sheetView showGridLines="0" zoomScale="120" zoomScaleNormal="120" workbookViewId="0">
      <pane ySplit="2" topLeftCell="A3" activePane="bottomLeft" state="frozen"/>
      <selection pane="bottomLeft" activeCell="A3" sqref="A3"/>
    </sheetView>
  </sheetViews>
  <sheetFormatPr baseColWidth="10" defaultRowHeight="30" customHeight="1"/>
  <cols>
    <col min="2" max="3" width="18.6640625" bestFit="1" customWidth="1"/>
    <col min="4" max="4" width="12" bestFit="1" customWidth="1"/>
    <col min="5" max="7" width="16.83203125" customWidth="1"/>
  </cols>
  <sheetData>
    <row r="1" spans="2:7" ht="16"/>
    <row r="2" spans="2:7" ht="30" customHeight="1">
      <c r="B2" s="32" t="s">
        <v>13</v>
      </c>
      <c r="C2" s="32" t="s">
        <v>7</v>
      </c>
      <c r="D2" s="32" t="s">
        <v>2</v>
      </c>
      <c r="E2" s="32" t="s">
        <v>0</v>
      </c>
      <c r="F2" s="32" t="s">
        <v>1</v>
      </c>
      <c r="G2" s="35" t="s">
        <v>20</v>
      </c>
    </row>
    <row r="3" spans="2:7" ht="30" customHeight="1">
      <c r="B3" s="39">
        <v>0.5</v>
      </c>
      <c r="C3" s="39">
        <v>0</v>
      </c>
      <c r="D3" s="32" t="s">
        <v>8</v>
      </c>
      <c r="E3" s="32">
        <v>75087</v>
      </c>
      <c r="F3" s="32">
        <v>75854</v>
      </c>
      <c r="G3" s="34">
        <f>(F3-E3)/E3</f>
        <v>1.0214817478391732E-2</v>
      </c>
    </row>
    <row r="4" spans="2:7" ht="30" customHeight="1">
      <c r="B4" s="39"/>
      <c r="C4" s="39"/>
      <c r="D4" s="32" t="s">
        <v>9</v>
      </c>
      <c r="E4" s="32">
        <v>190351</v>
      </c>
      <c r="F4" s="32">
        <v>170395</v>
      </c>
      <c r="G4" s="34">
        <f>(F4-E4)/E4</f>
        <v>-0.10483790471287253</v>
      </c>
    </row>
    <row r="5" spans="2:7" ht="30" customHeight="1">
      <c r="B5" s="39"/>
      <c r="C5" s="39"/>
      <c r="D5" s="32" t="s">
        <v>11</v>
      </c>
      <c r="E5" s="32">
        <v>96617</v>
      </c>
      <c r="F5" s="32">
        <v>98653</v>
      </c>
      <c r="G5" s="34">
        <f>(F5-E5)/E5</f>
        <v>2.1072896074189842E-2</v>
      </c>
    </row>
    <row r="6" spans="2:7" ht="30" customHeight="1">
      <c r="B6" s="39">
        <v>0.5</v>
      </c>
      <c r="C6" s="39" t="s">
        <v>16</v>
      </c>
      <c r="D6" s="32" t="s">
        <v>8</v>
      </c>
      <c r="E6" s="32">
        <v>735</v>
      </c>
      <c r="F6" s="32">
        <v>2782</v>
      </c>
      <c r="G6" s="34">
        <f>(F6-E6)/E6</f>
        <v>2.7850340136054421</v>
      </c>
    </row>
    <row r="7" spans="2:7" ht="30" customHeight="1">
      <c r="B7" s="39"/>
      <c r="C7" s="39"/>
      <c r="D7" s="32" t="s">
        <v>9</v>
      </c>
      <c r="E7" s="32">
        <v>0</v>
      </c>
      <c r="F7" s="32">
        <v>0</v>
      </c>
      <c r="G7" s="34">
        <v>0</v>
      </c>
    </row>
    <row r="8" spans="2:7" ht="30" customHeight="1">
      <c r="B8" s="39"/>
      <c r="C8" s="39"/>
      <c r="D8" s="32" t="s">
        <v>11</v>
      </c>
      <c r="E8" s="32">
        <v>735</v>
      </c>
      <c r="F8" s="32">
        <v>2780</v>
      </c>
      <c r="G8" s="34">
        <f>(F8-E8)/E8</f>
        <v>2.7823129251700682</v>
      </c>
    </row>
    <row r="9" spans="2:7" ht="30" customHeight="1">
      <c r="B9" s="39">
        <v>0.5</v>
      </c>
      <c r="C9" s="39" t="s">
        <v>15</v>
      </c>
      <c r="D9" s="32" t="s">
        <v>8</v>
      </c>
      <c r="E9" s="32">
        <v>377</v>
      </c>
      <c r="F9" s="32">
        <v>642</v>
      </c>
      <c r="G9" s="34">
        <f>(F9-E9)/E9</f>
        <v>0.70291777188328908</v>
      </c>
    </row>
    <row r="10" spans="2:7" ht="30" customHeight="1">
      <c r="B10" s="39"/>
      <c r="C10" s="39"/>
      <c r="D10" s="32" t="s">
        <v>9</v>
      </c>
      <c r="E10" s="32">
        <v>0</v>
      </c>
      <c r="F10" s="32">
        <v>0</v>
      </c>
      <c r="G10" s="34">
        <v>0</v>
      </c>
    </row>
    <row r="11" spans="2:7" ht="30" customHeight="1">
      <c r="B11" s="39"/>
      <c r="C11" s="39"/>
      <c r="D11" s="32" t="s">
        <v>11</v>
      </c>
      <c r="E11" s="32">
        <v>376</v>
      </c>
      <c r="F11" s="32">
        <v>641</v>
      </c>
      <c r="G11" s="34">
        <f>(F11-E11)/E11</f>
        <v>0.70478723404255317</v>
      </c>
    </row>
    <row r="12" spans="2:7" ht="30" customHeight="1">
      <c r="B12" s="39">
        <v>0.5</v>
      </c>
      <c r="C12" s="39" t="s">
        <v>17</v>
      </c>
      <c r="D12" s="32" t="s">
        <v>8</v>
      </c>
      <c r="E12" s="32">
        <v>147</v>
      </c>
      <c r="F12" s="32">
        <v>157</v>
      </c>
      <c r="G12" s="34">
        <f>(F12-E12)/E12</f>
        <v>6.8027210884353748E-2</v>
      </c>
    </row>
    <row r="13" spans="2:7" ht="30" customHeight="1">
      <c r="B13" s="39"/>
      <c r="C13" s="39"/>
      <c r="D13" s="32" t="s">
        <v>9</v>
      </c>
      <c r="E13" s="32">
        <v>0</v>
      </c>
      <c r="F13" s="32">
        <v>0</v>
      </c>
      <c r="G13" s="34">
        <v>0</v>
      </c>
    </row>
    <row r="14" spans="2:7" ht="30" customHeight="1">
      <c r="B14" s="39"/>
      <c r="C14" s="39"/>
      <c r="D14" s="32" t="s">
        <v>11</v>
      </c>
      <c r="E14" s="32">
        <v>146</v>
      </c>
      <c r="F14" s="32">
        <v>157</v>
      </c>
      <c r="G14" s="34">
        <f>(F14-E14)/E14</f>
        <v>7.5342465753424653E-2</v>
      </c>
    </row>
    <row r="15" spans="2:7" ht="30" customHeight="1">
      <c r="B15" s="39">
        <v>0.5</v>
      </c>
      <c r="C15" s="39" t="s">
        <v>14</v>
      </c>
      <c r="D15" s="32" t="s">
        <v>8</v>
      </c>
      <c r="E15" s="32">
        <v>20</v>
      </c>
      <c r="F15" s="32">
        <v>20</v>
      </c>
      <c r="G15" s="34">
        <f>(F15-E15)/E15</f>
        <v>0</v>
      </c>
    </row>
    <row r="16" spans="2:7" ht="30" customHeight="1">
      <c r="B16" s="39"/>
      <c r="C16" s="39"/>
      <c r="D16" s="32" t="s">
        <v>9</v>
      </c>
      <c r="E16" s="32">
        <v>0</v>
      </c>
      <c r="F16" s="32">
        <v>0</v>
      </c>
      <c r="G16" s="34">
        <v>0</v>
      </c>
    </row>
    <row r="17" spans="2:7" ht="30" customHeight="1">
      <c r="B17" s="39"/>
      <c r="C17" s="39"/>
      <c r="D17" s="32" t="s">
        <v>11</v>
      </c>
      <c r="E17" s="32">
        <v>19</v>
      </c>
      <c r="F17" s="32">
        <v>19</v>
      </c>
      <c r="G17" s="34">
        <f>(F17-E17)/E17</f>
        <v>0</v>
      </c>
    </row>
    <row r="18" spans="2:7" ht="30" customHeight="1">
      <c r="B18" s="39">
        <v>1</v>
      </c>
      <c r="C18" s="39">
        <v>0</v>
      </c>
      <c r="D18" s="32" t="s">
        <v>8</v>
      </c>
      <c r="E18" s="32">
        <v>73397</v>
      </c>
      <c r="F18" s="32">
        <v>86430</v>
      </c>
      <c r="G18" s="34">
        <f>(F18-E18)/E18</f>
        <v>0.17756856547270325</v>
      </c>
    </row>
    <row r="19" spans="2:7" ht="30" customHeight="1">
      <c r="B19" s="39"/>
      <c r="C19" s="39"/>
      <c r="D19" s="32" t="s">
        <v>9</v>
      </c>
      <c r="E19" s="32">
        <v>192347</v>
      </c>
      <c r="F19" s="32">
        <v>142848</v>
      </c>
      <c r="G19" s="34">
        <f t="shared" ref="G19:G47" si="0">(F19-E19)/E19</f>
        <v>-0.25734219925447238</v>
      </c>
    </row>
    <row r="20" spans="2:7" ht="30" customHeight="1">
      <c r="B20" s="39"/>
      <c r="C20" s="39"/>
      <c r="D20" s="32" t="s">
        <v>11</v>
      </c>
      <c r="E20" s="32">
        <v>98924</v>
      </c>
      <c r="F20" s="32">
        <v>101824</v>
      </c>
      <c r="G20" s="34">
        <f t="shared" si="0"/>
        <v>2.9315434070599652E-2</v>
      </c>
    </row>
    <row r="21" spans="2:7" ht="30" customHeight="1">
      <c r="B21" s="39">
        <v>1</v>
      </c>
      <c r="C21" s="39" t="s">
        <v>16</v>
      </c>
      <c r="D21" s="32" t="s">
        <v>8</v>
      </c>
      <c r="E21" s="32">
        <v>729</v>
      </c>
      <c r="F21" s="32">
        <v>2786</v>
      </c>
      <c r="G21" s="34">
        <f t="shared" si="0"/>
        <v>2.8216735253772289</v>
      </c>
    </row>
    <row r="22" spans="2:7" ht="30" customHeight="1">
      <c r="B22" s="39"/>
      <c r="C22" s="39"/>
      <c r="D22" s="32" t="s">
        <v>9</v>
      </c>
      <c r="E22" s="32">
        <v>0</v>
      </c>
      <c r="F22" s="32">
        <v>0</v>
      </c>
      <c r="G22" s="34">
        <v>0</v>
      </c>
    </row>
    <row r="23" spans="2:7" ht="30" customHeight="1">
      <c r="B23" s="39"/>
      <c r="C23" s="39"/>
      <c r="D23" s="32" t="s">
        <v>11</v>
      </c>
      <c r="E23" s="32">
        <v>729</v>
      </c>
      <c r="F23" s="32">
        <v>2786</v>
      </c>
      <c r="G23" s="34">
        <f t="shared" si="0"/>
        <v>2.8216735253772289</v>
      </c>
    </row>
    <row r="24" spans="2:7" ht="30" customHeight="1">
      <c r="B24" s="39">
        <v>1</v>
      </c>
      <c r="C24" s="39" t="s">
        <v>15</v>
      </c>
      <c r="D24" s="32" t="s">
        <v>8</v>
      </c>
      <c r="E24" s="32">
        <v>374</v>
      </c>
      <c r="F24" s="32">
        <v>640</v>
      </c>
      <c r="G24" s="34">
        <f t="shared" si="0"/>
        <v>0.71122994652406413</v>
      </c>
    </row>
    <row r="25" spans="2:7" ht="30" customHeight="1">
      <c r="B25" s="39"/>
      <c r="C25" s="39"/>
      <c r="D25" s="32" t="s">
        <v>9</v>
      </c>
      <c r="E25" s="32">
        <v>0</v>
      </c>
      <c r="F25" s="32">
        <v>0</v>
      </c>
      <c r="G25" s="34">
        <v>0</v>
      </c>
    </row>
    <row r="26" spans="2:7" ht="30" customHeight="1">
      <c r="B26" s="39"/>
      <c r="C26" s="39"/>
      <c r="D26" s="32" t="s">
        <v>11</v>
      </c>
      <c r="E26" s="32">
        <v>374</v>
      </c>
      <c r="F26" s="32">
        <v>640</v>
      </c>
      <c r="G26" s="34">
        <f t="shared" si="0"/>
        <v>0.71122994652406413</v>
      </c>
    </row>
    <row r="27" spans="2:7" ht="30" customHeight="1">
      <c r="B27" s="39">
        <v>1</v>
      </c>
      <c r="C27" s="39" t="s">
        <v>17</v>
      </c>
      <c r="D27" s="32" t="s">
        <v>8</v>
      </c>
      <c r="E27" s="32">
        <v>147</v>
      </c>
      <c r="F27" s="32">
        <v>157</v>
      </c>
      <c r="G27" s="34">
        <f t="shared" si="0"/>
        <v>6.8027210884353748E-2</v>
      </c>
    </row>
    <row r="28" spans="2:7" ht="30" customHeight="1">
      <c r="B28" s="39"/>
      <c r="C28" s="39"/>
      <c r="D28" s="32" t="s">
        <v>9</v>
      </c>
      <c r="E28" s="32">
        <v>0</v>
      </c>
      <c r="F28" s="32">
        <v>0</v>
      </c>
      <c r="G28" s="34">
        <v>0</v>
      </c>
    </row>
    <row r="29" spans="2:7" ht="30" customHeight="1">
      <c r="B29" s="39"/>
      <c r="C29" s="39"/>
      <c r="D29" s="32" t="s">
        <v>11</v>
      </c>
      <c r="E29" s="32">
        <v>146</v>
      </c>
      <c r="F29" s="32">
        <v>157</v>
      </c>
      <c r="G29" s="34">
        <f t="shared" si="0"/>
        <v>7.5342465753424653E-2</v>
      </c>
    </row>
    <row r="30" spans="2:7" ht="30" customHeight="1">
      <c r="B30" s="39">
        <v>1</v>
      </c>
      <c r="C30" s="39" t="s">
        <v>14</v>
      </c>
      <c r="D30" s="32" t="s">
        <v>8</v>
      </c>
      <c r="E30" s="32">
        <v>20</v>
      </c>
      <c r="F30" s="32">
        <v>20</v>
      </c>
      <c r="G30" s="34">
        <f t="shared" si="0"/>
        <v>0</v>
      </c>
    </row>
    <row r="31" spans="2:7" ht="30" customHeight="1">
      <c r="B31" s="39"/>
      <c r="C31" s="39"/>
      <c r="D31" s="32" t="s">
        <v>9</v>
      </c>
      <c r="E31" s="32">
        <v>0</v>
      </c>
      <c r="F31" s="32">
        <v>0</v>
      </c>
      <c r="G31" s="34">
        <v>0</v>
      </c>
    </row>
    <row r="32" spans="2:7" ht="30" customHeight="1">
      <c r="B32" s="39"/>
      <c r="C32" s="39"/>
      <c r="D32" s="32" t="s">
        <v>11</v>
      </c>
      <c r="E32" s="32">
        <v>20</v>
      </c>
      <c r="F32" s="32">
        <v>20</v>
      </c>
      <c r="G32" s="34">
        <f t="shared" si="0"/>
        <v>0</v>
      </c>
    </row>
    <row r="33" spans="2:7" ht="30" customHeight="1">
      <c r="B33" s="39">
        <v>3</v>
      </c>
      <c r="C33" s="39">
        <v>0</v>
      </c>
      <c r="D33" s="32" t="s">
        <v>8</v>
      </c>
      <c r="E33" s="32" t="s">
        <v>18</v>
      </c>
      <c r="F33" s="32" t="s">
        <v>18</v>
      </c>
      <c r="G33" s="34" t="s">
        <v>18</v>
      </c>
    </row>
    <row r="34" spans="2:7" ht="30" customHeight="1">
      <c r="B34" s="39"/>
      <c r="C34" s="39"/>
      <c r="D34" s="32" t="s">
        <v>9</v>
      </c>
      <c r="E34" s="32" t="s">
        <v>18</v>
      </c>
      <c r="F34" s="32" t="s">
        <v>18</v>
      </c>
      <c r="G34" s="34" t="s">
        <v>18</v>
      </c>
    </row>
    <row r="35" spans="2:7" ht="30" customHeight="1">
      <c r="B35" s="39"/>
      <c r="C35" s="39"/>
      <c r="D35" s="32" t="s">
        <v>11</v>
      </c>
      <c r="E35" s="32" t="s">
        <v>18</v>
      </c>
      <c r="F35" s="32" t="s">
        <v>18</v>
      </c>
      <c r="G35" s="34" t="s">
        <v>18</v>
      </c>
    </row>
    <row r="36" spans="2:7" ht="30" customHeight="1">
      <c r="B36" s="39">
        <v>3</v>
      </c>
      <c r="C36" s="39" t="s">
        <v>16</v>
      </c>
      <c r="D36" s="32" t="s">
        <v>8</v>
      </c>
      <c r="E36" s="32">
        <v>733</v>
      </c>
      <c r="F36" s="32">
        <v>2788</v>
      </c>
      <c r="G36" s="34">
        <f t="shared" si="0"/>
        <v>2.8035470668485676</v>
      </c>
    </row>
    <row r="37" spans="2:7" ht="30" customHeight="1">
      <c r="B37" s="39"/>
      <c r="C37" s="39"/>
      <c r="D37" s="32" t="s">
        <v>9</v>
      </c>
      <c r="E37" s="32">
        <v>0</v>
      </c>
      <c r="F37" s="32">
        <v>0</v>
      </c>
      <c r="G37" s="34">
        <v>0</v>
      </c>
    </row>
    <row r="38" spans="2:7" ht="30" customHeight="1">
      <c r="B38" s="39"/>
      <c r="C38" s="39"/>
      <c r="D38" s="32" t="s">
        <v>11</v>
      </c>
      <c r="E38" s="32">
        <v>733</v>
      </c>
      <c r="F38" s="32">
        <v>2788</v>
      </c>
      <c r="G38" s="34">
        <f t="shared" si="0"/>
        <v>2.8035470668485676</v>
      </c>
    </row>
    <row r="39" spans="2:7" ht="30" customHeight="1">
      <c r="B39" s="39">
        <v>3</v>
      </c>
      <c r="C39" s="39" t="s">
        <v>15</v>
      </c>
      <c r="D39" s="32" t="s">
        <v>8</v>
      </c>
      <c r="E39" s="32">
        <v>372</v>
      </c>
      <c r="F39" s="32">
        <v>622</v>
      </c>
      <c r="G39" s="34">
        <f t="shared" si="0"/>
        <v>0.67204301075268813</v>
      </c>
    </row>
    <row r="40" spans="2:7" ht="30" customHeight="1">
      <c r="B40" s="39"/>
      <c r="C40" s="39"/>
      <c r="D40" s="32" t="s">
        <v>9</v>
      </c>
      <c r="E40" s="32">
        <v>0</v>
      </c>
      <c r="F40" s="32">
        <v>0</v>
      </c>
      <c r="G40" s="34">
        <v>0</v>
      </c>
    </row>
    <row r="41" spans="2:7" ht="30" customHeight="1">
      <c r="B41" s="39"/>
      <c r="C41" s="39"/>
      <c r="D41" s="32" t="s">
        <v>11</v>
      </c>
      <c r="E41" s="32">
        <v>371</v>
      </c>
      <c r="F41" s="32">
        <v>622</v>
      </c>
      <c r="G41" s="34">
        <f t="shared" si="0"/>
        <v>0.67654986522911054</v>
      </c>
    </row>
    <row r="42" spans="2:7" ht="30" customHeight="1">
      <c r="B42" s="39">
        <v>3</v>
      </c>
      <c r="C42" s="39" t="s">
        <v>17</v>
      </c>
      <c r="D42" s="32" t="s">
        <v>8</v>
      </c>
      <c r="E42" s="32">
        <v>147</v>
      </c>
      <c r="F42" s="32">
        <v>158</v>
      </c>
      <c r="G42" s="34">
        <f t="shared" si="0"/>
        <v>7.4829931972789115E-2</v>
      </c>
    </row>
    <row r="43" spans="2:7" ht="30" customHeight="1">
      <c r="B43" s="39"/>
      <c r="C43" s="39"/>
      <c r="D43" s="32" t="s">
        <v>9</v>
      </c>
      <c r="E43" s="32">
        <v>0</v>
      </c>
      <c r="F43" s="32">
        <v>0</v>
      </c>
      <c r="G43" s="34">
        <v>0</v>
      </c>
    </row>
    <row r="44" spans="2:7" ht="30" customHeight="1">
      <c r="B44" s="39"/>
      <c r="C44" s="39"/>
      <c r="D44" s="32" t="s">
        <v>11</v>
      </c>
      <c r="E44" s="32">
        <v>147</v>
      </c>
      <c r="F44" s="32">
        <v>157</v>
      </c>
      <c r="G44" s="34">
        <f t="shared" si="0"/>
        <v>6.8027210884353748E-2</v>
      </c>
    </row>
    <row r="45" spans="2:7" ht="30" customHeight="1">
      <c r="B45" s="39">
        <v>3</v>
      </c>
      <c r="C45" s="39" t="s">
        <v>14</v>
      </c>
      <c r="D45" s="32" t="s">
        <v>8</v>
      </c>
      <c r="E45" s="32">
        <v>20</v>
      </c>
      <c r="F45" s="32">
        <v>20</v>
      </c>
      <c r="G45" s="34">
        <f t="shared" si="0"/>
        <v>0</v>
      </c>
    </row>
    <row r="46" spans="2:7" ht="30" customHeight="1">
      <c r="B46" s="39"/>
      <c r="C46" s="39"/>
      <c r="D46" s="32" t="s">
        <v>9</v>
      </c>
      <c r="E46" s="32">
        <v>0</v>
      </c>
      <c r="F46" s="32">
        <v>0</v>
      </c>
      <c r="G46" s="34">
        <v>0</v>
      </c>
    </row>
    <row r="47" spans="2:7" ht="30" customHeight="1">
      <c r="B47" s="39"/>
      <c r="C47" s="39"/>
      <c r="D47" s="32" t="s">
        <v>11</v>
      </c>
      <c r="E47" s="32">
        <v>20</v>
      </c>
      <c r="F47" s="32">
        <v>20</v>
      </c>
      <c r="G47" s="34">
        <f t="shared" si="0"/>
        <v>0</v>
      </c>
    </row>
  </sheetData>
  <mergeCells count="30">
    <mergeCell ref="B18:B20"/>
    <mergeCell ref="C18:C20"/>
    <mergeCell ref="B30:B32"/>
    <mergeCell ref="C30:C32"/>
    <mergeCell ref="B45:B47"/>
    <mergeCell ref="C45:C47"/>
    <mergeCell ref="B21:B23"/>
    <mergeCell ref="C21:C23"/>
    <mergeCell ref="B24:B26"/>
    <mergeCell ref="C24:C26"/>
    <mergeCell ref="B27:B29"/>
    <mergeCell ref="C27:C29"/>
    <mergeCell ref="B42:B44"/>
    <mergeCell ref="C42:C44"/>
    <mergeCell ref="B36:B38"/>
    <mergeCell ref="C36:C38"/>
    <mergeCell ref="B33:B35"/>
    <mergeCell ref="C33:C35"/>
    <mergeCell ref="B39:B41"/>
    <mergeCell ref="C39:C41"/>
    <mergeCell ref="B12:B14"/>
    <mergeCell ref="C12:C14"/>
    <mergeCell ref="B15:B17"/>
    <mergeCell ref="C15:C17"/>
    <mergeCell ref="B3:B5"/>
    <mergeCell ref="C3:C5"/>
    <mergeCell ref="B6:B8"/>
    <mergeCell ref="C6:C8"/>
    <mergeCell ref="B9:B11"/>
    <mergeCell ref="C9:C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5D49-B444-9044-8AD1-14FC31EAA430}">
  <dimension ref="D1:J34"/>
  <sheetViews>
    <sheetView showGridLines="0" zoomScale="110" zoomScaleNormal="110" workbookViewId="0"/>
  </sheetViews>
  <sheetFormatPr baseColWidth="10" defaultRowHeight="30" customHeight="1"/>
  <cols>
    <col min="1" max="3" width="4.5" customWidth="1"/>
    <col min="4" max="4" width="18.83203125" bestFit="1" customWidth="1"/>
    <col min="5" max="10" width="10.83203125" customWidth="1"/>
    <col min="11" max="11" width="18.83203125" bestFit="1" customWidth="1"/>
    <col min="12" max="16" width="10.83203125" customWidth="1"/>
  </cols>
  <sheetData>
    <row r="1" spans="4:9" ht="16"/>
    <row r="2" spans="4:9" ht="30" customHeight="1">
      <c r="D2" s="38" t="s">
        <v>24</v>
      </c>
    </row>
    <row r="3" spans="4:9" ht="30" customHeight="1">
      <c r="D3" s="32" t="s">
        <v>7</v>
      </c>
      <c r="E3" s="32">
        <v>0</v>
      </c>
      <c r="F3" s="32" t="s">
        <v>16</v>
      </c>
      <c r="G3" s="32" t="s">
        <v>15</v>
      </c>
      <c r="H3" s="32" t="s">
        <v>17</v>
      </c>
      <c r="I3" s="32" t="s">
        <v>14</v>
      </c>
    </row>
    <row r="4" spans="4:9" ht="30" customHeight="1">
      <c r="D4" s="32" t="s">
        <v>21</v>
      </c>
      <c r="E4" s="34">
        <f>summary1!G3</f>
        <v>1.0214817478391732E-2</v>
      </c>
      <c r="F4" s="34">
        <f>summary1!G6</f>
        <v>2.7850340136054421</v>
      </c>
      <c r="G4" s="34">
        <f>summary1!G9</f>
        <v>0.70291777188328908</v>
      </c>
      <c r="H4" s="34">
        <f>summary1!G12</f>
        <v>6.8027210884353748E-2</v>
      </c>
      <c r="I4" s="34">
        <f>summary1!G15</f>
        <v>0</v>
      </c>
    </row>
    <row r="5" spans="4:9" ht="30" customHeight="1">
      <c r="D5" s="32" t="s">
        <v>22</v>
      </c>
      <c r="E5" s="34">
        <f>summary1!G18</f>
        <v>0.17756856547270325</v>
      </c>
      <c r="F5" s="34">
        <f>summary1!G21</f>
        <v>2.8216735253772289</v>
      </c>
      <c r="G5" s="34">
        <f>summary1!G24</f>
        <v>0.71122994652406413</v>
      </c>
      <c r="H5" s="34">
        <f>summary1!G27</f>
        <v>6.8027210884353748E-2</v>
      </c>
      <c r="I5" s="34">
        <f>summary1!G30</f>
        <v>0</v>
      </c>
    </row>
    <row r="6" spans="4:9" ht="30" customHeight="1">
      <c r="D6" s="32" t="s">
        <v>23</v>
      </c>
      <c r="E6" s="34" t="str">
        <f>summary1!G33</f>
        <v>-</v>
      </c>
      <c r="F6" s="34">
        <f>summary1!G36</f>
        <v>2.8035470668485676</v>
      </c>
      <c r="G6" s="34">
        <f>summary1!G39</f>
        <v>0.67204301075268813</v>
      </c>
      <c r="H6" s="34">
        <f>summary1!G42</f>
        <v>7.4829931972789115E-2</v>
      </c>
      <c r="I6" s="34">
        <f>summary1!G45</f>
        <v>0</v>
      </c>
    </row>
    <row r="16" spans="4:9" ht="30" customHeight="1">
      <c r="D16" s="37" t="s">
        <v>25</v>
      </c>
    </row>
    <row r="17" spans="4:10" ht="30" customHeight="1">
      <c r="D17" s="32" t="s">
        <v>7</v>
      </c>
      <c r="E17" s="32">
        <v>0</v>
      </c>
      <c r="F17" s="32" t="s">
        <v>16</v>
      </c>
      <c r="G17" s="32" t="s">
        <v>15</v>
      </c>
      <c r="H17" s="32" t="s">
        <v>17</v>
      </c>
      <c r="I17" s="32" t="s">
        <v>14</v>
      </c>
      <c r="J17" s="36"/>
    </row>
    <row r="18" spans="4:10" ht="30" customHeight="1">
      <c r="D18" s="32" t="s">
        <v>21</v>
      </c>
      <c r="E18" s="34">
        <f>summary1!G4</f>
        <v>-0.10483790471287253</v>
      </c>
      <c r="F18" s="34">
        <f>summary1!G7</f>
        <v>0</v>
      </c>
      <c r="G18" s="34">
        <f>summary1!IG10</f>
        <v>0</v>
      </c>
      <c r="H18" s="34">
        <f>summary1!G13</f>
        <v>0</v>
      </c>
      <c r="I18" s="34">
        <f>summary1!G16</f>
        <v>0</v>
      </c>
    </row>
    <row r="19" spans="4:10" ht="30" customHeight="1">
      <c r="D19" s="32" t="s">
        <v>22</v>
      </c>
      <c r="E19" s="34">
        <f>summary1!G19</f>
        <v>-0.25734219925447238</v>
      </c>
      <c r="F19" s="34">
        <f>summary1!G22</f>
        <v>0</v>
      </c>
      <c r="G19" s="34">
        <f>summary1!G25</f>
        <v>0</v>
      </c>
      <c r="H19" s="34">
        <f>summary1!G28</f>
        <v>0</v>
      </c>
      <c r="I19" s="34">
        <f>summary1!G31</f>
        <v>0</v>
      </c>
      <c r="J19" s="36"/>
    </row>
    <row r="20" spans="4:10" ht="30" customHeight="1">
      <c r="D20" s="32" t="s">
        <v>23</v>
      </c>
      <c r="E20" s="34" t="str">
        <f>summary1!G34</f>
        <v>-</v>
      </c>
      <c r="F20" s="34">
        <f>summary1!G37</f>
        <v>0</v>
      </c>
      <c r="G20" s="34">
        <f>summary1!G40</f>
        <v>0</v>
      </c>
      <c r="H20" s="34">
        <f>summary1!G43</f>
        <v>0</v>
      </c>
      <c r="I20" s="34">
        <f>summary1!G46</f>
        <v>0</v>
      </c>
    </row>
    <row r="30" spans="4:10" ht="30" customHeight="1">
      <c r="D30" s="37" t="s">
        <v>26</v>
      </c>
    </row>
    <row r="31" spans="4:10" ht="30" customHeight="1">
      <c r="D31" s="32" t="s">
        <v>7</v>
      </c>
      <c r="E31" s="32">
        <v>0</v>
      </c>
      <c r="F31" s="32" t="s">
        <v>16</v>
      </c>
      <c r="G31" s="32" t="s">
        <v>15</v>
      </c>
      <c r="H31" s="32" t="s">
        <v>17</v>
      </c>
      <c r="I31" s="32" t="s">
        <v>14</v>
      </c>
    </row>
    <row r="32" spans="4:10" ht="30" customHeight="1">
      <c r="D32" s="32" t="s">
        <v>21</v>
      </c>
      <c r="E32" s="34">
        <f>summary1!G5</f>
        <v>2.1072896074189842E-2</v>
      </c>
      <c r="F32" s="34">
        <f>summary1!G8</f>
        <v>2.7823129251700682</v>
      </c>
      <c r="G32" s="34">
        <f>summary1!G11</f>
        <v>0.70478723404255317</v>
      </c>
      <c r="H32" s="34">
        <f>summary1!G14</f>
        <v>7.5342465753424653E-2</v>
      </c>
      <c r="I32" s="34">
        <f>summary1!G17</f>
        <v>0</v>
      </c>
    </row>
    <row r="33" spans="4:9" ht="30" customHeight="1">
      <c r="D33" s="32" t="s">
        <v>22</v>
      </c>
      <c r="E33" s="34">
        <f>summary1!G20</f>
        <v>2.9315434070599652E-2</v>
      </c>
      <c r="F33" s="34">
        <f>summary1!G23</f>
        <v>2.8216735253772289</v>
      </c>
      <c r="G33" s="34">
        <f>summary1!G26</f>
        <v>0.71122994652406413</v>
      </c>
      <c r="H33" s="34">
        <f>summary1!G29</f>
        <v>7.5342465753424653E-2</v>
      </c>
      <c r="I33" s="34">
        <f>summary1!G32</f>
        <v>0</v>
      </c>
    </row>
    <row r="34" spans="4:9" ht="30" customHeight="1">
      <c r="D34" s="32" t="s">
        <v>23</v>
      </c>
      <c r="E34" s="34" t="str">
        <f>summary1!G35</f>
        <v>-</v>
      </c>
      <c r="F34" s="34">
        <f>summary1!G38</f>
        <v>2.8035470668485676</v>
      </c>
      <c r="G34" s="34">
        <f>summary1!G41</f>
        <v>0.67654986522911054</v>
      </c>
      <c r="H34" s="34">
        <f>summary1!G44</f>
        <v>6.8027210884353748E-2</v>
      </c>
      <c r="I34" s="34">
        <f>summary1!G47</f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0.5</v>
      </c>
    </row>
    <row r="3" spans="2:14" ht="30" customHeight="1" thickBot="1">
      <c r="C3" s="8" t="s">
        <v>7</v>
      </c>
      <c r="D3" s="21" t="s">
        <v>16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22495</v>
      </c>
      <c r="E6" s="9">
        <v>22171</v>
      </c>
      <c r="F6" s="9">
        <v>22310</v>
      </c>
      <c r="G6" s="9">
        <v>21783</v>
      </c>
      <c r="H6" s="9">
        <v>22285</v>
      </c>
      <c r="I6" s="9">
        <v>21765</v>
      </c>
      <c r="J6" s="9">
        <v>21747</v>
      </c>
      <c r="K6" s="9">
        <v>22026</v>
      </c>
      <c r="L6" s="9">
        <v>22419</v>
      </c>
      <c r="M6" s="14">
        <v>21627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30.05</v>
      </c>
      <c r="E8" s="11">
        <v>30.042999999999999</v>
      </c>
      <c r="F8" s="10">
        <v>30.033000000000001</v>
      </c>
      <c r="G8" s="10">
        <v>30.029</v>
      </c>
      <c r="H8" s="10">
        <v>30.027000000000001</v>
      </c>
      <c r="I8" s="10">
        <v>30.033000000000001</v>
      </c>
      <c r="J8" s="10">
        <v>30.033000000000001</v>
      </c>
      <c r="K8" s="10">
        <v>30.044</v>
      </c>
      <c r="L8" s="10">
        <v>30.041</v>
      </c>
      <c r="M8" s="20">
        <v>30.033000000000001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749.83333333333337</v>
      </c>
      <c r="E9" s="26">
        <f t="shared" si="0"/>
        <v>739.0333333333333</v>
      </c>
      <c r="F9" s="26">
        <f t="shared" si="0"/>
        <v>743.66666666666663</v>
      </c>
      <c r="G9" s="26">
        <f t="shared" si="0"/>
        <v>726.1</v>
      </c>
      <c r="H9" s="26">
        <f t="shared" si="0"/>
        <v>742.83333333333337</v>
      </c>
      <c r="I9" s="26">
        <f t="shared" si="0"/>
        <v>725.5</v>
      </c>
      <c r="J9" s="26">
        <f t="shared" si="0"/>
        <v>724.9</v>
      </c>
      <c r="K9" s="26">
        <f t="shared" si="0"/>
        <v>734.2</v>
      </c>
      <c r="L9" s="26">
        <f t="shared" si="0"/>
        <v>747.3</v>
      </c>
      <c r="M9" s="26">
        <f t="shared" si="0"/>
        <v>720.9</v>
      </c>
      <c r="N9" s="31">
        <f>AVERAGE(D9:M9)</f>
        <v>735.42666666666662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748.58569051580696</v>
      </c>
      <c r="E11" s="30">
        <f t="shared" ref="E11:M11" si="2">E6/E8</f>
        <v>737.97556835202874</v>
      </c>
      <c r="F11" s="30">
        <f t="shared" si="2"/>
        <v>742.84953218126725</v>
      </c>
      <c r="G11" s="30">
        <f t="shared" si="2"/>
        <v>725.39878117819444</v>
      </c>
      <c r="H11" s="30">
        <f t="shared" si="2"/>
        <v>742.16538448729477</v>
      </c>
      <c r="I11" s="30">
        <f t="shared" si="2"/>
        <v>724.70282689042051</v>
      </c>
      <c r="J11" s="30">
        <f t="shared" si="2"/>
        <v>724.10348616521821</v>
      </c>
      <c r="K11" s="30">
        <f t="shared" si="2"/>
        <v>733.12475036612966</v>
      </c>
      <c r="L11" s="30">
        <f t="shared" si="2"/>
        <v>746.2800838853567</v>
      </c>
      <c r="M11" s="30">
        <f t="shared" si="2"/>
        <v>720.10788133053643</v>
      </c>
      <c r="N11" s="31">
        <f>AVERAGE(D11:M11)</f>
        <v>734.52939853522537</v>
      </c>
    </row>
    <row r="12" spans="2:14" ht="30" customHeight="1">
      <c r="B12" s="5" t="s">
        <v>1</v>
      </c>
      <c r="C12" s="17" t="s">
        <v>4</v>
      </c>
      <c r="D12" s="6">
        <v>83919</v>
      </c>
      <c r="E12" s="6">
        <v>83611</v>
      </c>
      <c r="F12" s="6">
        <v>83463</v>
      </c>
      <c r="G12" s="22">
        <v>83219</v>
      </c>
      <c r="H12" s="22">
        <v>83690</v>
      </c>
      <c r="I12" s="22">
        <v>83230</v>
      </c>
      <c r="J12" s="22">
        <v>83274</v>
      </c>
      <c r="K12" s="22">
        <v>83834</v>
      </c>
      <c r="L12" s="22">
        <v>83335</v>
      </c>
      <c r="M12" s="7">
        <v>83149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30.026</v>
      </c>
      <c r="E14" s="11">
        <v>30.024000000000001</v>
      </c>
      <c r="F14" s="10">
        <v>30.027000000000001</v>
      </c>
      <c r="G14" s="10">
        <v>30.027000000000001</v>
      </c>
      <c r="H14" s="11">
        <v>30.027000000000001</v>
      </c>
      <c r="I14" s="11">
        <v>30.026</v>
      </c>
      <c r="J14" s="11">
        <v>30.024000000000001</v>
      </c>
      <c r="K14" s="11">
        <v>30.026</v>
      </c>
      <c r="L14" s="11">
        <v>30.027000000000001</v>
      </c>
      <c r="M14" s="12">
        <v>30.027000000000001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2797.3</v>
      </c>
      <c r="E15" s="26">
        <f t="shared" si="3"/>
        <v>2787.0333333333333</v>
      </c>
      <c r="F15" s="26">
        <f t="shared" si="3"/>
        <v>2782.1</v>
      </c>
      <c r="G15" s="26">
        <f t="shared" si="3"/>
        <v>2773.9666666666667</v>
      </c>
      <c r="H15" s="26">
        <f t="shared" si="3"/>
        <v>2789.6666666666665</v>
      </c>
      <c r="I15" s="26">
        <f t="shared" si="3"/>
        <v>2774.3333333333335</v>
      </c>
      <c r="J15" s="26">
        <f t="shared" si="3"/>
        <v>2775.8</v>
      </c>
      <c r="K15" s="26">
        <f t="shared" si="3"/>
        <v>2794.4666666666667</v>
      </c>
      <c r="L15" s="26">
        <f t="shared" si="3"/>
        <v>2777.8333333333335</v>
      </c>
      <c r="M15" s="26">
        <f t="shared" si="3"/>
        <v>2771.6333333333332</v>
      </c>
      <c r="N15" s="31">
        <f>AVERAGE(D15:M15)</f>
        <v>2782.413333333333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2794.8777725970826</v>
      </c>
      <c r="E17" s="30">
        <f t="shared" ref="E17:M17" si="5">E12/E14</f>
        <v>2784.8054889421796</v>
      </c>
      <c r="F17" s="30">
        <f t="shared" si="5"/>
        <v>2779.5983614746729</v>
      </c>
      <c r="G17" s="30">
        <f t="shared" si="5"/>
        <v>2771.4723415592634</v>
      </c>
      <c r="H17" s="30">
        <f t="shared" si="5"/>
        <v>2787.1582242648283</v>
      </c>
      <c r="I17" s="30">
        <f t="shared" si="5"/>
        <v>2771.9309931392795</v>
      </c>
      <c r="J17" s="30">
        <f t="shared" si="5"/>
        <v>2773.5811350919262</v>
      </c>
      <c r="K17" s="30">
        <f t="shared" si="5"/>
        <v>2792.0468926929993</v>
      </c>
      <c r="L17" s="30">
        <f t="shared" si="5"/>
        <v>2775.3355313551137</v>
      </c>
      <c r="M17" s="30">
        <f t="shared" si="5"/>
        <v>2769.1411063376295</v>
      </c>
      <c r="N17" s="31">
        <f>AVERAGE(D17:M17)</f>
        <v>2779.9947847454978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0.5</v>
      </c>
    </row>
    <row r="3" spans="2:14" ht="30" customHeight="1" thickBot="1">
      <c r="C3" s="8" t="s">
        <v>7</v>
      </c>
      <c r="D3" s="21" t="s">
        <v>15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11275</v>
      </c>
      <c r="E6" s="9">
        <v>11255</v>
      </c>
      <c r="F6" s="9">
        <v>11309</v>
      </c>
      <c r="G6" s="9">
        <v>11348</v>
      </c>
      <c r="H6" s="9">
        <v>11274</v>
      </c>
      <c r="I6" s="9">
        <v>11363</v>
      </c>
      <c r="J6" s="9">
        <v>11335</v>
      </c>
      <c r="K6" s="9">
        <v>11243</v>
      </c>
      <c r="L6" s="9">
        <v>11361</v>
      </c>
      <c r="M6" s="14">
        <v>11362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30.055</v>
      </c>
      <c r="E8" s="11">
        <v>30.059000000000001</v>
      </c>
      <c r="F8" s="10">
        <v>30.067</v>
      </c>
      <c r="G8" s="10">
        <v>30.050999999999998</v>
      </c>
      <c r="H8" s="10">
        <v>30.047999999999998</v>
      </c>
      <c r="I8" s="10">
        <v>30.042000000000002</v>
      </c>
      <c r="J8" s="10">
        <v>30.047999999999998</v>
      </c>
      <c r="K8" s="10">
        <v>30.053999999999998</v>
      </c>
      <c r="L8" s="10">
        <v>30.056000000000001</v>
      </c>
      <c r="M8" s="12">
        <v>30.07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375.83333333333331</v>
      </c>
      <c r="E9" s="26">
        <f t="shared" si="0"/>
        <v>375.16666666666669</v>
      </c>
      <c r="F9" s="26">
        <f t="shared" si="0"/>
        <v>376.96666666666664</v>
      </c>
      <c r="G9" s="26">
        <f t="shared" si="0"/>
        <v>378.26666666666665</v>
      </c>
      <c r="H9" s="26">
        <f t="shared" si="0"/>
        <v>375.8</v>
      </c>
      <c r="I9" s="26">
        <f t="shared" si="0"/>
        <v>378.76666666666665</v>
      </c>
      <c r="J9" s="26">
        <f t="shared" si="0"/>
        <v>377.83333333333331</v>
      </c>
      <c r="K9" s="26">
        <f t="shared" si="0"/>
        <v>374.76666666666665</v>
      </c>
      <c r="L9" s="26">
        <f t="shared" si="0"/>
        <v>378.7</v>
      </c>
      <c r="M9" s="26">
        <f t="shared" si="0"/>
        <v>378.73333333333335</v>
      </c>
      <c r="N9" s="31">
        <f>AVERAGE(D9:M9)</f>
        <v>377.08333333333337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375.14556646148725</v>
      </c>
      <c r="E11" s="30">
        <f t="shared" ref="E11:M11" si="2">E6/E8</f>
        <v>374.43028710203265</v>
      </c>
      <c r="F11" s="30">
        <f t="shared" si="2"/>
        <v>376.12665048059336</v>
      </c>
      <c r="G11" s="30">
        <f t="shared" si="2"/>
        <v>377.62470466872986</v>
      </c>
      <c r="H11" s="30">
        <f t="shared" si="2"/>
        <v>375.19968051118212</v>
      </c>
      <c r="I11" s="30">
        <f t="shared" si="2"/>
        <v>378.23713467811729</v>
      </c>
      <c r="J11" s="30">
        <f t="shared" si="2"/>
        <v>377.22976570820026</v>
      </c>
      <c r="K11" s="30">
        <f t="shared" si="2"/>
        <v>374.09329872895455</v>
      </c>
      <c r="L11" s="30">
        <f t="shared" si="2"/>
        <v>377.99441043385679</v>
      </c>
      <c r="M11" s="30">
        <f t="shared" si="2"/>
        <v>377.85167941469905</v>
      </c>
      <c r="N11" s="31">
        <f>AVERAGE(D11:M11)</f>
        <v>376.39331781878531</v>
      </c>
    </row>
    <row r="12" spans="2:14" ht="30" customHeight="1">
      <c r="B12" s="5" t="s">
        <v>1</v>
      </c>
      <c r="C12" s="17" t="s">
        <v>4</v>
      </c>
      <c r="D12" s="6">
        <v>19173</v>
      </c>
      <c r="E12" s="6">
        <v>19249</v>
      </c>
      <c r="F12" s="6">
        <v>19181</v>
      </c>
      <c r="G12" s="22">
        <v>19385</v>
      </c>
      <c r="H12" s="22">
        <v>19163</v>
      </c>
      <c r="I12" s="22">
        <v>19365</v>
      </c>
      <c r="J12" s="22">
        <v>19196</v>
      </c>
      <c r="K12" s="22">
        <v>19218</v>
      </c>
      <c r="L12" s="22">
        <v>19259</v>
      </c>
      <c r="M12" s="7">
        <v>19291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33">
        <v>0</v>
      </c>
    </row>
    <row r="14" spans="2:14" ht="30" customHeight="1" thickBot="1">
      <c r="B14" s="5"/>
      <c r="C14" s="18" t="s">
        <v>6</v>
      </c>
      <c r="D14" s="10">
        <v>30.045000000000002</v>
      </c>
      <c r="E14" s="11">
        <v>30.047000000000001</v>
      </c>
      <c r="F14" s="10">
        <v>30.038</v>
      </c>
      <c r="G14" s="11">
        <v>30.042999999999999</v>
      </c>
      <c r="H14" s="11">
        <v>30.044</v>
      </c>
      <c r="I14" s="11">
        <v>30.044</v>
      </c>
      <c r="J14" s="11">
        <v>30.045000000000002</v>
      </c>
      <c r="K14" s="11">
        <v>30.042999999999999</v>
      </c>
      <c r="L14" s="11">
        <v>30.047000000000001</v>
      </c>
      <c r="M14" s="12">
        <v>30.041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639.1</v>
      </c>
      <c r="E15" s="26">
        <f t="shared" si="3"/>
        <v>641.63333333333333</v>
      </c>
      <c r="F15" s="26">
        <f t="shared" si="3"/>
        <v>639.36666666666667</v>
      </c>
      <c r="G15" s="26">
        <f t="shared" si="3"/>
        <v>646.16666666666663</v>
      </c>
      <c r="H15" s="26">
        <f t="shared" si="3"/>
        <v>638.76666666666665</v>
      </c>
      <c r="I15" s="26">
        <f t="shared" si="3"/>
        <v>645.5</v>
      </c>
      <c r="J15" s="26">
        <f t="shared" si="3"/>
        <v>639.86666666666667</v>
      </c>
      <c r="K15" s="26">
        <f t="shared" si="3"/>
        <v>640.6</v>
      </c>
      <c r="L15" s="26">
        <f t="shared" si="3"/>
        <v>641.9666666666667</v>
      </c>
      <c r="M15" s="26">
        <f t="shared" si="3"/>
        <v>643.0333333333333</v>
      </c>
      <c r="N15" s="31">
        <f>AVERAGE(D15:M15)</f>
        <v>641.6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638.14278582126803</v>
      </c>
      <c r="E17" s="30">
        <f t="shared" ref="E17:M17" si="5">E12/E14</f>
        <v>640.62968016773721</v>
      </c>
      <c r="F17" s="30">
        <f t="shared" si="5"/>
        <v>638.55782675277976</v>
      </c>
      <c r="G17" s="30">
        <f t="shared" si="5"/>
        <v>645.24182005791704</v>
      </c>
      <c r="H17" s="30">
        <f t="shared" si="5"/>
        <v>637.83118093462917</v>
      </c>
      <c r="I17" s="30">
        <f t="shared" si="5"/>
        <v>644.55465317534276</v>
      </c>
      <c r="J17" s="30">
        <f t="shared" si="5"/>
        <v>638.90830421035105</v>
      </c>
      <c r="K17" s="30">
        <f t="shared" si="5"/>
        <v>639.68312086010053</v>
      </c>
      <c r="L17" s="30">
        <f t="shared" si="5"/>
        <v>640.9624920957167</v>
      </c>
      <c r="M17" s="30">
        <f t="shared" si="5"/>
        <v>642.1557205152958</v>
      </c>
      <c r="N17" s="31">
        <f>AVERAGE(D17:M17)</f>
        <v>640.66675845911391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0.5</v>
      </c>
    </row>
    <row r="3" spans="2:14" ht="30" customHeight="1" thickBot="1">
      <c r="C3" s="8" t="s">
        <v>7</v>
      </c>
      <c r="D3" s="21" t="s">
        <v>17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4432</v>
      </c>
      <c r="E6" s="9">
        <v>4421</v>
      </c>
      <c r="F6" s="9">
        <v>4420</v>
      </c>
      <c r="G6" s="9">
        <v>4352</v>
      </c>
      <c r="H6" s="9">
        <v>4403</v>
      </c>
      <c r="I6" s="9">
        <v>4381</v>
      </c>
      <c r="J6" s="9">
        <v>4434</v>
      </c>
      <c r="K6" s="9">
        <v>4456</v>
      </c>
      <c r="L6" s="9">
        <v>4353</v>
      </c>
      <c r="M6" s="14">
        <v>4377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30.128</v>
      </c>
      <c r="E8" s="11">
        <v>30.132000000000001</v>
      </c>
      <c r="F8" s="10">
        <v>30.146000000000001</v>
      </c>
      <c r="G8" s="10">
        <v>30.106999999999999</v>
      </c>
      <c r="H8" s="10">
        <v>30.178999999999998</v>
      </c>
      <c r="I8" s="10">
        <v>30.091999999999999</v>
      </c>
      <c r="J8" s="11">
        <v>30.135999999999999</v>
      </c>
      <c r="K8" s="11">
        <v>30.17</v>
      </c>
      <c r="L8" s="10">
        <v>30.088000000000001</v>
      </c>
      <c r="M8" s="12">
        <v>30.11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147.73333333333332</v>
      </c>
      <c r="E9" s="26">
        <f t="shared" si="0"/>
        <v>147.36666666666667</v>
      </c>
      <c r="F9" s="26">
        <f t="shared" si="0"/>
        <v>147.33333333333334</v>
      </c>
      <c r="G9" s="26">
        <f t="shared" si="0"/>
        <v>145.06666666666666</v>
      </c>
      <c r="H9" s="26">
        <f t="shared" si="0"/>
        <v>146.76666666666668</v>
      </c>
      <c r="I9" s="26">
        <f t="shared" si="0"/>
        <v>146.03333333333333</v>
      </c>
      <c r="J9" s="26">
        <f t="shared" si="0"/>
        <v>147.80000000000001</v>
      </c>
      <c r="K9" s="26">
        <f t="shared" si="0"/>
        <v>148.53333333333333</v>
      </c>
      <c r="L9" s="26">
        <f t="shared" si="0"/>
        <v>145.1</v>
      </c>
      <c r="M9" s="26">
        <f t="shared" si="0"/>
        <v>145.9</v>
      </c>
      <c r="N9" s="31">
        <f>AVERAGE(D9:M9)</f>
        <v>146.76333333333332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147.10568242166755</v>
      </c>
      <c r="E11" s="30">
        <f t="shared" ref="E11:M11" si="2">E6/E8</f>
        <v>146.72109385371033</v>
      </c>
      <c r="F11" s="30">
        <f t="shared" si="2"/>
        <v>146.61978371923306</v>
      </c>
      <c r="G11" s="30">
        <f t="shared" si="2"/>
        <v>144.5511010728402</v>
      </c>
      <c r="H11" s="30">
        <f t="shared" si="2"/>
        <v>145.8961529540409</v>
      </c>
      <c r="I11" s="30">
        <f t="shared" si="2"/>
        <v>145.58686694137978</v>
      </c>
      <c r="J11" s="30">
        <f t="shared" si="2"/>
        <v>147.13299707990444</v>
      </c>
      <c r="K11" s="30">
        <f t="shared" si="2"/>
        <v>147.69638713954259</v>
      </c>
      <c r="L11" s="30">
        <f t="shared" si="2"/>
        <v>144.67561818665249</v>
      </c>
      <c r="M11" s="30">
        <f t="shared" si="2"/>
        <v>145.36698771172368</v>
      </c>
      <c r="N11" s="31">
        <f>AVERAGE(D11:M11)</f>
        <v>146.13526710806948</v>
      </c>
    </row>
    <row r="12" spans="2:14" ht="30" customHeight="1">
      <c r="B12" s="5" t="s">
        <v>1</v>
      </c>
      <c r="C12" s="17" t="s">
        <v>4</v>
      </c>
      <c r="D12" s="6">
        <v>4665</v>
      </c>
      <c r="E12" s="6">
        <v>4770</v>
      </c>
      <c r="F12" s="6">
        <v>4689</v>
      </c>
      <c r="G12" s="22">
        <v>4749</v>
      </c>
      <c r="H12" s="22">
        <v>4712</v>
      </c>
      <c r="I12" s="22">
        <v>4688</v>
      </c>
      <c r="J12" s="22">
        <v>4745</v>
      </c>
      <c r="K12" s="22">
        <v>4750</v>
      </c>
      <c r="L12" s="22">
        <v>4667</v>
      </c>
      <c r="M12" s="7">
        <v>4755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30.131</v>
      </c>
      <c r="E14" s="11">
        <v>30.123000000000001</v>
      </c>
      <c r="F14" s="10">
        <v>30.105</v>
      </c>
      <c r="G14" s="10">
        <v>30.117000000000001</v>
      </c>
      <c r="H14" s="11">
        <v>30.108000000000001</v>
      </c>
      <c r="I14" s="11">
        <v>30.138000000000002</v>
      </c>
      <c r="J14" s="11">
        <v>30.111999999999998</v>
      </c>
      <c r="K14" s="11">
        <v>30.116</v>
      </c>
      <c r="L14" s="11">
        <v>30.091000000000001</v>
      </c>
      <c r="M14" s="12">
        <v>30.120999999999999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155.5</v>
      </c>
      <c r="E15" s="26">
        <f t="shared" si="3"/>
        <v>159</v>
      </c>
      <c r="F15" s="26">
        <f t="shared" si="3"/>
        <v>156.30000000000001</v>
      </c>
      <c r="G15" s="26">
        <f t="shared" si="3"/>
        <v>158.30000000000001</v>
      </c>
      <c r="H15" s="26">
        <f t="shared" si="3"/>
        <v>157.06666666666666</v>
      </c>
      <c r="I15" s="26">
        <f t="shared" si="3"/>
        <v>156.26666666666668</v>
      </c>
      <c r="J15" s="26">
        <f t="shared" si="3"/>
        <v>158.16666666666666</v>
      </c>
      <c r="K15" s="26">
        <f t="shared" si="3"/>
        <v>158.33333333333334</v>
      </c>
      <c r="L15" s="26">
        <f t="shared" si="3"/>
        <v>155.56666666666666</v>
      </c>
      <c r="M15" s="26">
        <f t="shared" si="3"/>
        <v>158.5</v>
      </c>
      <c r="N15" s="31">
        <f>AVERAGE(D15:M15)</f>
        <v>157.30000000000001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154.82393548172979</v>
      </c>
      <c r="E17" s="30">
        <f t="shared" ref="E17:M17" si="5">E12/E14</f>
        <v>158.35076187630713</v>
      </c>
      <c r="F17" s="30">
        <f t="shared" si="5"/>
        <v>155.75485799701045</v>
      </c>
      <c r="G17" s="30">
        <f t="shared" si="5"/>
        <v>157.6850283892818</v>
      </c>
      <c r="H17" s="30">
        <f t="shared" si="5"/>
        <v>156.50325494885081</v>
      </c>
      <c r="I17" s="30">
        <f t="shared" si="5"/>
        <v>155.55113146194174</v>
      </c>
      <c r="J17" s="30">
        <f t="shared" si="5"/>
        <v>157.57837407013815</v>
      </c>
      <c r="K17" s="30">
        <f t="shared" si="5"/>
        <v>157.72346925222473</v>
      </c>
      <c r="L17" s="30">
        <f t="shared" si="5"/>
        <v>155.09620816855536</v>
      </c>
      <c r="M17" s="30">
        <f t="shared" si="5"/>
        <v>157.86328475150228</v>
      </c>
      <c r="N17" s="31">
        <f>AVERAGE(D17:M17)</f>
        <v>156.69303063975423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0.5</v>
      </c>
    </row>
    <row r="3" spans="2:14" ht="30" customHeight="1" thickBot="1">
      <c r="C3" s="8" t="s">
        <v>7</v>
      </c>
      <c r="D3" s="21" t="s">
        <v>14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581</v>
      </c>
      <c r="E6" s="9">
        <v>585</v>
      </c>
      <c r="F6" s="9">
        <v>620</v>
      </c>
      <c r="G6" s="9">
        <v>582</v>
      </c>
      <c r="H6" s="9">
        <v>585</v>
      </c>
      <c r="I6" s="9">
        <v>590</v>
      </c>
      <c r="J6" s="9">
        <v>598</v>
      </c>
      <c r="K6" s="9">
        <v>576</v>
      </c>
      <c r="L6" s="9">
        <v>608</v>
      </c>
      <c r="M6" s="14">
        <v>600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30.800999999999998</v>
      </c>
      <c r="E8" s="11">
        <v>30.443999999999999</v>
      </c>
      <c r="F8" s="10">
        <v>30.838999999999999</v>
      </c>
      <c r="G8" s="10">
        <v>30.866</v>
      </c>
      <c r="H8" s="10">
        <v>30.882000000000001</v>
      </c>
      <c r="I8" s="10">
        <v>30.797999999999998</v>
      </c>
      <c r="J8" s="10">
        <v>30.829000000000001</v>
      </c>
      <c r="K8" s="11">
        <v>30.8</v>
      </c>
      <c r="L8" s="10">
        <v>30.574000000000002</v>
      </c>
      <c r="M8" s="20">
        <v>31.007000000000001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19.366666666666667</v>
      </c>
      <c r="E9" s="26">
        <f t="shared" si="0"/>
        <v>19.5</v>
      </c>
      <c r="F9" s="26">
        <f t="shared" si="0"/>
        <v>20.666666666666668</v>
      </c>
      <c r="G9" s="26">
        <f t="shared" si="0"/>
        <v>19.399999999999999</v>
      </c>
      <c r="H9" s="26">
        <f t="shared" si="0"/>
        <v>19.5</v>
      </c>
      <c r="I9" s="26">
        <f t="shared" si="0"/>
        <v>19.666666666666668</v>
      </c>
      <c r="J9" s="26">
        <f t="shared" si="0"/>
        <v>19.933333333333334</v>
      </c>
      <c r="K9" s="26">
        <f t="shared" si="0"/>
        <v>19.2</v>
      </c>
      <c r="L9" s="26">
        <f t="shared" si="0"/>
        <v>20.266666666666666</v>
      </c>
      <c r="M9" s="26">
        <f t="shared" si="0"/>
        <v>20</v>
      </c>
      <c r="N9" s="31">
        <f>AVERAGE(D9:M9)</f>
        <v>19.75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18.863023927794554</v>
      </c>
      <c r="E11" s="30">
        <f t="shared" ref="E11:M11" si="2">E6/E8</f>
        <v>19.21560898699251</v>
      </c>
      <c r="F11" s="30">
        <f t="shared" si="2"/>
        <v>20.104413242971564</v>
      </c>
      <c r="G11" s="30">
        <f t="shared" si="2"/>
        <v>18.855698827188494</v>
      </c>
      <c r="H11" s="30">
        <f t="shared" si="2"/>
        <v>18.943073635127259</v>
      </c>
      <c r="I11" s="30">
        <f t="shared" si="2"/>
        <v>19.157088122605366</v>
      </c>
      <c r="J11" s="30">
        <f t="shared" si="2"/>
        <v>19.397320704531449</v>
      </c>
      <c r="K11" s="30">
        <f t="shared" si="2"/>
        <v>18.7012987012987</v>
      </c>
      <c r="L11" s="30">
        <f t="shared" si="2"/>
        <v>19.886177798129129</v>
      </c>
      <c r="M11" s="30">
        <f t="shared" si="2"/>
        <v>19.350469248879286</v>
      </c>
      <c r="N11" s="31">
        <f>AVERAGE(D11:M11)</f>
        <v>19.247417319551829</v>
      </c>
    </row>
    <row r="12" spans="2:14" ht="30" customHeight="1">
      <c r="B12" s="5" t="s">
        <v>1</v>
      </c>
      <c r="C12" s="17" t="s">
        <v>4</v>
      </c>
      <c r="D12" s="6">
        <v>608</v>
      </c>
      <c r="E12" s="6">
        <v>580</v>
      </c>
      <c r="F12" s="6">
        <v>591</v>
      </c>
      <c r="G12" s="22">
        <v>611</v>
      </c>
      <c r="H12" s="22">
        <v>585</v>
      </c>
      <c r="I12" s="22">
        <v>596</v>
      </c>
      <c r="J12" s="22">
        <v>601</v>
      </c>
      <c r="K12" s="22">
        <v>610</v>
      </c>
      <c r="L12" s="22">
        <v>586</v>
      </c>
      <c r="M12" s="7">
        <v>618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1">
        <v>30.84</v>
      </c>
      <c r="E14" s="11">
        <v>30.61</v>
      </c>
      <c r="F14" s="10">
        <v>30.788</v>
      </c>
      <c r="G14" s="10">
        <v>30.957000000000001</v>
      </c>
      <c r="H14" s="11">
        <v>30.701000000000001</v>
      </c>
      <c r="I14" s="11">
        <v>30.923999999999999</v>
      </c>
      <c r="J14" s="11">
        <v>30.786999999999999</v>
      </c>
      <c r="K14" s="11">
        <v>30.957000000000001</v>
      </c>
      <c r="L14" s="11">
        <v>30.84</v>
      </c>
      <c r="M14" s="12">
        <v>30.599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20.266666666666666</v>
      </c>
      <c r="E15" s="26">
        <f t="shared" si="3"/>
        <v>19.333333333333332</v>
      </c>
      <c r="F15" s="26">
        <f t="shared" si="3"/>
        <v>19.7</v>
      </c>
      <c r="G15" s="26">
        <f t="shared" si="3"/>
        <v>20.366666666666667</v>
      </c>
      <c r="H15" s="26">
        <f t="shared" si="3"/>
        <v>19.5</v>
      </c>
      <c r="I15" s="26">
        <f t="shared" si="3"/>
        <v>19.866666666666667</v>
      </c>
      <c r="J15" s="26">
        <f t="shared" si="3"/>
        <v>20.033333333333335</v>
      </c>
      <c r="K15" s="26">
        <f t="shared" si="3"/>
        <v>20.333333333333332</v>
      </c>
      <c r="L15" s="26">
        <f t="shared" si="3"/>
        <v>19.533333333333335</v>
      </c>
      <c r="M15" s="26">
        <f t="shared" si="3"/>
        <v>20.6</v>
      </c>
      <c r="N15" s="31">
        <f>AVERAGE(D15:M15)</f>
        <v>19.953333333333333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19.714656290531778</v>
      </c>
      <c r="E17" s="30">
        <f t="shared" ref="E17:M17" si="5">E12/E14</f>
        <v>18.948056190787323</v>
      </c>
      <c r="F17" s="30">
        <f t="shared" si="5"/>
        <v>19.195790567753669</v>
      </c>
      <c r="G17" s="30">
        <f t="shared" si="5"/>
        <v>19.737054624156087</v>
      </c>
      <c r="H17" s="30">
        <f t="shared" si="5"/>
        <v>19.054753916810526</v>
      </c>
      <c r="I17" s="30">
        <f t="shared" si="5"/>
        <v>19.273056525675852</v>
      </c>
      <c r="J17" s="30">
        <f t="shared" si="5"/>
        <v>19.521226491701043</v>
      </c>
      <c r="K17" s="30">
        <f t="shared" si="5"/>
        <v>19.704751752430791</v>
      </c>
      <c r="L17" s="30">
        <f t="shared" si="5"/>
        <v>19.001297016861219</v>
      </c>
      <c r="M17" s="30">
        <f t="shared" si="5"/>
        <v>20.196738455505081</v>
      </c>
      <c r="N17" s="31">
        <f>AVERAGE(D17:M17)</f>
        <v>19.434738183221334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1</v>
      </c>
    </row>
    <row r="3" spans="2:14" ht="30" customHeight="1" thickBot="1">
      <c r="C3" s="8" t="s">
        <v>7</v>
      </c>
      <c r="D3" s="21">
        <v>0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7473525</v>
      </c>
      <c r="E6" s="9">
        <v>7322158</v>
      </c>
      <c r="F6" s="9">
        <v>7721568</v>
      </c>
      <c r="G6" s="9">
        <v>7544864</v>
      </c>
      <c r="H6" s="9">
        <v>7694137</v>
      </c>
      <c r="I6" s="9">
        <v>7502417</v>
      </c>
      <c r="J6" s="9">
        <v>7763075</v>
      </c>
      <c r="K6" s="9">
        <v>7505582</v>
      </c>
      <c r="L6" s="9">
        <v>7680732</v>
      </c>
      <c r="M6" s="14">
        <v>7439585</v>
      </c>
      <c r="N6" s="1"/>
    </row>
    <row r="7" spans="2:14" ht="30" customHeight="1">
      <c r="B7" s="5"/>
      <c r="C7" s="17" t="s">
        <v>5</v>
      </c>
      <c r="D7" s="22">
        <v>3075374</v>
      </c>
      <c r="E7" s="6">
        <v>2871388</v>
      </c>
      <c r="F7" s="6">
        <v>3345795</v>
      </c>
      <c r="G7" s="22">
        <v>3152956</v>
      </c>
      <c r="H7" s="22">
        <v>3251113</v>
      </c>
      <c r="I7" s="22">
        <v>3046631</v>
      </c>
      <c r="J7" s="22">
        <v>3368877</v>
      </c>
      <c r="K7" s="22">
        <v>3044523</v>
      </c>
      <c r="L7" s="22">
        <v>3346521</v>
      </c>
      <c r="M7" s="7">
        <v>3106062</v>
      </c>
      <c r="N7" s="1"/>
    </row>
    <row r="8" spans="2:14" ht="30" customHeight="1" thickBot="1">
      <c r="B8" s="5"/>
      <c r="C8" s="18" t="s">
        <v>6</v>
      </c>
      <c r="D8" s="11">
        <v>76.302999999999997</v>
      </c>
      <c r="E8" s="11">
        <v>74.510000000000005</v>
      </c>
      <c r="F8" s="10">
        <v>77.162000000000006</v>
      </c>
      <c r="G8" s="10">
        <v>76.317999999999998</v>
      </c>
      <c r="H8" s="10">
        <v>77.477999999999994</v>
      </c>
      <c r="I8" s="10">
        <v>75.206000000000003</v>
      </c>
      <c r="J8" s="10">
        <v>78.477999999999994</v>
      </c>
      <c r="K8" s="10">
        <v>75.156999999999996</v>
      </c>
      <c r="L8" s="10">
        <v>78.171999999999997</v>
      </c>
      <c r="M8" s="20">
        <v>75.924000000000007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73302.516666666663</v>
      </c>
      <c r="E9" s="26">
        <f t="shared" si="0"/>
        <v>74179.5</v>
      </c>
      <c r="F9" s="26">
        <f t="shared" si="0"/>
        <v>72929.55</v>
      </c>
      <c r="G9" s="26">
        <f t="shared" si="0"/>
        <v>73198.46666666666</v>
      </c>
      <c r="H9" s="26">
        <f t="shared" si="0"/>
        <v>74050.399999999994</v>
      </c>
      <c r="I9" s="26">
        <f t="shared" si="0"/>
        <v>74263.100000000006</v>
      </c>
      <c r="J9" s="26">
        <f t="shared" si="0"/>
        <v>73236.633333333331</v>
      </c>
      <c r="K9" s="26">
        <f t="shared" si="0"/>
        <v>74350.983333333337</v>
      </c>
      <c r="L9" s="26">
        <f t="shared" si="0"/>
        <v>72236.850000000006</v>
      </c>
      <c r="M9" s="26">
        <f t="shared" si="0"/>
        <v>72225.383333333331</v>
      </c>
      <c r="N9" s="31">
        <f>AVERAGE(D9:M9)</f>
        <v>73397.338333333319</v>
      </c>
    </row>
    <row r="10" spans="2:14" ht="30" customHeight="1" thickBot="1">
      <c r="B10" s="5"/>
      <c r="C10" s="17" t="s">
        <v>10</v>
      </c>
      <c r="D10" s="27">
        <f t="shared" ref="D10:M10" si="1">D7/(D8-$D$2*60)</f>
        <v>188638.53278537697</v>
      </c>
      <c r="E10" s="28">
        <f t="shared" si="1"/>
        <v>197890.28256374906</v>
      </c>
      <c r="F10" s="28">
        <f t="shared" si="1"/>
        <v>194953.67672765406</v>
      </c>
      <c r="G10" s="28">
        <f t="shared" si="1"/>
        <v>193219.51219512196</v>
      </c>
      <c r="H10" s="28">
        <f t="shared" si="1"/>
        <v>186011.7290307816</v>
      </c>
      <c r="I10" s="28">
        <f t="shared" si="1"/>
        <v>200357.16164671836</v>
      </c>
      <c r="J10" s="28">
        <f t="shared" si="1"/>
        <v>182318.27037558184</v>
      </c>
      <c r="K10" s="28">
        <f t="shared" si="1"/>
        <v>200865.80457874254</v>
      </c>
      <c r="L10" s="28">
        <f t="shared" si="1"/>
        <v>184158.1003742021</v>
      </c>
      <c r="M10" s="28">
        <f t="shared" si="1"/>
        <v>195055.38809344379</v>
      </c>
      <c r="N10" s="31">
        <f>AVERAGE(D10:M10)</f>
        <v>192346.84583713723</v>
      </c>
    </row>
    <row r="11" spans="2:14" ht="30" customHeight="1" thickBot="1">
      <c r="B11" s="8"/>
      <c r="C11" s="19" t="s">
        <v>12</v>
      </c>
      <c r="D11" s="29">
        <f>D6/D8</f>
        <v>97945.362567657896</v>
      </c>
      <c r="E11" s="30">
        <f t="shared" ref="E11:M11" si="2">E6/E8</f>
        <v>98270.809287343975</v>
      </c>
      <c r="F11" s="30">
        <f t="shared" si="2"/>
        <v>100069.56792203416</v>
      </c>
      <c r="G11" s="30">
        <f t="shared" si="2"/>
        <v>98860.871616132499</v>
      </c>
      <c r="H11" s="30">
        <f t="shared" si="2"/>
        <v>99307.377578151223</v>
      </c>
      <c r="I11" s="30">
        <f t="shared" si="2"/>
        <v>99758.224077866122</v>
      </c>
      <c r="J11" s="30">
        <f t="shared" si="2"/>
        <v>98920.398073345408</v>
      </c>
      <c r="K11" s="30">
        <f t="shared" si="2"/>
        <v>99865.375148023479</v>
      </c>
      <c r="L11" s="30">
        <f t="shared" si="2"/>
        <v>98254.25983728189</v>
      </c>
      <c r="M11" s="30">
        <f t="shared" si="2"/>
        <v>97987.263579368839</v>
      </c>
      <c r="N11" s="31">
        <f>AVERAGE(D11:M11)</f>
        <v>98923.950968720557</v>
      </c>
    </row>
    <row r="12" spans="2:14" ht="30" customHeight="1">
      <c r="B12" s="5" t="s">
        <v>1</v>
      </c>
      <c r="C12" s="17" t="s">
        <v>4</v>
      </c>
      <c r="D12" s="6">
        <v>8290534</v>
      </c>
      <c r="E12" s="6">
        <v>8207984</v>
      </c>
      <c r="F12" s="6">
        <v>8332323</v>
      </c>
      <c r="G12" s="6">
        <v>8376028</v>
      </c>
      <c r="H12" s="6">
        <v>8311308</v>
      </c>
      <c r="I12" s="6">
        <v>8435165</v>
      </c>
      <c r="J12" s="6">
        <v>8275552</v>
      </c>
      <c r="K12" s="6">
        <v>8271689</v>
      </c>
      <c r="L12" s="6">
        <v>8366787</v>
      </c>
      <c r="M12" s="7">
        <v>8404603</v>
      </c>
    </row>
    <row r="13" spans="2:14" ht="30" customHeight="1">
      <c r="B13" s="5"/>
      <c r="C13" s="17" t="s">
        <v>5</v>
      </c>
      <c r="D13" s="6">
        <v>2083041</v>
      </c>
      <c r="E13" s="22">
        <v>3829027</v>
      </c>
      <c r="F13" s="22">
        <v>3828250</v>
      </c>
      <c r="G13" s="22">
        <v>1629556</v>
      </c>
      <c r="H13" s="22">
        <v>2992910</v>
      </c>
      <c r="I13" s="22">
        <v>3155871</v>
      </c>
      <c r="J13" s="22">
        <v>3771265</v>
      </c>
      <c r="K13" s="22">
        <v>3877598</v>
      </c>
      <c r="L13" s="22">
        <v>2876035</v>
      </c>
      <c r="M13" s="7">
        <v>3370138</v>
      </c>
    </row>
    <row r="14" spans="2:14" ht="30" customHeight="1" thickBot="1">
      <c r="B14" s="5"/>
      <c r="C14" s="18" t="s">
        <v>6</v>
      </c>
      <c r="D14" s="10">
        <v>80.558000000000007</v>
      </c>
      <c r="E14" s="11">
        <v>82.69</v>
      </c>
      <c r="F14" s="10">
        <v>83.131</v>
      </c>
      <c r="G14" s="10">
        <v>79.563999999999993</v>
      </c>
      <c r="H14" s="11">
        <v>82.058999999999997</v>
      </c>
      <c r="I14" s="11">
        <v>81.805999999999997</v>
      </c>
      <c r="J14" s="11">
        <v>82.103999999999999</v>
      </c>
      <c r="K14" s="11">
        <v>82.870999999999995</v>
      </c>
      <c r="L14" s="11">
        <v>81.334000000000003</v>
      </c>
      <c r="M14" s="12">
        <v>81.849999999999994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103458.21666666666</v>
      </c>
      <c r="E15" s="26">
        <f t="shared" si="3"/>
        <v>72982.616666666669</v>
      </c>
      <c r="F15" s="26">
        <f t="shared" si="3"/>
        <v>75067.883333333331</v>
      </c>
      <c r="G15" s="26">
        <f t="shared" si="3"/>
        <v>112441.2</v>
      </c>
      <c r="H15" s="26">
        <f t="shared" si="3"/>
        <v>88639.96666666666</v>
      </c>
      <c r="I15" s="26">
        <f t="shared" si="3"/>
        <v>87988.233333333337</v>
      </c>
      <c r="J15" s="26">
        <f t="shared" si="3"/>
        <v>75071.45</v>
      </c>
      <c r="K15" s="26">
        <f t="shared" si="3"/>
        <v>73234.850000000006</v>
      </c>
      <c r="L15" s="26">
        <f t="shared" si="3"/>
        <v>91512.53333333334</v>
      </c>
      <c r="M15" s="26">
        <f t="shared" si="3"/>
        <v>83907.75</v>
      </c>
      <c r="N15" s="31">
        <f>AVERAGE(D15:M15)</f>
        <v>86430.47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101325.08026072572</v>
      </c>
      <c r="E16" s="28">
        <f t="shared" si="4"/>
        <v>168753.94446892905</v>
      </c>
      <c r="F16" s="28">
        <f t="shared" si="4"/>
        <v>165503.00462582681</v>
      </c>
      <c r="G16" s="28">
        <f t="shared" si="4"/>
        <v>83293.600490697223</v>
      </c>
      <c r="H16" s="28">
        <f t="shared" si="4"/>
        <v>135677.5012466567</v>
      </c>
      <c r="I16" s="28">
        <f t="shared" si="4"/>
        <v>144724.89223149593</v>
      </c>
      <c r="J16" s="28">
        <f t="shared" si="4"/>
        <v>170614.59464350346</v>
      </c>
      <c r="K16" s="28">
        <f t="shared" si="4"/>
        <v>169542.12758515152</v>
      </c>
      <c r="L16" s="28">
        <f t="shared" si="4"/>
        <v>134809.92781475576</v>
      </c>
      <c r="M16" s="28">
        <f t="shared" si="4"/>
        <v>154239.72540045771</v>
      </c>
      <c r="N16" s="31">
        <f>AVERAGE(D16:M16)</f>
        <v>142848.43987681999</v>
      </c>
    </row>
    <row r="17" spans="2:14" ht="30" customHeight="1" thickBot="1">
      <c r="B17" s="8"/>
      <c r="C17" s="19" t="s">
        <v>12</v>
      </c>
      <c r="D17" s="29">
        <f>D12/D14</f>
        <v>102913.85089004195</v>
      </c>
      <c r="E17" s="30">
        <f t="shared" ref="E17:M17" si="5">E12/E14</f>
        <v>99262.111500786064</v>
      </c>
      <c r="F17" s="30">
        <f t="shared" si="5"/>
        <v>100231.23744451528</v>
      </c>
      <c r="G17" s="30">
        <f t="shared" si="5"/>
        <v>105274.09381127144</v>
      </c>
      <c r="H17" s="30">
        <f t="shared" si="5"/>
        <v>101284.53917303403</v>
      </c>
      <c r="I17" s="30">
        <f t="shared" si="5"/>
        <v>103111.81331442682</v>
      </c>
      <c r="J17" s="30">
        <f t="shared" si="5"/>
        <v>100793.53015687421</v>
      </c>
      <c r="K17" s="30">
        <f t="shared" si="5"/>
        <v>99814.036273243968</v>
      </c>
      <c r="L17" s="30">
        <f t="shared" si="5"/>
        <v>102869.48877468218</v>
      </c>
      <c r="M17" s="30">
        <f t="shared" si="5"/>
        <v>102682.99328039096</v>
      </c>
      <c r="N17" s="31">
        <f>AVERAGE(D17:M17)</f>
        <v>101823.76946192668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1</v>
      </c>
    </row>
    <row r="3" spans="2:14" ht="30" customHeight="1" thickBot="1">
      <c r="C3" s="8" t="s">
        <v>7</v>
      </c>
      <c r="D3" s="21" t="s">
        <v>16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43433</v>
      </c>
      <c r="E6" s="9">
        <v>43037</v>
      </c>
      <c r="F6" s="9">
        <v>43116</v>
      </c>
      <c r="G6" s="9">
        <v>44157</v>
      </c>
      <c r="H6" s="9">
        <v>43146</v>
      </c>
      <c r="I6" s="9">
        <v>44321</v>
      </c>
      <c r="J6" s="9">
        <v>44466</v>
      </c>
      <c r="K6" s="9">
        <v>44791</v>
      </c>
      <c r="L6" s="9">
        <v>43547</v>
      </c>
      <c r="M6" s="14">
        <v>43385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60.01</v>
      </c>
      <c r="E8" s="11">
        <v>60.012</v>
      </c>
      <c r="F8" s="10">
        <v>60.006</v>
      </c>
      <c r="G8" s="10">
        <v>60.008000000000003</v>
      </c>
      <c r="H8" s="10">
        <v>60.006999999999998</v>
      </c>
      <c r="I8" s="10">
        <v>60.039000000000001</v>
      </c>
      <c r="J8" s="10">
        <v>60.005000000000003</v>
      </c>
      <c r="K8" s="10">
        <v>60.005000000000003</v>
      </c>
      <c r="L8" s="10">
        <v>60.027999999999999</v>
      </c>
      <c r="M8" s="20">
        <v>60.034999999999997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723.88333333333333</v>
      </c>
      <c r="E9" s="26">
        <f t="shared" si="0"/>
        <v>717.2833333333333</v>
      </c>
      <c r="F9" s="26">
        <f t="shared" si="0"/>
        <v>718.6</v>
      </c>
      <c r="G9" s="26">
        <f t="shared" si="0"/>
        <v>735.95</v>
      </c>
      <c r="H9" s="26">
        <f t="shared" si="0"/>
        <v>719.1</v>
      </c>
      <c r="I9" s="26">
        <f t="shared" si="0"/>
        <v>738.68333333333328</v>
      </c>
      <c r="J9" s="26">
        <f t="shared" si="0"/>
        <v>741.1</v>
      </c>
      <c r="K9" s="26">
        <f t="shared" si="0"/>
        <v>746.51666666666665</v>
      </c>
      <c r="L9" s="26">
        <f t="shared" si="0"/>
        <v>725.7833333333333</v>
      </c>
      <c r="M9" s="26">
        <f t="shared" si="0"/>
        <v>723.08333333333337</v>
      </c>
      <c r="N9" s="31">
        <f>AVERAGE(D9:M9)</f>
        <v>728.99833333333322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723.76270621563071</v>
      </c>
      <c r="E11" s="30">
        <f t="shared" ref="E11:M11" si="2">E6/E8</f>
        <v>717.13990535226287</v>
      </c>
      <c r="F11" s="30">
        <f t="shared" si="2"/>
        <v>718.52814718528145</v>
      </c>
      <c r="G11" s="30">
        <f t="shared" si="2"/>
        <v>735.85188641514458</v>
      </c>
      <c r="H11" s="30">
        <f t="shared" si="2"/>
        <v>719.01611478660823</v>
      </c>
      <c r="I11" s="30">
        <f t="shared" si="2"/>
        <v>738.20350105764589</v>
      </c>
      <c r="J11" s="30">
        <f t="shared" si="2"/>
        <v>741.03824681276558</v>
      </c>
      <c r="K11" s="30">
        <f t="shared" si="2"/>
        <v>746.45446212815591</v>
      </c>
      <c r="L11" s="30">
        <f t="shared" si="2"/>
        <v>725.4447924301993</v>
      </c>
      <c r="M11" s="30">
        <f t="shared" si="2"/>
        <v>722.661780627967</v>
      </c>
      <c r="N11" s="31">
        <f>AVERAGE(D11:M11)</f>
        <v>728.81015430116611</v>
      </c>
    </row>
    <row r="12" spans="2:14" ht="30" customHeight="1">
      <c r="B12" s="5" t="s">
        <v>1</v>
      </c>
      <c r="C12" s="17" t="s">
        <v>4</v>
      </c>
      <c r="D12" s="6">
        <v>167236</v>
      </c>
      <c r="E12" s="6">
        <v>167445</v>
      </c>
      <c r="F12" s="6">
        <v>166974</v>
      </c>
      <c r="G12" s="22">
        <v>166672</v>
      </c>
      <c r="H12" s="22">
        <v>167299</v>
      </c>
      <c r="I12" s="22">
        <v>167167</v>
      </c>
      <c r="J12" s="22">
        <v>167095</v>
      </c>
      <c r="K12" s="22">
        <v>167473</v>
      </c>
      <c r="L12" s="22">
        <v>167304</v>
      </c>
      <c r="M12" s="7">
        <v>167150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60.006999999999998</v>
      </c>
      <c r="E14" s="11">
        <v>60.006999999999998</v>
      </c>
      <c r="F14" s="10">
        <v>60.006</v>
      </c>
      <c r="G14" s="10">
        <v>60.006</v>
      </c>
      <c r="H14" s="11">
        <v>60.008000000000003</v>
      </c>
      <c r="I14" s="11">
        <v>60.008000000000003</v>
      </c>
      <c r="J14" s="11">
        <v>60.005000000000003</v>
      </c>
      <c r="K14" s="11">
        <v>60.006999999999998</v>
      </c>
      <c r="L14" s="11">
        <v>60.006</v>
      </c>
      <c r="M14" s="12">
        <v>60.005000000000003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2787.2666666666669</v>
      </c>
      <c r="E15" s="26">
        <f t="shared" si="3"/>
        <v>2790.75</v>
      </c>
      <c r="F15" s="26">
        <f t="shared" si="3"/>
        <v>2782.9</v>
      </c>
      <c r="G15" s="26">
        <f t="shared" si="3"/>
        <v>2777.8666666666668</v>
      </c>
      <c r="H15" s="26">
        <f t="shared" si="3"/>
        <v>2788.3166666666666</v>
      </c>
      <c r="I15" s="26">
        <f t="shared" si="3"/>
        <v>2786.1166666666668</v>
      </c>
      <c r="J15" s="26">
        <f t="shared" si="3"/>
        <v>2784.9166666666665</v>
      </c>
      <c r="K15" s="26">
        <f t="shared" si="3"/>
        <v>2791.2166666666667</v>
      </c>
      <c r="L15" s="26">
        <f t="shared" si="3"/>
        <v>2788.4</v>
      </c>
      <c r="M15" s="26">
        <f t="shared" si="3"/>
        <v>2785.8333333333335</v>
      </c>
      <c r="N15" s="31">
        <f>AVERAGE(D15:M15)</f>
        <v>2786.3583333333336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2786.9415234889266</v>
      </c>
      <c r="E17" s="30">
        <f t="shared" ref="E17:M17" si="5">E12/E14</f>
        <v>2790.4244504807775</v>
      </c>
      <c r="F17" s="30">
        <f t="shared" si="5"/>
        <v>2782.6217378262172</v>
      </c>
      <c r="G17" s="30">
        <f t="shared" si="5"/>
        <v>2777.5889077758889</v>
      </c>
      <c r="H17" s="30">
        <f t="shared" si="5"/>
        <v>2787.9449406745766</v>
      </c>
      <c r="I17" s="30">
        <f t="shared" si="5"/>
        <v>2785.7452339688039</v>
      </c>
      <c r="J17" s="30">
        <f t="shared" si="5"/>
        <v>2784.6846096158652</v>
      </c>
      <c r="K17" s="30">
        <f t="shared" si="5"/>
        <v>2790.8910627093505</v>
      </c>
      <c r="L17" s="30">
        <f t="shared" si="5"/>
        <v>2788.1211878812119</v>
      </c>
      <c r="M17" s="30">
        <f t="shared" si="5"/>
        <v>2785.6011999000084</v>
      </c>
      <c r="N17" s="31">
        <f>AVERAGE(D17:M17)</f>
        <v>2786.0564854321628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1</v>
      </c>
    </row>
    <row r="3" spans="2:14" ht="30" customHeight="1" thickBot="1">
      <c r="C3" s="8" t="s">
        <v>7</v>
      </c>
      <c r="D3" s="21" t="s">
        <v>15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22353</v>
      </c>
      <c r="E6" s="9">
        <v>22582</v>
      </c>
      <c r="F6" s="9">
        <v>22652</v>
      </c>
      <c r="G6" s="9">
        <v>22628</v>
      </c>
      <c r="H6" s="9">
        <v>22937</v>
      </c>
      <c r="I6" s="9">
        <v>22210</v>
      </c>
      <c r="J6" s="9">
        <v>22441</v>
      </c>
      <c r="K6" s="9">
        <v>22241</v>
      </c>
      <c r="L6" s="9">
        <v>22202</v>
      </c>
      <c r="M6" s="14">
        <v>22385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60.034999999999997</v>
      </c>
      <c r="E8" s="11">
        <v>60.024999999999999</v>
      </c>
      <c r="F8" s="10">
        <v>60.026000000000003</v>
      </c>
      <c r="G8" s="10">
        <v>60.042999999999999</v>
      </c>
      <c r="H8" s="10">
        <v>60.040999999999997</v>
      </c>
      <c r="I8" s="10">
        <v>60.054000000000002</v>
      </c>
      <c r="J8" s="10">
        <v>60.039000000000001</v>
      </c>
      <c r="K8" s="10">
        <v>60.036999999999999</v>
      </c>
      <c r="L8" s="10">
        <v>60.058</v>
      </c>
      <c r="M8" s="12">
        <v>60.04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372.55</v>
      </c>
      <c r="E9" s="26">
        <f t="shared" si="0"/>
        <v>376.36666666666667</v>
      </c>
      <c r="F9" s="26">
        <f t="shared" si="0"/>
        <v>377.53333333333336</v>
      </c>
      <c r="G9" s="26">
        <f t="shared" si="0"/>
        <v>377.13333333333333</v>
      </c>
      <c r="H9" s="26">
        <f t="shared" si="0"/>
        <v>382.28333333333336</v>
      </c>
      <c r="I9" s="26">
        <f t="shared" si="0"/>
        <v>370.16666666666669</v>
      </c>
      <c r="J9" s="26">
        <f t="shared" si="0"/>
        <v>374.01666666666665</v>
      </c>
      <c r="K9" s="26">
        <f t="shared" si="0"/>
        <v>370.68333333333334</v>
      </c>
      <c r="L9" s="26">
        <f t="shared" si="0"/>
        <v>370.03333333333336</v>
      </c>
      <c r="M9" s="26">
        <f t="shared" si="0"/>
        <v>373.08333333333331</v>
      </c>
      <c r="N9" s="31">
        <f>AVERAGE(D9:M9)</f>
        <v>374.38500000000005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372.33280586324645</v>
      </c>
      <c r="E11" s="30">
        <f t="shared" ref="E11:M11" si="2">E6/E8</f>
        <v>376.20991253644314</v>
      </c>
      <c r="F11" s="30">
        <f t="shared" si="2"/>
        <v>377.36980641721919</v>
      </c>
      <c r="G11" s="30">
        <f t="shared" si="2"/>
        <v>376.86324800559601</v>
      </c>
      <c r="H11" s="30">
        <f t="shared" si="2"/>
        <v>382.02228477207245</v>
      </c>
      <c r="I11" s="30">
        <f t="shared" si="2"/>
        <v>369.83381623205781</v>
      </c>
      <c r="J11" s="30">
        <f t="shared" si="2"/>
        <v>373.77371375272736</v>
      </c>
      <c r="K11" s="30">
        <f t="shared" si="2"/>
        <v>370.45488615353867</v>
      </c>
      <c r="L11" s="30">
        <f t="shared" si="2"/>
        <v>369.6759798861101</v>
      </c>
      <c r="M11" s="30">
        <f t="shared" si="2"/>
        <v>372.83477681545639</v>
      </c>
      <c r="N11" s="31">
        <f>AVERAGE(D11:M11)</f>
        <v>374.13712304344671</v>
      </c>
    </row>
    <row r="12" spans="2:14" ht="30" customHeight="1">
      <c r="B12" s="5" t="s">
        <v>1</v>
      </c>
      <c r="C12" s="17" t="s">
        <v>4</v>
      </c>
      <c r="D12" s="6">
        <v>38288</v>
      </c>
      <c r="E12" s="6">
        <v>38485</v>
      </c>
      <c r="F12" s="6">
        <v>38495</v>
      </c>
      <c r="G12" s="22">
        <v>38529</v>
      </c>
      <c r="H12" s="22">
        <v>38270</v>
      </c>
      <c r="I12" s="22">
        <v>38553</v>
      </c>
      <c r="J12" s="22">
        <v>38422</v>
      </c>
      <c r="K12" s="22">
        <v>38466</v>
      </c>
      <c r="L12" s="22">
        <v>38332</v>
      </c>
      <c r="M12" s="7">
        <v>38412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33">
        <v>0</v>
      </c>
    </row>
    <row r="14" spans="2:14" ht="30" customHeight="1" thickBot="1">
      <c r="B14" s="5"/>
      <c r="C14" s="18" t="s">
        <v>6</v>
      </c>
      <c r="D14" s="10">
        <v>60.015999999999998</v>
      </c>
      <c r="E14" s="11">
        <v>60.03</v>
      </c>
      <c r="F14" s="10">
        <v>60.023000000000003</v>
      </c>
      <c r="G14" s="11">
        <v>60.021999999999998</v>
      </c>
      <c r="H14" s="11">
        <v>60.029000000000003</v>
      </c>
      <c r="I14" s="11">
        <v>60.021000000000001</v>
      </c>
      <c r="J14" s="11">
        <v>60.024999999999999</v>
      </c>
      <c r="K14" s="11">
        <v>60.027999999999999</v>
      </c>
      <c r="L14" s="11">
        <v>60.021000000000001</v>
      </c>
      <c r="M14" s="12">
        <v>60.024000000000001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638.13333333333333</v>
      </c>
      <c r="E15" s="26">
        <f t="shared" si="3"/>
        <v>641.41666666666663</v>
      </c>
      <c r="F15" s="26">
        <f t="shared" si="3"/>
        <v>641.58333333333337</v>
      </c>
      <c r="G15" s="26">
        <f t="shared" si="3"/>
        <v>642.15</v>
      </c>
      <c r="H15" s="26">
        <f t="shared" si="3"/>
        <v>637.83333333333337</v>
      </c>
      <c r="I15" s="26">
        <f t="shared" si="3"/>
        <v>642.54999999999995</v>
      </c>
      <c r="J15" s="26">
        <f t="shared" si="3"/>
        <v>640.36666666666667</v>
      </c>
      <c r="K15" s="26">
        <f t="shared" si="3"/>
        <v>641.1</v>
      </c>
      <c r="L15" s="26">
        <f t="shared" si="3"/>
        <v>638.86666666666667</v>
      </c>
      <c r="M15" s="26">
        <f t="shared" si="3"/>
        <v>640.20000000000005</v>
      </c>
      <c r="N15" s="31">
        <f>AVERAGE(D15:M15)</f>
        <v>640.42000000000007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637.96320981071722</v>
      </c>
      <c r="E17" s="30">
        <f t="shared" ref="E17:M17" si="5">E12/E14</f>
        <v>641.096118607363</v>
      </c>
      <c r="F17" s="30">
        <f t="shared" si="5"/>
        <v>641.33748729653632</v>
      </c>
      <c r="G17" s="30">
        <f t="shared" si="5"/>
        <v>641.91463130185605</v>
      </c>
      <c r="H17" s="30">
        <f t="shared" si="5"/>
        <v>637.52519615519157</v>
      </c>
      <c r="I17" s="30">
        <f t="shared" si="5"/>
        <v>642.32518618483527</v>
      </c>
      <c r="J17" s="30">
        <f t="shared" si="5"/>
        <v>640.09995835068719</v>
      </c>
      <c r="K17" s="30">
        <f t="shared" si="5"/>
        <v>640.80095955220895</v>
      </c>
      <c r="L17" s="30">
        <f t="shared" si="5"/>
        <v>638.64314156711816</v>
      </c>
      <c r="M17" s="30">
        <f t="shared" si="5"/>
        <v>639.94402239104352</v>
      </c>
      <c r="N17" s="31">
        <f>AVERAGE(D17:M17)</f>
        <v>640.16499112175563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23"/>
  <sheetViews>
    <sheetView showGridLines="0" zoomScale="130" zoomScaleNormal="130" workbookViewId="0"/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3" t="s">
        <v>13</v>
      </c>
      <c r="D2" s="24">
        <v>1</v>
      </c>
    </row>
    <row r="3" spans="2:14" ht="30" customHeight="1" thickBot="1">
      <c r="C3" s="8" t="s">
        <v>7</v>
      </c>
      <c r="D3" s="21" t="s">
        <v>17</v>
      </c>
    </row>
    <row r="4" spans="2:14" ht="17" thickBot="1"/>
    <row r="5" spans="2:14" ht="30" customHeight="1">
      <c r="B5" s="2"/>
      <c r="C5" s="15" t="s">
        <v>3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13" t="s">
        <v>0</v>
      </c>
      <c r="C6" s="16" t="s">
        <v>4</v>
      </c>
      <c r="D6" s="9">
        <v>8887</v>
      </c>
      <c r="E6" s="9">
        <v>8842</v>
      </c>
      <c r="F6" s="9">
        <v>8778</v>
      </c>
      <c r="G6" s="9">
        <v>8775</v>
      </c>
      <c r="H6" s="9">
        <v>8756</v>
      </c>
      <c r="I6" s="9">
        <v>8812</v>
      </c>
      <c r="J6" s="9">
        <v>8771</v>
      </c>
      <c r="K6" s="9">
        <v>8839</v>
      </c>
      <c r="L6" s="9">
        <v>8710</v>
      </c>
      <c r="M6" s="14">
        <v>8794</v>
      </c>
      <c r="N6" s="1"/>
    </row>
    <row r="7" spans="2:14" ht="30" customHeight="1">
      <c r="B7" s="5"/>
      <c r="C7" s="17" t="s">
        <v>5</v>
      </c>
      <c r="D7" s="22">
        <v>0</v>
      </c>
      <c r="E7" s="6">
        <v>0</v>
      </c>
      <c r="F7" s="6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7">
        <v>0</v>
      </c>
      <c r="N7" s="1"/>
    </row>
    <row r="8" spans="2:14" ht="30" customHeight="1" thickBot="1">
      <c r="B8" s="5"/>
      <c r="C8" s="18" t="s">
        <v>6</v>
      </c>
      <c r="D8" s="11">
        <v>60.084000000000003</v>
      </c>
      <c r="E8" s="11">
        <v>60.097000000000001</v>
      </c>
      <c r="F8" s="10">
        <v>60.103000000000002</v>
      </c>
      <c r="G8" s="10">
        <v>60.106000000000002</v>
      </c>
      <c r="H8" s="10">
        <v>60.075000000000003</v>
      </c>
      <c r="I8" s="10">
        <v>60.097000000000001</v>
      </c>
      <c r="J8" s="11">
        <v>60.1</v>
      </c>
      <c r="K8" s="10">
        <v>60.085999999999999</v>
      </c>
      <c r="L8" s="10">
        <v>60.106999999999999</v>
      </c>
      <c r="M8" s="20">
        <v>60.122</v>
      </c>
      <c r="N8" s="1"/>
    </row>
    <row r="9" spans="2:14" ht="30" customHeight="1" thickBot="1">
      <c r="B9" s="5"/>
      <c r="C9" s="17" t="s">
        <v>8</v>
      </c>
      <c r="D9" s="25">
        <f t="shared" ref="D9:M9" si="0">(D6-D7)/($D$2*60)</f>
        <v>148.11666666666667</v>
      </c>
      <c r="E9" s="26">
        <f t="shared" si="0"/>
        <v>147.36666666666667</v>
      </c>
      <c r="F9" s="26">
        <f t="shared" si="0"/>
        <v>146.30000000000001</v>
      </c>
      <c r="G9" s="26">
        <f t="shared" si="0"/>
        <v>146.25</v>
      </c>
      <c r="H9" s="26">
        <f t="shared" si="0"/>
        <v>145.93333333333334</v>
      </c>
      <c r="I9" s="26">
        <f t="shared" si="0"/>
        <v>146.86666666666667</v>
      </c>
      <c r="J9" s="26">
        <f t="shared" si="0"/>
        <v>146.18333333333334</v>
      </c>
      <c r="K9" s="26">
        <f t="shared" si="0"/>
        <v>147.31666666666666</v>
      </c>
      <c r="L9" s="26">
        <f t="shared" si="0"/>
        <v>145.16666666666666</v>
      </c>
      <c r="M9" s="26">
        <f t="shared" si="0"/>
        <v>146.56666666666666</v>
      </c>
      <c r="N9" s="31">
        <f>AVERAGE(D9:M9)</f>
        <v>146.60666666666665</v>
      </c>
    </row>
    <row r="10" spans="2:14" ht="30" customHeight="1" thickBot="1">
      <c r="B10" s="5"/>
      <c r="C10" s="17" t="s">
        <v>10</v>
      </c>
      <c r="D10" s="27">
        <f t="shared" ref="D10:M10" si="1">D7/(D8-$D$2*60)</f>
        <v>0</v>
      </c>
      <c r="E10" s="28">
        <f t="shared" si="1"/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31">
        <f>AVERAGE(D10:M10)</f>
        <v>0</v>
      </c>
    </row>
    <row r="11" spans="2:14" ht="30" customHeight="1" thickBot="1">
      <c r="B11" s="8"/>
      <c r="C11" s="19" t="s">
        <v>12</v>
      </c>
      <c r="D11" s="29">
        <f>D6/D8</f>
        <v>147.90959323613606</v>
      </c>
      <c r="E11" s="30">
        <f t="shared" ref="E11:M11" si="2">E6/E8</f>
        <v>147.12880842637736</v>
      </c>
      <c r="F11" s="30">
        <f t="shared" si="2"/>
        <v>146.04928206578705</v>
      </c>
      <c r="G11" s="30">
        <f t="shared" si="2"/>
        <v>145.99208065750506</v>
      </c>
      <c r="H11" s="30">
        <f t="shared" si="2"/>
        <v>145.75114440282979</v>
      </c>
      <c r="I11" s="30">
        <f t="shared" si="2"/>
        <v>146.6296154550144</v>
      </c>
      <c r="J11" s="30">
        <f t="shared" si="2"/>
        <v>145.94009983361065</v>
      </c>
      <c r="K11" s="30">
        <f t="shared" si="2"/>
        <v>147.10581499850215</v>
      </c>
      <c r="L11" s="30">
        <f t="shared" si="2"/>
        <v>144.90824695958872</v>
      </c>
      <c r="M11" s="30">
        <f t="shared" si="2"/>
        <v>146.26925251987626</v>
      </c>
      <c r="N11" s="31">
        <f>AVERAGE(D11:M11)</f>
        <v>146.36839385552278</v>
      </c>
    </row>
    <row r="12" spans="2:14" ht="30" customHeight="1">
      <c r="B12" s="5" t="s">
        <v>1</v>
      </c>
      <c r="C12" s="17" t="s">
        <v>4</v>
      </c>
      <c r="D12" s="6">
        <v>9405</v>
      </c>
      <c r="E12" s="6">
        <v>9431</v>
      </c>
      <c r="F12" s="6">
        <v>9384</v>
      </c>
      <c r="G12" s="22">
        <v>9479</v>
      </c>
      <c r="H12" s="22">
        <v>9334</v>
      </c>
      <c r="I12" s="22">
        <v>9468</v>
      </c>
      <c r="J12" s="22">
        <v>9354</v>
      </c>
      <c r="K12" s="22">
        <v>9493</v>
      </c>
      <c r="L12" s="22">
        <v>9450</v>
      </c>
      <c r="M12" s="7">
        <v>9434</v>
      </c>
    </row>
    <row r="13" spans="2:14" ht="30" customHeight="1">
      <c r="B13" s="5"/>
      <c r="C13" s="17" t="s">
        <v>5</v>
      </c>
      <c r="D13" s="6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7">
        <v>0</v>
      </c>
    </row>
    <row r="14" spans="2:14" ht="30" customHeight="1" thickBot="1">
      <c r="B14" s="5"/>
      <c r="C14" s="18" t="s">
        <v>6</v>
      </c>
      <c r="D14" s="10">
        <v>60.087000000000003</v>
      </c>
      <c r="E14" s="11">
        <v>60.094999999999999</v>
      </c>
      <c r="F14" s="10">
        <v>60.078000000000003</v>
      </c>
      <c r="G14" s="10">
        <v>60.113</v>
      </c>
      <c r="H14" s="11">
        <v>60.082000000000001</v>
      </c>
      <c r="I14" s="11">
        <v>60.1</v>
      </c>
      <c r="J14" s="11">
        <v>60.066000000000003</v>
      </c>
      <c r="K14" s="11">
        <v>60.103000000000002</v>
      </c>
      <c r="L14" s="11">
        <v>60.122</v>
      </c>
      <c r="M14" s="12">
        <v>60.1</v>
      </c>
    </row>
    <row r="15" spans="2:14" ht="30" customHeight="1" thickBot="1">
      <c r="B15" s="5"/>
      <c r="C15" s="17" t="s">
        <v>8</v>
      </c>
      <c r="D15" s="25">
        <f t="shared" ref="D15:M15" si="3">(D12-D13)/($D$2*60)</f>
        <v>156.75</v>
      </c>
      <c r="E15" s="26">
        <f t="shared" si="3"/>
        <v>157.18333333333334</v>
      </c>
      <c r="F15" s="26">
        <f t="shared" si="3"/>
        <v>156.4</v>
      </c>
      <c r="G15" s="26">
        <f t="shared" si="3"/>
        <v>157.98333333333332</v>
      </c>
      <c r="H15" s="26">
        <f t="shared" si="3"/>
        <v>155.56666666666666</v>
      </c>
      <c r="I15" s="26">
        <f t="shared" si="3"/>
        <v>157.80000000000001</v>
      </c>
      <c r="J15" s="26">
        <f t="shared" si="3"/>
        <v>155.9</v>
      </c>
      <c r="K15" s="26">
        <f t="shared" si="3"/>
        <v>158.21666666666667</v>
      </c>
      <c r="L15" s="26">
        <f t="shared" si="3"/>
        <v>157.5</v>
      </c>
      <c r="M15" s="26">
        <f t="shared" si="3"/>
        <v>157.23333333333332</v>
      </c>
      <c r="N15" s="31">
        <f>AVERAGE(D15:M15)</f>
        <v>157.05333333333334</v>
      </c>
    </row>
    <row r="16" spans="2:14" ht="30" customHeight="1" thickBot="1">
      <c r="B16" s="5"/>
      <c r="C16" s="17" t="s">
        <v>10</v>
      </c>
      <c r="D16" s="27">
        <f t="shared" ref="D16:M16" si="4">D13/(D14-$D$2*60)</f>
        <v>0</v>
      </c>
      <c r="E16" s="28">
        <f t="shared" si="4"/>
        <v>0</v>
      </c>
      <c r="F16" s="28">
        <f t="shared" si="4"/>
        <v>0</v>
      </c>
      <c r="G16" s="28">
        <f t="shared" si="4"/>
        <v>0</v>
      </c>
      <c r="H16" s="28">
        <f t="shared" si="4"/>
        <v>0</v>
      </c>
      <c r="I16" s="28">
        <f t="shared" si="4"/>
        <v>0</v>
      </c>
      <c r="J16" s="28">
        <f t="shared" si="4"/>
        <v>0</v>
      </c>
      <c r="K16" s="28">
        <f t="shared" si="4"/>
        <v>0</v>
      </c>
      <c r="L16" s="28">
        <f t="shared" si="4"/>
        <v>0</v>
      </c>
      <c r="M16" s="28">
        <f t="shared" si="4"/>
        <v>0</v>
      </c>
      <c r="N16" s="31">
        <f>AVERAGE(D16:M16)</f>
        <v>0</v>
      </c>
    </row>
    <row r="17" spans="2:14" ht="30" customHeight="1" thickBot="1">
      <c r="B17" s="8"/>
      <c r="C17" s="19" t="s">
        <v>12</v>
      </c>
      <c r="D17" s="29">
        <f>D12/D14</f>
        <v>156.52304158969494</v>
      </c>
      <c r="E17" s="30">
        <f t="shared" ref="E17:M17" si="5">E12/E14</f>
        <v>156.93485314918047</v>
      </c>
      <c r="F17" s="30">
        <f t="shared" si="5"/>
        <v>156.1969439728353</v>
      </c>
      <c r="G17" s="30">
        <f t="shared" si="5"/>
        <v>157.68635736030475</v>
      </c>
      <c r="H17" s="30">
        <f t="shared" si="5"/>
        <v>155.35434905628975</v>
      </c>
      <c r="I17" s="30">
        <f t="shared" si="5"/>
        <v>157.53743760399334</v>
      </c>
      <c r="J17" s="30">
        <f t="shared" si="5"/>
        <v>155.72869843172509</v>
      </c>
      <c r="K17" s="30">
        <f t="shared" si="5"/>
        <v>157.94552684558175</v>
      </c>
      <c r="L17" s="30">
        <f t="shared" si="5"/>
        <v>157.18039985363095</v>
      </c>
      <c r="M17" s="30">
        <f t="shared" si="5"/>
        <v>156.97171381031615</v>
      </c>
      <c r="N17" s="31">
        <f>AVERAGE(D17:M17)</f>
        <v>156.80593216735525</v>
      </c>
    </row>
    <row r="19" spans="2:14" ht="30" customHeight="1">
      <c r="D19" s="1"/>
    </row>
    <row r="20" spans="2:14" ht="30" customHeight="1">
      <c r="D20" s="1"/>
    </row>
    <row r="23" spans="2:14" ht="30" customHeight="1">
      <c r="H23" s="1"/>
      <c r="I23" s="1"/>
      <c r="J23" s="1"/>
      <c r="K23" s="1"/>
      <c r="L23" s="1"/>
      <c r="M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2021-12-08T01:44:11Z</dcterms:modified>
</cp:coreProperties>
</file>