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710614/"/>
    </mc:Choice>
  </mc:AlternateContent>
  <xr:revisionPtr revIDLastSave="0" documentId="13_ncr:1_{F96F5736-4F88-954A-B5C7-F2B0C9C9694D}" xr6:coauthVersionLast="45" xr6:coauthVersionMax="45" xr10:uidLastSave="{00000000-0000-0000-0000-000000000000}"/>
  <bookViews>
    <workbookView xWindow="28800" yWindow="-1120" windowWidth="25600" windowHeight="20020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  <sheet name="summary1" sheetId="25" r:id="rId16"/>
    <sheet name="summary2" sheetId="26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26" l="1"/>
  <c r="T37" i="26"/>
  <c r="S37" i="26"/>
  <c r="R37" i="26"/>
  <c r="N37" i="26"/>
  <c r="M37" i="26"/>
  <c r="L37" i="26"/>
  <c r="K37" i="26"/>
  <c r="J37" i="26"/>
  <c r="G37" i="26"/>
  <c r="F37" i="26"/>
  <c r="E37" i="26"/>
  <c r="D37" i="26"/>
  <c r="C37" i="26"/>
  <c r="U22" i="26"/>
  <c r="T22" i="26"/>
  <c r="S22" i="26"/>
  <c r="R22" i="26"/>
  <c r="N22" i="26"/>
  <c r="M22" i="26"/>
  <c r="L22" i="26"/>
  <c r="K22" i="26"/>
  <c r="J22" i="26"/>
  <c r="G22" i="26"/>
  <c r="F22" i="26"/>
  <c r="E22" i="26"/>
  <c r="D22" i="26"/>
  <c r="C22" i="26"/>
  <c r="U7" i="26"/>
  <c r="T7" i="26"/>
  <c r="S7" i="26"/>
  <c r="R7" i="26"/>
  <c r="N7" i="26"/>
  <c r="M7" i="26"/>
  <c r="L7" i="26"/>
  <c r="K7" i="26"/>
  <c r="J7" i="26"/>
  <c r="G7" i="26"/>
  <c r="F7" i="26"/>
  <c r="E7" i="26"/>
  <c r="D7" i="26"/>
  <c r="C7" i="26"/>
  <c r="M38" i="25"/>
  <c r="M39" i="25"/>
  <c r="M41" i="25"/>
  <c r="M42" i="25"/>
  <c r="M44" i="25"/>
  <c r="M45" i="25"/>
  <c r="M47" i="25"/>
  <c r="M36" i="25"/>
  <c r="M6" i="25"/>
  <c r="M8" i="25"/>
  <c r="M9" i="25"/>
  <c r="M11" i="25"/>
  <c r="M12" i="25"/>
  <c r="M14" i="25"/>
  <c r="M15" i="25"/>
  <c r="M17" i="25"/>
  <c r="M18" i="25"/>
  <c r="M19" i="25"/>
  <c r="M20" i="25"/>
  <c r="M21" i="25"/>
  <c r="M23" i="25"/>
  <c r="M24" i="25"/>
  <c r="M26" i="25"/>
  <c r="M27" i="25"/>
  <c r="M29" i="25"/>
  <c r="M30" i="25"/>
  <c r="M32" i="25"/>
  <c r="M4" i="25"/>
  <c r="M5" i="25"/>
  <c r="M3" i="25"/>
  <c r="U21" i="26"/>
  <c r="T21" i="26"/>
  <c r="S21" i="26"/>
  <c r="R21" i="26"/>
  <c r="N21" i="26"/>
  <c r="M21" i="26"/>
  <c r="L21" i="26"/>
  <c r="K21" i="26"/>
  <c r="G21" i="26"/>
  <c r="F21" i="26"/>
  <c r="E21" i="26"/>
  <c r="D21" i="26"/>
  <c r="U20" i="26"/>
  <c r="T20" i="26"/>
  <c r="S20" i="26"/>
  <c r="R20" i="26"/>
  <c r="N20" i="26"/>
  <c r="M20" i="26"/>
  <c r="L20" i="26"/>
  <c r="K20" i="26"/>
  <c r="G20" i="26"/>
  <c r="F20" i="26"/>
  <c r="E20" i="26"/>
  <c r="D20" i="26"/>
  <c r="U19" i="26"/>
  <c r="T19" i="26"/>
  <c r="S19" i="26"/>
  <c r="R19" i="26"/>
  <c r="N19" i="26"/>
  <c r="M19" i="26"/>
  <c r="L19" i="26"/>
  <c r="K19" i="26"/>
  <c r="G19" i="26"/>
  <c r="F19" i="26"/>
  <c r="E19" i="26"/>
  <c r="D19" i="26"/>
  <c r="U6" i="26"/>
  <c r="L47" i="25"/>
  <c r="U36" i="26" s="1"/>
  <c r="K47" i="25"/>
  <c r="U35" i="26" s="1"/>
  <c r="J47" i="25"/>
  <c r="U34" i="26" s="1"/>
  <c r="L45" i="25"/>
  <c r="K45" i="25"/>
  <c r="U5" i="26" s="1"/>
  <c r="J45" i="25"/>
  <c r="U4" i="26" s="1"/>
  <c r="L44" i="25"/>
  <c r="T36" i="26" s="1"/>
  <c r="K44" i="25"/>
  <c r="T35" i="26" s="1"/>
  <c r="J44" i="25"/>
  <c r="T34" i="26" s="1"/>
  <c r="L42" i="25"/>
  <c r="T6" i="26" s="1"/>
  <c r="K42" i="25"/>
  <c r="T5" i="26" s="1"/>
  <c r="J42" i="25"/>
  <c r="T4" i="26" s="1"/>
  <c r="L41" i="25"/>
  <c r="S36" i="26" s="1"/>
  <c r="K41" i="25"/>
  <c r="S35" i="26" s="1"/>
  <c r="J41" i="25"/>
  <c r="S34" i="26" s="1"/>
  <c r="L39" i="25"/>
  <c r="S6" i="26" s="1"/>
  <c r="K39" i="25"/>
  <c r="S5" i="26" s="1"/>
  <c r="J39" i="25"/>
  <c r="S4" i="26" s="1"/>
  <c r="L38" i="25"/>
  <c r="R36" i="26" s="1"/>
  <c r="K38" i="25"/>
  <c r="R35" i="26" s="1"/>
  <c r="J38" i="25"/>
  <c r="R34" i="26" s="1"/>
  <c r="L36" i="25"/>
  <c r="R6" i="26" s="1"/>
  <c r="K36" i="25"/>
  <c r="R5" i="26" s="1"/>
  <c r="J36" i="25"/>
  <c r="R4" i="26" s="1"/>
  <c r="L32" i="25"/>
  <c r="N36" i="26" s="1"/>
  <c r="K32" i="25"/>
  <c r="N35" i="26" s="1"/>
  <c r="J32" i="25"/>
  <c r="N34" i="26" s="1"/>
  <c r="L30" i="25"/>
  <c r="N6" i="26" s="1"/>
  <c r="K30" i="25"/>
  <c r="N5" i="26" s="1"/>
  <c r="J30" i="25"/>
  <c r="N4" i="26" s="1"/>
  <c r="L29" i="25"/>
  <c r="M36" i="26" s="1"/>
  <c r="K29" i="25"/>
  <c r="M35" i="26" s="1"/>
  <c r="J29" i="25"/>
  <c r="M34" i="26" s="1"/>
  <c r="L27" i="25"/>
  <c r="M6" i="26" s="1"/>
  <c r="K27" i="25"/>
  <c r="M5" i="26" s="1"/>
  <c r="J27" i="25"/>
  <c r="M4" i="26" s="1"/>
  <c r="L26" i="25"/>
  <c r="L36" i="26" s="1"/>
  <c r="K26" i="25"/>
  <c r="L35" i="26" s="1"/>
  <c r="J26" i="25"/>
  <c r="L34" i="26" s="1"/>
  <c r="L24" i="25"/>
  <c r="L6" i="26" s="1"/>
  <c r="K24" i="25"/>
  <c r="L5" i="26" s="1"/>
  <c r="J24" i="25"/>
  <c r="L4" i="26" s="1"/>
  <c r="L23" i="25"/>
  <c r="K36" i="26" s="1"/>
  <c r="K23" i="25"/>
  <c r="K35" i="26" s="1"/>
  <c r="J23" i="25"/>
  <c r="K34" i="26" s="1"/>
  <c r="L21" i="25"/>
  <c r="K6" i="26" s="1"/>
  <c r="K21" i="25"/>
  <c r="K5" i="26" s="1"/>
  <c r="J21" i="25"/>
  <c r="K4" i="26" s="1"/>
  <c r="L20" i="25"/>
  <c r="J36" i="26" s="1"/>
  <c r="K20" i="25"/>
  <c r="J35" i="26" s="1"/>
  <c r="J20" i="25"/>
  <c r="J34" i="26" s="1"/>
  <c r="L19" i="25"/>
  <c r="J21" i="26" s="1"/>
  <c r="K19" i="25"/>
  <c r="J20" i="26" s="1"/>
  <c r="J19" i="25"/>
  <c r="J19" i="26" s="1"/>
  <c r="L18" i="25"/>
  <c r="J6" i="26" s="1"/>
  <c r="K18" i="25"/>
  <c r="J5" i="26" s="1"/>
  <c r="J18" i="25"/>
  <c r="J4" i="26" s="1"/>
  <c r="L17" i="25"/>
  <c r="G36" i="26" s="1"/>
  <c r="K17" i="25"/>
  <c r="G35" i="26" s="1"/>
  <c r="J17" i="25"/>
  <c r="G34" i="26" s="1"/>
  <c r="L15" i="25"/>
  <c r="G6" i="26" s="1"/>
  <c r="K15" i="25"/>
  <c r="G5" i="26" s="1"/>
  <c r="J15" i="25"/>
  <c r="G4" i="26" s="1"/>
  <c r="L14" i="25"/>
  <c r="F36" i="26" s="1"/>
  <c r="K14" i="25"/>
  <c r="F35" i="26" s="1"/>
  <c r="J14" i="25"/>
  <c r="F34" i="26" s="1"/>
  <c r="L12" i="25"/>
  <c r="F6" i="26" s="1"/>
  <c r="K12" i="25"/>
  <c r="F5" i="26" s="1"/>
  <c r="J12" i="25"/>
  <c r="F4" i="26" s="1"/>
  <c r="L11" i="25"/>
  <c r="E36" i="26" s="1"/>
  <c r="K11" i="25"/>
  <c r="E35" i="26" s="1"/>
  <c r="J11" i="25"/>
  <c r="E34" i="26" s="1"/>
  <c r="L9" i="25"/>
  <c r="E6" i="26" s="1"/>
  <c r="K9" i="25"/>
  <c r="E5" i="26" s="1"/>
  <c r="J9" i="25"/>
  <c r="E4" i="26" s="1"/>
  <c r="L8" i="25"/>
  <c r="D36" i="26" s="1"/>
  <c r="K8" i="25"/>
  <c r="D35" i="26" s="1"/>
  <c r="J8" i="25"/>
  <c r="D34" i="26" s="1"/>
  <c r="L6" i="25"/>
  <c r="D6" i="26" s="1"/>
  <c r="K6" i="25"/>
  <c r="D5" i="26" s="1"/>
  <c r="J6" i="25"/>
  <c r="D4" i="26" s="1"/>
  <c r="L5" i="25"/>
  <c r="C36" i="26" s="1"/>
  <c r="K5" i="25"/>
  <c r="C35" i="26" s="1"/>
  <c r="J5" i="25"/>
  <c r="C34" i="26" s="1"/>
  <c r="L4" i="25"/>
  <c r="C21" i="26" s="1"/>
  <c r="K4" i="25"/>
  <c r="C20" i="26" s="1"/>
  <c r="J4" i="25"/>
  <c r="C19" i="26" s="1"/>
  <c r="L3" i="25"/>
  <c r="C6" i="26" s="1"/>
  <c r="K3" i="25"/>
  <c r="C5" i="26" s="1"/>
  <c r="J3" i="25"/>
  <c r="C4" i="26" s="1"/>
  <c r="M9" i="13" l="1"/>
  <c r="M11" i="24" l="1"/>
  <c r="L11" i="24"/>
  <c r="K11" i="24"/>
  <c r="J11" i="24"/>
  <c r="I11" i="24"/>
  <c r="H11" i="24"/>
  <c r="G11" i="24"/>
  <c r="F11" i="24"/>
  <c r="E11" i="24"/>
  <c r="D11" i="24"/>
  <c r="M10" i="24"/>
  <c r="L10" i="24"/>
  <c r="K10" i="24"/>
  <c r="J10" i="24"/>
  <c r="I10" i="24"/>
  <c r="H10" i="24"/>
  <c r="G10" i="24"/>
  <c r="F10" i="24"/>
  <c r="E10" i="24"/>
  <c r="D10" i="24"/>
  <c r="M9" i="24"/>
  <c r="L9" i="24"/>
  <c r="K9" i="24"/>
  <c r="J9" i="24"/>
  <c r="I9" i="24"/>
  <c r="H9" i="24"/>
  <c r="G9" i="24"/>
  <c r="F9" i="24"/>
  <c r="E9" i="24"/>
  <c r="D9" i="24"/>
  <c r="M11" i="23"/>
  <c r="L11" i="23"/>
  <c r="K11" i="23"/>
  <c r="J11" i="23"/>
  <c r="I11" i="23"/>
  <c r="H11" i="23"/>
  <c r="G11" i="23"/>
  <c r="F11" i="23"/>
  <c r="E11" i="23"/>
  <c r="D11" i="23"/>
  <c r="M10" i="23"/>
  <c r="L10" i="23"/>
  <c r="K10" i="23"/>
  <c r="J10" i="23"/>
  <c r="I10" i="23"/>
  <c r="H10" i="23"/>
  <c r="G10" i="23"/>
  <c r="F10" i="23"/>
  <c r="E10" i="23"/>
  <c r="D10" i="23"/>
  <c r="M9" i="23"/>
  <c r="L9" i="23"/>
  <c r="K9" i="23"/>
  <c r="J9" i="23"/>
  <c r="I9" i="23"/>
  <c r="H9" i="23"/>
  <c r="G9" i="23"/>
  <c r="F9" i="23"/>
  <c r="E9" i="23"/>
  <c r="D9" i="23"/>
  <c r="M11" i="22"/>
  <c r="L11" i="22"/>
  <c r="K11" i="22"/>
  <c r="J11" i="22"/>
  <c r="I11" i="22"/>
  <c r="H11" i="22"/>
  <c r="G11" i="22"/>
  <c r="F11" i="22"/>
  <c r="E11" i="22"/>
  <c r="D11" i="22"/>
  <c r="M10" i="22"/>
  <c r="L10" i="22"/>
  <c r="K10" i="22"/>
  <c r="J10" i="22"/>
  <c r="I10" i="22"/>
  <c r="H10" i="22"/>
  <c r="G10" i="22"/>
  <c r="F10" i="22"/>
  <c r="E10" i="22"/>
  <c r="D10" i="22"/>
  <c r="M9" i="22"/>
  <c r="L9" i="22"/>
  <c r="K9" i="22"/>
  <c r="J9" i="22"/>
  <c r="I9" i="22"/>
  <c r="H9" i="22"/>
  <c r="G9" i="22"/>
  <c r="F9" i="22"/>
  <c r="E9" i="22"/>
  <c r="D9" i="22"/>
  <c r="M11" i="21"/>
  <c r="L11" i="21"/>
  <c r="K11" i="21"/>
  <c r="J11" i="21"/>
  <c r="I11" i="21"/>
  <c r="H11" i="21"/>
  <c r="G11" i="21"/>
  <c r="F11" i="21"/>
  <c r="E11" i="21"/>
  <c r="D11" i="21"/>
  <c r="M10" i="21"/>
  <c r="L10" i="21"/>
  <c r="K10" i="21"/>
  <c r="J10" i="21"/>
  <c r="I10" i="21"/>
  <c r="H10" i="21"/>
  <c r="G10" i="21"/>
  <c r="F10" i="21"/>
  <c r="E10" i="21"/>
  <c r="D10" i="21"/>
  <c r="M9" i="21"/>
  <c r="L9" i="21"/>
  <c r="K9" i="21"/>
  <c r="J9" i="21"/>
  <c r="I9" i="21"/>
  <c r="H9" i="21"/>
  <c r="G9" i="21"/>
  <c r="F9" i="21"/>
  <c r="E9" i="21"/>
  <c r="D9" i="21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E10" i="19"/>
  <c r="D10" i="19"/>
  <c r="M9" i="19"/>
  <c r="L9" i="19"/>
  <c r="K9" i="19"/>
  <c r="J9" i="19"/>
  <c r="I9" i="19"/>
  <c r="H9" i="19"/>
  <c r="G9" i="19"/>
  <c r="F9" i="19"/>
  <c r="E9" i="19"/>
  <c r="D9" i="19"/>
  <c r="M11" i="17"/>
  <c r="L11" i="17"/>
  <c r="K11" i="17"/>
  <c r="J11" i="17"/>
  <c r="I11" i="17"/>
  <c r="H11" i="17"/>
  <c r="G11" i="17"/>
  <c r="F11" i="17"/>
  <c r="E11" i="17"/>
  <c r="D11" i="17"/>
  <c r="M10" i="17"/>
  <c r="L10" i="17"/>
  <c r="K10" i="17"/>
  <c r="J10" i="17"/>
  <c r="I10" i="17"/>
  <c r="H10" i="17"/>
  <c r="G10" i="17"/>
  <c r="F10" i="17"/>
  <c r="E10" i="17"/>
  <c r="D10" i="17"/>
  <c r="M9" i="17"/>
  <c r="L9" i="17"/>
  <c r="K9" i="17"/>
  <c r="J9" i="17"/>
  <c r="I9" i="17"/>
  <c r="H9" i="17"/>
  <c r="G9" i="17"/>
  <c r="F9" i="17"/>
  <c r="E9" i="17"/>
  <c r="D9" i="17"/>
  <c r="M11" i="16"/>
  <c r="L11" i="16"/>
  <c r="K11" i="16"/>
  <c r="J11" i="16"/>
  <c r="I11" i="16"/>
  <c r="H11" i="16"/>
  <c r="G11" i="16"/>
  <c r="F11" i="16"/>
  <c r="E11" i="16"/>
  <c r="D11" i="16"/>
  <c r="M10" i="16"/>
  <c r="L10" i="16"/>
  <c r="K10" i="16"/>
  <c r="J10" i="16"/>
  <c r="I10" i="16"/>
  <c r="H10" i="16"/>
  <c r="G10" i="16"/>
  <c r="F10" i="16"/>
  <c r="E10" i="16"/>
  <c r="D10" i="16"/>
  <c r="M9" i="16"/>
  <c r="L9" i="16"/>
  <c r="K9" i="16"/>
  <c r="J9" i="16"/>
  <c r="I9" i="16"/>
  <c r="H9" i="16"/>
  <c r="G9" i="16"/>
  <c r="F9" i="16"/>
  <c r="E9" i="16"/>
  <c r="D9" i="16"/>
  <c r="M11" i="15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D10" i="15"/>
  <c r="M9" i="15"/>
  <c r="L9" i="15"/>
  <c r="K9" i="15"/>
  <c r="J9" i="15"/>
  <c r="I9" i="15"/>
  <c r="H9" i="15"/>
  <c r="G9" i="15"/>
  <c r="F9" i="15"/>
  <c r="E9" i="15"/>
  <c r="D9" i="15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L9" i="13"/>
  <c r="K9" i="13"/>
  <c r="J9" i="13"/>
  <c r="I9" i="13"/>
  <c r="H9" i="13"/>
  <c r="G9" i="13"/>
  <c r="F9" i="13"/>
  <c r="E9" i="13"/>
  <c r="D9" i="13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D9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D10" i="1"/>
  <c r="D11" i="1"/>
  <c r="N10" i="13" l="1"/>
  <c r="N11" i="13"/>
  <c r="N11" i="24"/>
  <c r="N11" i="22"/>
  <c r="N11" i="20"/>
  <c r="N10" i="20"/>
  <c r="N11" i="23"/>
  <c r="N11" i="21"/>
  <c r="N9" i="24"/>
  <c r="N10" i="24"/>
  <c r="N9" i="23"/>
  <c r="N10" i="23"/>
  <c r="N9" i="22"/>
  <c r="N10" i="22"/>
  <c r="N9" i="21"/>
  <c r="N10" i="21"/>
  <c r="N9" i="20"/>
  <c r="N9" i="19"/>
  <c r="N10" i="19"/>
  <c r="N11" i="16"/>
  <c r="N11" i="17"/>
  <c r="N11" i="15"/>
  <c r="N11" i="14"/>
  <c r="N9" i="17"/>
  <c r="N10" i="17"/>
  <c r="N9" i="16"/>
  <c r="N10" i="16"/>
  <c r="N9" i="15"/>
  <c r="N10" i="15"/>
  <c r="N9" i="13"/>
  <c r="N9" i="14"/>
  <c r="N10" i="14"/>
  <c r="N9" i="10"/>
  <c r="N11" i="10"/>
  <c r="N11" i="11"/>
  <c r="N9" i="11"/>
  <c r="N10" i="11"/>
  <c r="N10" i="10"/>
  <c r="N11" i="9"/>
  <c r="N9" i="9"/>
  <c r="N10" i="9"/>
  <c r="N10" i="1"/>
  <c r="N9" i="1"/>
  <c r="N11" i="1" l="1"/>
</calcChain>
</file>

<file path=xl/sharedStrings.xml><?xml version="1.0" encoding="utf-8"?>
<sst xmlns="http://schemas.openxmlformats.org/spreadsheetml/2006/main" count="348" uniqueCount="40">
  <si>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</si>
  <si>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</si>
  <si>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</si>
  <si>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</si>
  <si>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</si>
  <si>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</si>
  <si>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  <phoneticPr fontId="1" type="noConversion"/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</si>
  <si>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</si>
  <si>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</si>
  <si>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</si>
  <si>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</si>
  <si>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</si>
  <si>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</si>
  <si>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非阻塞式</t>
    <phoneticPr fontId="1" type="noConversion"/>
  </si>
  <si>
    <t>吞吐量</t>
    <phoneticPr fontId="1" type="noConversion"/>
  </si>
  <si>
    <t>lockwise_shared
(LS)</t>
    <phoneticPr fontId="1" type="noConversion"/>
  </si>
  <si>
    <t>blocking_shared
(BS)</t>
    <phoneticPr fontId="1" type="noConversion"/>
  </si>
  <si>
    <t>lockwise_unique
(LU)</t>
    <phoneticPr fontId="1" type="noConversion"/>
  </si>
  <si>
    <t>blocking_unique
(BU)</t>
    <phoneticPr fontId="1" type="noConversion"/>
  </si>
  <si>
    <t>吞吐量差异
(BS vs LS)</t>
    <phoneticPr fontId="1" type="noConversion"/>
  </si>
  <si>
    <t>吞吐量差异
(LU vs LS)</t>
    <phoneticPr fontId="1" type="noConversion"/>
  </si>
  <si>
    <t>吞吐量差异
(BU vs LS)</t>
    <phoneticPr fontId="1" type="noConversion"/>
  </si>
  <si>
    <t>吞吐量2</t>
  </si>
  <si>
    <t>吞吐量3</t>
  </si>
  <si>
    <t>-</t>
    <phoneticPr fontId="1" type="noConversion"/>
  </si>
  <si>
    <t>吞吐量1的差异在提交周期为 0.5 分钟的对比</t>
    <phoneticPr fontId="1" type="noConversion"/>
  </si>
  <si>
    <t>吞吐量1的差异在提交周期为 1 分钟的对比</t>
    <phoneticPr fontId="1" type="noConversion"/>
  </si>
  <si>
    <t>吞吐量1的差异在提交周期为 3 分钟的对比</t>
    <phoneticPr fontId="1" type="noConversion"/>
  </si>
  <si>
    <t>吞吐量差异</t>
    <phoneticPr fontId="1" type="noConversion"/>
  </si>
  <si>
    <t>BS vs LS</t>
  </si>
  <si>
    <t>LU vs LS</t>
  </si>
  <si>
    <t>BU vs LS</t>
  </si>
  <si>
    <t>吞吐量2的差异在提交周期为 0.5 分钟的对比</t>
    <phoneticPr fontId="1" type="noConversion"/>
  </si>
  <si>
    <t>吞吐量2的差异在提交周期为 1 分钟的对比</t>
    <phoneticPr fontId="1" type="noConversion"/>
  </si>
  <si>
    <t>吞吐量2的差异在提交周期为 3 分钟的对比</t>
    <phoneticPr fontId="1" type="noConversion"/>
  </si>
  <si>
    <t>吞吐量3的差异在提交周期为 0.5 分钟的对比</t>
    <phoneticPr fontId="1" type="noConversion"/>
  </si>
  <si>
    <t>吞吐量3的差异在提交周期为 1 分钟的对比</t>
    <phoneticPr fontId="1" type="noConversion"/>
  </si>
  <si>
    <t>吞吐量3的差异在提交周期为 3 分钟的对比</t>
    <phoneticPr fontId="1" type="noConversion"/>
  </si>
  <si>
    <t>lockwise_mutual
(LM)</t>
    <phoneticPr fontId="1" type="noConversion"/>
  </si>
  <si>
    <t>LM vs 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</si>
</sst>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1" fontId="0" fillId="2" borderId="20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10" fontId="2" fillId="3" borderId="26" xfId="1" applyNumberFormat="1" applyFont="1" applyFill="1" applyBorder="1" applyAlignment="1">
      <alignment horizontal="center" vertical="center"/>
    </xf>
    <xf numFmtId="10" fontId="4" fillId="3" borderId="26" xfId="1" quotePrefix="1" applyNumberFormat="1" applyFont="1" applyFill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0" borderId="19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summary2!$C$4:$G$4</c:f>
              <c:numCache>
                <c:formatCode>0.00%</c:formatCode>
                <c:ptCount val="5"/>
                <c:pt idx="0">
                  <c:v>1.0214817478391732E-2</c:v>
                </c:pt>
                <c:pt idx="1">
                  <c:v>2.7850340136054421</c:v>
                </c:pt>
                <c:pt idx="2">
                  <c:v>0.70291777188328908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44A-84E5-EBAA5F2C9994}"/>
            </c:ext>
          </c:extLst>
        </c:ser>
        <c:ser>
          <c:idx val="1"/>
          <c:order val="1"/>
          <c:tx>
            <c:strRef>
              <c:f>summary2!$B$5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summary2!$C$5:$G$5</c:f>
              <c:numCache>
                <c:formatCode>0.00%</c:formatCode>
                <c:ptCount val="5"/>
                <c:pt idx="0">
                  <c:v>0.15267622890780028</c:v>
                </c:pt>
                <c:pt idx="1">
                  <c:v>-0.26938775510204083</c:v>
                </c:pt>
                <c:pt idx="2">
                  <c:v>-3.7135278514588858E-2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3-444A-84E5-EBAA5F2C9994}"/>
            </c:ext>
          </c:extLst>
        </c:ser>
        <c:ser>
          <c:idx val="2"/>
          <c:order val="2"/>
          <c:tx>
            <c:strRef>
              <c:f>summary2!$B$6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summary2!$C$6:$G$6</c:f>
              <c:numCache>
                <c:formatCode>0.00%</c:formatCode>
                <c:ptCount val="5"/>
                <c:pt idx="0">
                  <c:v>0.12934329511100456</c:v>
                </c:pt>
                <c:pt idx="1">
                  <c:v>2.7931972789115647</c:v>
                </c:pt>
                <c:pt idx="2">
                  <c:v>0.70026525198938994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3-444A-84E5-EBAA5F2C9994}"/>
            </c:ext>
          </c:extLst>
        </c:ser>
        <c:ser>
          <c:idx val="3"/>
          <c:order val="3"/>
          <c:tx>
            <c:strRef>
              <c:f>summary2!$B$7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summary2!$C$7:$G$7</c:f>
              <c:numCache>
                <c:formatCode>0.00%</c:formatCode>
                <c:ptCount val="5"/>
                <c:pt idx="0">
                  <c:v>0.15704449505240586</c:v>
                </c:pt>
                <c:pt idx="1">
                  <c:v>0.56462585034013602</c:v>
                </c:pt>
                <c:pt idx="2">
                  <c:v>0.32360742705570295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3-444A-84E5-EBAA5F2C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3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summary2!$P$19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summary2!$Q$18:$U$18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summary2!$Q$19:$U$19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7-5644-980D-F3B5EC8C4E1C}"/>
            </c:ext>
          </c:extLst>
        </c:ser>
        <c:ser>
          <c:idx val="1"/>
          <c:order val="1"/>
          <c:tx>
            <c:strRef>
              <c:f>summary2!$P$20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summary2!$Q$18:$U$18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summary2!$Q$20:$U$20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7-5644-980D-F3B5EC8C4E1C}"/>
            </c:ext>
          </c:extLst>
        </c:ser>
        <c:ser>
          <c:idx val="2"/>
          <c:order val="2"/>
          <c:tx>
            <c:strRef>
              <c:f>summary2!$P$21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summary2!$Q$18:$U$18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summary2!$Q$21:$U$21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7-5644-980D-F3B5EC8C4E1C}"/>
            </c:ext>
          </c:extLst>
        </c:ser>
        <c:ser>
          <c:idx val="3"/>
          <c:order val="3"/>
          <c:tx>
            <c:strRef>
              <c:f>summary2!$P$22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summary2!$Q$18:$U$18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summary2!$Q$22:$U$22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7-5644-980D-F3B5EC8C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summary2!$P$34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summary2!$Q$33:$U$33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summary2!$Q$34:$U$34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0.67654986522911054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BB48-93B9-9F6BD0401139}"/>
            </c:ext>
          </c:extLst>
        </c:ser>
        <c:ser>
          <c:idx val="1"/>
          <c:order val="1"/>
          <c:tx>
            <c:strRef>
              <c:f>summary2!$P$35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summary2!$Q$33:$U$33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summary2!$Q$35:$U$35</c:f>
              <c:numCache>
                <c:formatCode>0.00%</c:formatCode>
                <c:ptCount val="5"/>
                <c:pt idx="0">
                  <c:v>0</c:v>
                </c:pt>
                <c:pt idx="1">
                  <c:v>-0.25648021828103684</c:v>
                </c:pt>
                <c:pt idx="2">
                  <c:v>-1.6172506738544475E-2</c:v>
                </c:pt>
                <c:pt idx="3">
                  <c:v>-2.7210884353741496E-2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BB48-93B9-9F6BD0401139}"/>
            </c:ext>
          </c:extLst>
        </c:ser>
        <c:ser>
          <c:idx val="2"/>
          <c:order val="2"/>
          <c:tx>
            <c:strRef>
              <c:f>summary2!$P$36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summary2!$Q$33:$U$33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summary2!$Q$36:$U$36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0.72506738544474392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BB48-93B9-9F6BD0401139}"/>
            </c:ext>
          </c:extLst>
        </c:ser>
        <c:ser>
          <c:idx val="3"/>
          <c:order val="3"/>
          <c:tx>
            <c:strRef>
              <c:f>summary2!$P$37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summary2!$Q$33:$U$33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summary2!$Q$37:$U$37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0.3423180592991914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4-BB48-93B9-9F6BD040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0.5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summary2!$B$19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summary2!$C$18:$G$18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summary2!$C$19:$G$19</c:f>
              <c:numCache>
                <c:formatCode>0.00%</c:formatCode>
                <c:ptCount val="5"/>
                <c:pt idx="0">
                  <c:v>-0.10483790471287253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C-7443-BA14-60BD71728F0A}"/>
            </c:ext>
          </c:extLst>
        </c:ser>
        <c:ser>
          <c:idx val="1"/>
          <c:order val="1"/>
          <c:tx>
            <c:strRef>
              <c:f>summary2!$B$20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summary2!$C$18:$G$18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summary2!$C$20:$G$20</c:f>
              <c:numCache>
                <c:formatCode>0.00%</c:formatCode>
                <c:ptCount val="5"/>
                <c:pt idx="0">
                  <c:v>2.0677590346255076E-2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C-7443-BA14-60BD71728F0A}"/>
            </c:ext>
          </c:extLst>
        </c:ser>
        <c:ser>
          <c:idx val="2"/>
          <c:order val="2"/>
          <c:tx>
            <c:strRef>
              <c:f>summary2!$B$21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summary2!$C$18:$G$18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summary2!$C$21:$G$21</c:f>
              <c:numCache>
                <c:formatCode>0.00%</c:formatCode>
                <c:ptCount val="5"/>
                <c:pt idx="0">
                  <c:v>-4.4433704051988168E-2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C-7443-BA14-60BD71728F0A}"/>
            </c:ext>
          </c:extLst>
        </c:ser>
        <c:ser>
          <c:idx val="3"/>
          <c:order val="3"/>
          <c:tx>
            <c:strRef>
              <c:f>summary2!$B$22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summary2!$C$18:$G$18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summary2!$C$22:$G$22</c:f>
              <c:numCache>
                <c:formatCode>0.00%</c:formatCode>
                <c:ptCount val="5"/>
                <c:pt idx="0">
                  <c:v>6.5925579587183675E-2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C-7443-BA14-60BD717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354A-B90B-EB7BA3663277}"/>
            </c:ext>
          </c:extLst>
        </c:ser>
        <c:ser>
          <c:idx val="1"/>
          <c:order val="1"/>
          <c:tx>
            <c:strRef>
              <c:f>summary2!$B$35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summary2!$C$35:$G$35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354A-B90B-EB7BA3663277}"/>
            </c:ext>
          </c:extLst>
        </c:ser>
        <c:ser>
          <c:idx val="2"/>
          <c:order val="2"/>
          <c:tx>
            <c:strRef>
              <c:f>summary2!$B$36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summary2!$C$36:$G$36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354A-B90B-EB7BA3663277}"/>
            </c:ext>
          </c:extLst>
        </c:ser>
        <c:ser>
          <c:idx val="3"/>
          <c:order val="3"/>
          <c:tx>
            <c:strRef>
              <c:f>summary2!$B$37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summary2!$C$37:$G$37</c:f>
              <c:numCache>
                <c:formatCode>0.00%</c:formatCode>
                <c:ptCount val="5"/>
                <c:pt idx="0">
                  <c:v>4.3543061780018009E-2</c:v>
                </c:pt>
                <c:pt idx="1">
                  <c:v>0.42585034013605444</c:v>
                </c:pt>
                <c:pt idx="2">
                  <c:v>0.32446808510638298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B-354A-B90B-EB7BA366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194A-8FA9-393D0D15C1B5}"/>
            </c:ext>
          </c:extLst>
        </c:ser>
        <c:ser>
          <c:idx val="1"/>
          <c:order val="1"/>
          <c:tx>
            <c:strRef>
              <c:f>summary2!$B$35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summary2!$C$35:$G$35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1-194A-8FA9-393D0D15C1B5}"/>
            </c:ext>
          </c:extLst>
        </c:ser>
        <c:ser>
          <c:idx val="2"/>
          <c:order val="2"/>
          <c:tx>
            <c:strRef>
              <c:f>summary2!$B$36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summary2!$C$36:$G$36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1-194A-8FA9-393D0D15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summary2!$J$4:$N$4</c:f>
              <c:numCache>
                <c:formatCode>0.00%</c:formatCode>
                <c:ptCount val="5"/>
                <c:pt idx="0">
                  <c:v>0.17756856547270325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EE4F-8CE3-7731E4F6D42B}"/>
            </c:ext>
          </c:extLst>
        </c:ser>
        <c:ser>
          <c:idx val="1"/>
          <c:order val="1"/>
          <c:tx>
            <c:strRef>
              <c:f>summary2!$I$5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summary2!$J$5:$N$5</c:f>
              <c:numCache>
                <c:formatCode>0.00%</c:formatCode>
                <c:ptCount val="5"/>
                <c:pt idx="0">
                  <c:v>0.18421733858332084</c:v>
                </c:pt>
                <c:pt idx="1">
                  <c:v>-0.2496570644718793</c:v>
                </c:pt>
                <c:pt idx="2">
                  <c:v>-2.6737967914438502E-2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3-EE4F-8CE3-7731E4F6D42B}"/>
            </c:ext>
          </c:extLst>
        </c:ser>
        <c:ser>
          <c:idx val="2"/>
          <c:order val="2"/>
          <c:tx>
            <c:strRef>
              <c:f>summary2!$I$6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summary2!$J$6:$N$6</c:f>
              <c:numCache>
                <c:formatCode>0.00%</c:formatCode>
                <c:ptCount val="5"/>
                <c:pt idx="0">
                  <c:v>0.15245854735207162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3-EE4F-8CE3-7731E4F6D42B}"/>
            </c:ext>
          </c:extLst>
        </c:ser>
        <c:ser>
          <c:idx val="3"/>
          <c:order val="3"/>
          <c:tx>
            <c:strRef>
              <c:f>summary2!$I$7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summary2!$J$7:$N$7</c:f>
              <c:numCache>
                <c:formatCode>0.00%</c:formatCode>
                <c:ptCount val="5"/>
                <c:pt idx="0">
                  <c:v>0.18782784037494721</c:v>
                </c:pt>
                <c:pt idx="1">
                  <c:v>0.57338820301783266</c:v>
                </c:pt>
                <c:pt idx="2">
                  <c:v>0.33155080213903743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3-EE4F-8CE3-7731E4F6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1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summary2!$I$19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summary2!$J$18:$N$18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summary2!$J$19:$N$19</c:f>
              <c:numCache>
                <c:formatCode>0.00%</c:formatCode>
                <c:ptCount val="5"/>
                <c:pt idx="0">
                  <c:v>-0.25734219925447238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9-214F-9BAF-87981EA873AD}"/>
            </c:ext>
          </c:extLst>
        </c:ser>
        <c:ser>
          <c:idx val="1"/>
          <c:order val="1"/>
          <c:tx>
            <c:strRef>
              <c:f>summary2!$I$20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summary2!$J$18:$N$18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summary2!$J$20:$N$20</c:f>
              <c:numCache>
                <c:formatCode>0.00%</c:formatCode>
                <c:ptCount val="5"/>
                <c:pt idx="0">
                  <c:v>2.5786729192553041E-2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9-214F-9BAF-87981EA873AD}"/>
            </c:ext>
          </c:extLst>
        </c:ser>
        <c:ser>
          <c:idx val="2"/>
          <c:order val="2"/>
          <c:tx>
            <c:strRef>
              <c:f>summary2!$I$21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summary2!$J$18:$N$18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summary2!$J$21:$N$21</c:f>
              <c:numCache>
                <c:formatCode>0.00%</c:formatCode>
                <c:ptCount val="5"/>
                <c:pt idx="0">
                  <c:v>-6.1664595756627347E-2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9-214F-9BAF-87981EA873AD}"/>
            </c:ext>
          </c:extLst>
        </c:ser>
        <c:ser>
          <c:idx val="3"/>
          <c:order val="3"/>
          <c:tx>
            <c:strRef>
              <c:f>summary2!$I$22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summary2!$J$18:$N$18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summary2!$J$22:$N$22</c:f>
              <c:numCache>
                <c:formatCode>0.00%</c:formatCode>
                <c:ptCount val="5"/>
                <c:pt idx="0">
                  <c:v>7.7141832209496372E-2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9-214F-9BAF-87981EA8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summary2!$I$34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summary2!$J$33:$N$33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summary2!$J$34:$N$34</c:f>
              <c:numCache>
                <c:formatCode>0.00%</c:formatCode>
                <c:ptCount val="5"/>
                <c:pt idx="0">
                  <c:v>2.9315434070599652E-2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2-E740-BB54-A05DB00C209E}"/>
            </c:ext>
          </c:extLst>
        </c:ser>
        <c:ser>
          <c:idx val="1"/>
          <c:order val="1"/>
          <c:tx>
            <c:strRef>
              <c:f>summary2!$I$35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summary2!$J$33:$N$33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summary2!$J$35:$N$35</c:f>
              <c:numCache>
                <c:formatCode>0.00%</c:formatCode>
                <c:ptCount val="5"/>
                <c:pt idx="0">
                  <c:v>1.5759573005539606E-2</c:v>
                </c:pt>
                <c:pt idx="1">
                  <c:v>-0.20987654320987653</c:v>
                </c:pt>
                <c:pt idx="2">
                  <c:v>-2.6737967914438502E-2</c:v>
                </c:pt>
                <c:pt idx="3">
                  <c:v>-2.0547945205479451E-2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2-E740-BB54-A05DB00C209E}"/>
            </c:ext>
          </c:extLst>
        </c:ser>
        <c:ser>
          <c:idx val="2"/>
          <c:order val="2"/>
          <c:tx>
            <c:strRef>
              <c:f>summary2!$I$36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summary2!$J$33:$N$33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summary2!$J$36:$N$36</c:f>
              <c:numCache>
                <c:formatCode>0.00%</c:formatCode>
                <c:ptCount val="5"/>
                <c:pt idx="0">
                  <c:v>6.5595810925559009E-2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2-E740-BB54-A05DB00C209E}"/>
            </c:ext>
          </c:extLst>
        </c:ser>
        <c:ser>
          <c:idx val="3"/>
          <c:order val="3"/>
          <c:tx>
            <c:strRef>
              <c:f>summary2!$I$37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summary2!$J$33:$N$33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summary2!$J$37:$N$37</c:f>
              <c:numCache>
                <c:formatCode>0.00%</c:formatCode>
                <c:ptCount val="5"/>
                <c:pt idx="0">
                  <c:v>2.4200396263798472E-2</c:v>
                </c:pt>
                <c:pt idx="1">
                  <c:v>0.57338820301783266</c:v>
                </c:pt>
                <c:pt idx="2">
                  <c:v>0.32887700534759357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2-E740-BB54-A05DB00C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summary2!$B$34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5-A540-A9AC-78EDE0A4A40D}"/>
            </c:ext>
          </c:extLst>
        </c:ser>
        <c:ser>
          <c:idx val="1"/>
          <c:order val="1"/>
          <c:tx>
            <c:strRef>
              <c:f>summary2!$B$35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summary2!$C$35:$G$35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5-A540-A9AC-78EDE0A4A40D}"/>
            </c:ext>
          </c:extLst>
        </c:ser>
        <c:ser>
          <c:idx val="2"/>
          <c:order val="2"/>
          <c:tx>
            <c:strRef>
              <c:f>summary2!$B$36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summary2!$C$33:$G$33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summary2!$C$36:$G$36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5-A540-A9AC-78EDE0A4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summary2!$Q$4:$U$4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0.67204301075268813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A-AE43-993A-9D1BEC99ECD9}"/>
            </c:ext>
          </c:extLst>
        </c:ser>
        <c:ser>
          <c:idx val="1"/>
          <c:order val="1"/>
          <c:tx>
            <c:strRef>
              <c:f>summary2!$P$5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summary2!$Q$5:$U$5</c:f>
              <c:numCache>
                <c:formatCode>0.00%</c:formatCode>
                <c:ptCount val="5"/>
                <c:pt idx="0">
                  <c:v>0</c:v>
                </c:pt>
                <c:pt idx="1">
                  <c:v>-0.25511596180081858</c:v>
                </c:pt>
                <c:pt idx="2">
                  <c:v>-1.8817204301075269E-2</c:v>
                </c:pt>
                <c:pt idx="3">
                  <c:v>-2.7210884353741496E-2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A-AE43-993A-9D1BEC99ECD9}"/>
            </c:ext>
          </c:extLst>
        </c:ser>
        <c:ser>
          <c:idx val="2"/>
          <c:order val="2"/>
          <c:tx>
            <c:strRef>
              <c:f>summary2!$P$6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summary2!$Q$6:$U$6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0.72043010752688175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A-AE43-993A-9D1BEC99ECD9}"/>
            </c:ext>
          </c:extLst>
        </c:ser>
        <c:ser>
          <c:idx val="3"/>
          <c:order val="3"/>
          <c:tx>
            <c:strRef>
              <c:f>summary2!$P$7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summary2!$Q$7:$U$7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0.33870967741935482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A-AE43-993A-9D1BEC99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126998</xdr:colOff>
      <xdr:row>5</xdr:row>
      <xdr:rowOff>97692</xdr:rowOff>
    </xdr:from>
    <xdr:to>
      <xdr:col>12</xdr:col>
      <xdr:colOff>801076</xdr:colOff>
      <xdr:row>9</xdr:row>
      <xdr:rowOff>312615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142998" y="1670538"/>
          <a:ext cx="9573847" cy="17389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3839</xdr:colOff>
      <xdr:row>7</xdr:row>
      <xdr:rowOff>108148</xdr:rowOff>
    </xdr:from>
    <xdr:to>
      <xdr:col>7</xdr:col>
      <xdr:colOff>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C3AB86-264C-AD40-9212-14B66D812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3839</xdr:colOff>
      <xdr:row>22</xdr:row>
      <xdr:rowOff>107181</xdr:rowOff>
    </xdr:from>
    <xdr:to>
      <xdr:col>7</xdr:col>
      <xdr:colOff>2823</xdr:colOff>
      <xdr:row>30</xdr:row>
      <xdr:rowOff>3549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AD0A5B-F121-4A49-8814-4CEC4602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3839</xdr:colOff>
      <xdr:row>37</xdr:row>
      <xdr:rowOff>96605</xdr:rowOff>
    </xdr:from>
    <xdr:to>
      <xdr:col>7</xdr:col>
      <xdr:colOff>2823</xdr:colOff>
      <xdr:row>44</xdr:row>
      <xdr:rowOff>373973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CFEC87-4EFC-6B49-A2FE-002EC8DD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37</xdr:row>
      <xdr:rowOff>96605</xdr:rowOff>
    </xdr:from>
    <xdr:to>
      <xdr:col>14</xdr:col>
      <xdr:colOff>2823</xdr:colOff>
      <xdr:row>44</xdr:row>
      <xdr:rowOff>373973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12A132-B43E-A348-A205-F27197DF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3839</xdr:colOff>
      <xdr:row>7</xdr:row>
      <xdr:rowOff>108148</xdr:rowOff>
    </xdr:from>
    <xdr:to>
      <xdr:col>14</xdr:col>
      <xdr:colOff>0</xdr:colOff>
      <xdr:row>15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293A7E-680F-DF4E-823D-42D8C8CD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3839</xdr:colOff>
      <xdr:row>22</xdr:row>
      <xdr:rowOff>107181</xdr:rowOff>
    </xdr:from>
    <xdr:to>
      <xdr:col>14</xdr:col>
      <xdr:colOff>2823</xdr:colOff>
      <xdr:row>30</xdr:row>
      <xdr:rowOff>3549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96617D-5B81-D348-8C32-7EFBD2370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3839</xdr:colOff>
      <xdr:row>37</xdr:row>
      <xdr:rowOff>96605</xdr:rowOff>
    </xdr:from>
    <xdr:to>
      <xdr:col>14</xdr:col>
      <xdr:colOff>2823</xdr:colOff>
      <xdr:row>44</xdr:row>
      <xdr:rowOff>373973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F7CC2A-0037-F24B-8656-E26E4FDC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37</xdr:row>
      <xdr:rowOff>96605</xdr:rowOff>
    </xdr:from>
    <xdr:to>
      <xdr:col>21</xdr:col>
      <xdr:colOff>2823</xdr:colOff>
      <xdr:row>44</xdr:row>
      <xdr:rowOff>373973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30B8B1C-AD22-6241-849D-1BE15CEBE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3839</xdr:colOff>
      <xdr:row>7</xdr:row>
      <xdr:rowOff>108148</xdr:rowOff>
    </xdr:from>
    <xdr:to>
      <xdr:col>21</xdr:col>
      <xdr:colOff>0</xdr:colOff>
      <xdr:row>15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BCFDA0-C37F-9042-98F0-C3D213A51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3839</xdr:colOff>
      <xdr:row>22</xdr:row>
      <xdr:rowOff>107181</xdr:rowOff>
    </xdr:from>
    <xdr:to>
      <xdr:col>21</xdr:col>
      <xdr:colOff>2823</xdr:colOff>
      <xdr:row>30</xdr:row>
      <xdr:rowOff>3549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9D7483-3906-0043-85DF-DED06267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3839</xdr:colOff>
      <xdr:row>37</xdr:row>
      <xdr:rowOff>96605</xdr:rowOff>
    </xdr:from>
    <xdr:to>
      <xdr:col>21</xdr:col>
      <xdr:colOff>2823</xdr:colOff>
      <xdr:row>44</xdr:row>
      <xdr:rowOff>373973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98AF8D6-C2EB-354F-83C8-CD3288C1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otianchong/Desktop/&#27979;&#35797;&#25968;&#25454;&#65288;&#2084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1"/>
      <sheetName val="summary2"/>
    </sheetNames>
    <sheetDataSet>
      <sheetData sheetId="0" refreshError="1"/>
      <sheetData sheetId="1">
        <row r="3">
          <cell r="C3">
            <v>0</v>
          </cell>
          <cell r="D3" t="str">
            <v>0~8</v>
          </cell>
          <cell r="E3" t="str">
            <v>0~32</v>
          </cell>
          <cell r="F3" t="str">
            <v>0~128</v>
          </cell>
          <cell r="G3" t="str">
            <v>0~1024</v>
          </cell>
          <cell r="J3">
            <v>0</v>
          </cell>
          <cell r="K3" t="str">
            <v>0~8</v>
          </cell>
          <cell r="L3" t="str">
            <v>0~32</v>
          </cell>
          <cell r="M3" t="str">
            <v>0~128</v>
          </cell>
          <cell r="N3" t="str">
            <v>0~1024</v>
          </cell>
          <cell r="Q3">
            <v>0</v>
          </cell>
          <cell r="R3" t="str">
            <v>0~8</v>
          </cell>
          <cell r="S3" t="str">
            <v>0~32</v>
          </cell>
          <cell r="T3" t="str">
            <v>0~128</v>
          </cell>
          <cell r="U3" t="str">
            <v>0~1024</v>
          </cell>
        </row>
        <row r="4">
          <cell r="B4" t="str">
            <v>BS vs LS</v>
          </cell>
          <cell r="C4">
            <v>1.0214817478391732E-2</v>
          </cell>
          <cell r="D4">
            <v>2.7850340136054421</v>
          </cell>
          <cell r="E4">
            <v>0.70291777188328908</v>
          </cell>
          <cell r="F4">
            <v>6.8027210884353748E-2</v>
          </cell>
          <cell r="G4">
            <v>0</v>
          </cell>
          <cell r="I4" t="str">
            <v>BS vs LS</v>
          </cell>
          <cell r="J4">
            <v>0.17756856547270325</v>
          </cell>
          <cell r="K4">
            <v>2.8216735253772289</v>
          </cell>
          <cell r="L4">
            <v>0.71122994652406413</v>
          </cell>
          <cell r="M4">
            <v>6.8027210884353748E-2</v>
          </cell>
          <cell r="N4">
            <v>0</v>
          </cell>
          <cell r="P4" t="str">
            <v>BS vs LS</v>
          </cell>
          <cell r="Q4">
            <v>0</v>
          </cell>
          <cell r="R4">
            <v>2.8035470668485676</v>
          </cell>
          <cell r="S4">
            <v>0.67204301075268813</v>
          </cell>
          <cell r="T4">
            <v>7.4829931972789115E-2</v>
          </cell>
          <cell r="U4">
            <v>0</v>
          </cell>
        </row>
        <row r="5">
          <cell r="B5" t="str">
            <v>LU vs LS</v>
          </cell>
          <cell r="C5">
            <v>0.15267622890780028</v>
          </cell>
          <cell r="D5">
            <v>-0.26938775510204083</v>
          </cell>
          <cell r="E5">
            <v>-3.7135278514588858E-2</v>
          </cell>
          <cell r="F5">
            <v>-2.0408163265306121E-2</v>
          </cell>
          <cell r="G5">
            <v>0</v>
          </cell>
          <cell r="I5" t="str">
            <v>LU vs LS</v>
          </cell>
          <cell r="J5">
            <v>0.18421733858332084</v>
          </cell>
          <cell r="K5">
            <v>-0.2496570644718793</v>
          </cell>
          <cell r="L5">
            <v>-2.6737967914438502E-2</v>
          </cell>
          <cell r="M5">
            <v>-2.0408163265306121E-2</v>
          </cell>
          <cell r="N5">
            <v>0</v>
          </cell>
          <cell r="P5" t="str">
            <v>LU vs LS</v>
          </cell>
          <cell r="Q5">
            <v>0</v>
          </cell>
          <cell r="R5">
            <v>-0.25511596180081858</v>
          </cell>
          <cell r="S5">
            <v>-1.8817204301075269E-2</v>
          </cell>
          <cell r="T5">
            <v>-2.7210884353741496E-2</v>
          </cell>
          <cell r="U5">
            <v>0</v>
          </cell>
        </row>
        <row r="6">
          <cell r="B6" t="str">
            <v>BU vs LS</v>
          </cell>
          <cell r="C6">
            <v>0.12934329511100456</v>
          </cell>
          <cell r="D6">
            <v>2.7931972789115647</v>
          </cell>
          <cell r="E6">
            <v>0.70026525198938994</v>
          </cell>
          <cell r="F6">
            <v>6.8027210884353748E-2</v>
          </cell>
          <cell r="G6">
            <v>0</v>
          </cell>
          <cell r="I6" t="str">
            <v>BU vs LS</v>
          </cell>
          <cell r="J6">
            <v>0.15245854735207162</v>
          </cell>
          <cell r="K6">
            <v>2.8175582990397805</v>
          </cell>
          <cell r="L6">
            <v>0.71390374331550799</v>
          </cell>
          <cell r="M6">
            <v>6.8027210884353748E-2</v>
          </cell>
          <cell r="N6">
            <v>0</v>
          </cell>
          <cell r="P6" t="str">
            <v>BU vs LS</v>
          </cell>
          <cell r="Q6">
            <v>0</v>
          </cell>
          <cell r="R6">
            <v>2.802182810368349</v>
          </cell>
          <cell r="S6">
            <v>0.72043010752688175</v>
          </cell>
          <cell r="T6">
            <v>6.8027210884353748E-2</v>
          </cell>
          <cell r="U6">
            <v>0</v>
          </cell>
        </row>
        <row r="17">
          <cell r="C17">
            <v>0</v>
          </cell>
          <cell r="D17" t="str">
            <v>0~8</v>
          </cell>
          <cell r="E17" t="str">
            <v>0~32</v>
          </cell>
          <cell r="F17" t="str">
            <v>0~128</v>
          </cell>
          <cell r="G17" t="str">
            <v>0~1024</v>
          </cell>
          <cell r="J17">
            <v>0</v>
          </cell>
          <cell r="K17" t="str">
            <v>0~8</v>
          </cell>
          <cell r="L17" t="str">
            <v>0~32</v>
          </cell>
          <cell r="M17" t="str">
            <v>0~128</v>
          </cell>
          <cell r="N17" t="str">
            <v>0~1024</v>
          </cell>
          <cell r="Q17">
            <v>0</v>
          </cell>
          <cell r="R17" t="str">
            <v>0~8</v>
          </cell>
          <cell r="S17" t="str">
            <v>0~32</v>
          </cell>
          <cell r="T17" t="str">
            <v>0~128</v>
          </cell>
          <cell r="U17" t="str">
            <v>0~1024</v>
          </cell>
        </row>
        <row r="18">
          <cell r="B18" t="str">
            <v>BS vs LS</v>
          </cell>
          <cell r="C18">
            <v>-0.10483790471287253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BS vs LS</v>
          </cell>
          <cell r="J18">
            <v>-0.25734219925447238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 t="str">
            <v>BS vs LS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B19" t="str">
            <v>LU vs LS</v>
          </cell>
          <cell r="C19">
            <v>2.0677590346255076E-2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LU vs LS</v>
          </cell>
          <cell r="J19">
            <v>2.5786729192553041E-2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 t="str">
            <v>LU vs LS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B20" t="str">
            <v>BU vs LS</v>
          </cell>
          <cell r="C20">
            <v>-4.4433704051988168E-2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BU vs LS</v>
          </cell>
          <cell r="J20">
            <v>-6.1664595756627347E-2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 t="str">
            <v>BU vs LS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31">
          <cell r="C31">
            <v>0</v>
          </cell>
          <cell r="D31" t="str">
            <v>0~8</v>
          </cell>
          <cell r="E31" t="str">
            <v>0~32</v>
          </cell>
          <cell r="F31" t="str">
            <v>0~128</v>
          </cell>
          <cell r="G31" t="str">
            <v>0~1024</v>
          </cell>
          <cell r="J31">
            <v>0</v>
          </cell>
          <cell r="K31" t="str">
            <v>0~8</v>
          </cell>
          <cell r="L31" t="str">
            <v>0~32</v>
          </cell>
          <cell r="M31" t="str">
            <v>0~128</v>
          </cell>
          <cell r="N31" t="str">
            <v>0~1024</v>
          </cell>
          <cell r="Q31">
            <v>0</v>
          </cell>
          <cell r="R31" t="str">
            <v>0~8</v>
          </cell>
          <cell r="S31" t="str">
            <v>0~32</v>
          </cell>
          <cell r="T31" t="str">
            <v>0~128</v>
          </cell>
          <cell r="U31" t="str">
            <v>0~1024</v>
          </cell>
        </row>
        <row r="32">
          <cell r="B32" t="str">
            <v>BS vs LS</v>
          </cell>
          <cell r="C32">
            <v>2.1072896074189842E-2</v>
          </cell>
          <cell r="D32">
            <v>2.7823129251700682</v>
          </cell>
          <cell r="E32">
            <v>0.70478723404255317</v>
          </cell>
          <cell r="F32">
            <v>7.5342465753424653E-2</v>
          </cell>
          <cell r="G32">
            <v>0</v>
          </cell>
          <cell r="I32" t="str">
            <v>BS vs LS</v>
          </cell>
          <cell r="J32">
            <v>2.9315434070599652E-2</v>
          </cell>
          <cell r="K32">
            <v>2.8216735253772289</v>
          </cell>
          <cell r="L32">
            <v>0.71122994652406413</v>
          </cell>
          <cell r="M32">
            <v>7.5342465753424653E-2</v>
          </cell>
          <cell r="N32">
            <v>0</v>
          </cell>
          <cell r="P32" t="str">
            <v>BS vs LS</v>
          </cell>
          <cell r="Q32">
            <v>0</v>
          </cell>
          <cell r="R32">
            <v>2.8035470668485676</v>
          </cell>
          <cell r="S32">
            <v>0.67654986522911054</v>
          </cell>
          <cell r="T32">
            <v>6.8027210884353748E-2</v>
          </cell>
          <cell r="U32">
            <v>0</v>
          </cell>
        </row>
        <row r="33">
          <cell r="B33" t="str">
            <v>LU vs LS</v>
          </cell>
          <cell r="C33">
            <v>4.1555833859465728E-2</v>
          </cell>
          <cell r="D33">
            <v>-0.27074829931972788</v>
          </cell>
          <cell r="E33">
            <v>-3.7234042553191488E-2</v>
          </cell>
          <cell r="F33">
            <v>-2.0547945205479451E-2</v>
          </cell>
          <cell r="G33">
            <v>0</v>
          </cell>
          <cell r="I33" t="str">
            <v>LU vs LS</v>
          </cell>
          <cell r="J33">
            <v>1.5759573005539606E-2</v>
          </cell>
          <cell r="K33">
            <v>-0.20987654320987653</v>
          </cell>
          <cell r="L33">
            <v>-2.6737967914438502E-2</v>
          </cell>
          <cell r="M33">
            <v>-2.0547945205479451E-2</v>
          </cell>
          <cell r="N33">
            <v>-0.05</v>
          </cell>
          <cell r="P33" t="str">
            <v>LU vs LS</v>
          </cell>
          <cell r="Q33">
            <v>0</v>
          </cell>
          <cell r="R33">
            <v>-0.25648021828103684</v>
          </cell>
          <cell r="S33">
            <v>-1.6172506738544475E-2</v>
          </cell>
          <cell r="T33">
            <v>-2.7210884353741496E-2</v>
          </cell>
          <cell r="U33">
            <v>-0.05</v>
          </cell>
        </row>
        <row r="34">
          <cell r="B34" t="str">
            <v>BU vs LS</v>
          </cell>
          <cell r="C34">
            <v>9.2230145833548965E-2</v>
          </cell>
          <cell r="D34">
            <v>2.7918367346938777</v>
          </cell>
          <cell r="E34">
            <v>0.70478723404255317</v>
          </cell>
          <cell r="F34">
            <v>7.5342465753424653E-2</v>
          </cell>
          <cell r="G34">
            <v>0</v>
          </cell>
          <cell r="I34" t="str">
            <v>BU vs LS</v>
          </cell>
          <cell r="J34">
            <v>6.5595810925559009E-2</v>
          </cell>
          <cell r="K34">
            <v>2.8175582990397805</v>
          </cell>
          <cell r="L34">
            <v>0.71390374331550799</v>
          </cell>
          <cell r="M34">
            <v>7.5342465753424653E-2</v>
          </cell>
          <cell r="N34">
            <v>-0.05</v>
          </cell>
          <cell r="P34" t="str">
            <v>BU vs LS</v>
          </cell>
          <cell r="Q34">
            <v>0</v>
          </cell>
          <cell r="R34">
            <v>2.802182810368349</v>
          </cell>
          <cell r="S34">
            <v>0.72506738544474392</v>
          </cell>
          <cell r="T34">
            <v>6.8027210884353748E-2</v>
          </cell>
          <cell r="U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17"/>
  <sheetViews>
    <sheetView showGridLines="0" tabSelected="1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3471075</v>
      </c>
      <c r="E6" s="8">
        <v>3408801</v>
      </c>
      <c r="F6" s="8">
        <v>3403479</v>
      </c>
      <c r="G6" s="8">
        <v>3388762</v>
      </c>
      <c r="H6" s="8">
        <v>3431722</v>
      </c>
      <c r="I6" s="8">
        <v>3463484</v>
      </c>
      <c r="J6" s="8">
        <v>3484509</v>
      </c>
      <c r="K6" s="8">
        <v>3412138</v>
      </c>
      <c r="L6" s="8">
        <v>3473230</v>
      </c>
      <c r="M6" s="12">
        <v>3447067</v>
      </c>
      <c r="N6" s="1"/>
    </row>
    <row r="7" spans="2:14" ht="30" customHeight="1">
      <c r="B7" s="31"/>
      <c r="C7" s="15" t="s">
        <v>2</v>
      </c>
      <c r="D7" s="20">
        <v>799426</v>
      </c>
      <c r="E7" s="5">
        <v>812290</v>
      </c>
      <c r="F7" s="5">
        <v>826926</v>
      </c>
      <c r="G7" s="20">
        <v>796240</v>
      </c>
      <c r="H7" s="20">
        <v>833917</v>
      </c>
      <c r="I7" s="20">
        <v>785098</v>
      </c>
      <c r="J7" s="20">
        <v>878936</v>
      </c>
      <c r="K7" s="20">
        <v>800841</v>
      </c>
      <c r="L7" s="20">
        <v>905438</v>
      </c>
      <c r="M7" s="6">
        <v>881439</v>
      </c>
      <c r="N7" s="1"/>
    </row>
    <row r="8" spans="2:14" ht="30" customHeight="1" thickBot="1">
      <c r="B8" s="31"/>
      <c r="C8" s="16" t="s">
        <v>3</v>
      </c>
      <c r="D8" s="10">
        <v>33.959000000000003</v>
      </c>
      <c r="E8" s="10">
        <v>33.991</v>
      </c>
      <c r="F8" s="9">
        <v>34.040999999999997</v>
      </c>
      <c r="G8" s="9">
        <v>33.838999999999999</v>
      </c>
      <c r="H8" s="10">
        <v>34.295000000000002</v>
      </c>
      <c r="I8" s="9">
        <v>33.776000000000003</v>
      </c>
      <c r="J8" s="10">
        <v>34.31</v>
      </c>
      <c r="K8" s="9">
        <v>33.905999999999999</v>
      </c>
      <c r="L8" s="9">
        <v>34.524999999999999</v>
      </c>
      <c r="M8" s="11">
        <v>34.399000000000001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89054.96666666666</v>
      </c>
      <c r="E9" s="24">
        <f t="shared" si="0"/>
        <v>86550.366666666669</v>
      </c>
      <c r="F9" s="24">
        <f t="shared" si="0"/>
        <v>85885.1</v>
      </c>
      <c r="G9" s="24">
        <f t="shared" si="0"/>
        <v>86417.4</v>
      </c>
      <c r="H9" s="24">
        <f t="shared" si="0"/>
        <v>86593.5</v>
      </c>
      <c r="I9" s="24">
        <f t="shared" si="0"/>
        <v>89279.53333333334</v>
      </c>
      <c r="J9" s="24">
        <f t="shared" si="0"/>
        <v>86852.433333333334</v>
      </c>
      <c r="K9" s="24">
        <f t="shared" si="0"/>
        <v>87043.233333333337</v>
      </c>
      <c r="L9" s="24">
        <f t="shared" si="0"/>
        <v>85593.066666666666</v>
      </c>
      <c r="M9" s="24">
        <f t="shared" si="0"/>
        <v>85520.933333333334</v>
      </c>
      <c r="N9" s="29">
        <f>AVERAGE(D9:M9)</f>
        <v>86879.053333333315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201926.2440010102</v>
      </c>
      <c r="E10" s="26">
        <f t="shared" si="1"/>
        <v>203530.44349787023</v>
      </c>
      <c r="F10" s="26">
        <f t="shared" si="1"/>
        <v>204634.00148478115</v>
      </c>
      <c r="G10" s="26">
        <f t="shared" si="1"/>
        <v>207408.17921333687</v>
      </c>
      <c r="H10" s="26">
        <f t="shared" si="1"/>
        <v>194159.95343422575</v>
      </c>
      <c r="I10" s="26">
        <f t="shared" si="1"/>
        <v>207917.9025423727</v>
      </c>
      <c r="J10" s="26">
        <f t="shared" si="1"/>
        <v>203929.46635730847</v>
      </c>
      <c r="K10" s="26">
        <f t="shared" si="1"/>
        <v>205028.41781874048</v>
      </c>
      <c r="L10" s="26">
        <f t="shared" si="1"/>
        <v>200096.79558011057</v>
      </c>
      <c r="M10" s="26">
        <f t="shared" si="1"/>
        <v>200372.58467833593</v>
      </c>
      <c r="N10" s="29">
        <f>AVERAGE(D10:M10)</f>
        <v>202900.39886080925</v>
      </c>
    </row>
    <row r="11" spans="2:14" ht="30" customHeight="1" thickBot="1">
      <c r="B11" s="32"/>
      <c r="C11" s="17" t="s">
        <v>7</v>
      </c>
      <c r="D11" s="27">
        <f>D6/D8</f>
        <v>102213.69887216938</v>
      </c>
      <c r="E11" s="28">
        <f t="shared" ref="E11:M11" si="2">E6/E8</f>
        <v>100285.39907622607</v>
      </c>
      <c r="F11" s="28">
        <f t="shared" si="2"/>
        <v>99981.757292676484</v>
      </c>
      <c r="G11" s="28">
        <f t="shared" si="2"/>
        <v>100143.68036880523</v>
      </c>
      <c r="H11" s="28">
        <f t="shared" si="2"/>
        <v>100064.79078582884</v>
      </c>
      <c r="I11" s="28">
        <f t="shared" si="2"/>
        <v>102542.75225011841</v>
      </c>
      <c r="J11" s="28">
        <f t="shared" si="2"/>
        <v>101559.57446808511</v>
      </c>
      <c r="K11" s="28">
        <f t="shared" si="2"/>
        <v>100635.2268035156</v>
      </c>
      <c r="L11" s="28">
        <f t="shared" si="2"/>
        <v>100600.43446777698</v>
      </c>
      <c r="M11" s="28">
        <f t="shared" si="2"/>
        <v>100208.3490799151</v>
      </c>
      <c r="N11" s="29">
        <f>AVERAGE(D11:M11)</f>
        <v>100823.56634651172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1204</v>
      </c>
      <c r="E6" s="8">
        <v>1195</v>
      </c>
      <c r="F6" s="8">
        <v>1150</v>
      </c>
      <c r="G6" s="8">
        <v>1153</v>
      </c>
      <c r="H6" s="8">
        <v>1184</v>
      </c>
      <c r="I6" s="8">
        <v>1167</v>
      </c>
      <c r="J6" s="8">
        <v>1155</v>
      </c>
      <c r="K6" s="8">
        <v>1193</v>
      </c>
      <c r="L6" s="8">
        <v>1165</v>
      </c>
      <c r="M6" s="12">
        <v>1202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60.65</v>
      </c>
      <c r="E8" s="10">
        <v>60.728999999999999</v>
      </c>
      <c r="F8" s="9">
        <v>60.555</v>
      </c>
      <c r="G8" s="9">
        <v>60.808999999999997</v>
      </c>
      <c r="H8" s="9">
        <v>60.847000000000001</v>
      </c>
      <c r="I8" s="9">
        <v>60.887999999999998</v>
      </c>
      <c r="J8" s="10">
        <v>60.759</v>
      </c>
      <c r="K8" s="9">
        <v>60.665999999999997</v>
      </c>
      <c r="L8" s="10">
        <v>60.927</v>
      </c>
      <c r="M8" s="18">
        <v>60.587000000000003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20.066666666666666</v>
      </c>
      <c r="E9" s="24">
        <f t="shared" si="0"/>
        <v>19.916666666666668</v>
      </c>
      <c r="F9" s="24">
        <f t="shared" si="0"/>
        <v>19.166666666666668</v>
      </c>
      <c r="G9" s="24">
        <f t="shared" si="0"/>
        <v>19.216666666666665</v>
      </c>
      <c r="H9" s="24">
        <f t="shared" si="0"/>
        <v>19.733333333333334</v>
      </c>
      <c r="I9" s="24">
        <f t="shared" si="0"/>
        <v>19.45</v>
      </c>
      <c r="J9" s="24">
        <f t="shared" si="0"/>
        <v>19.25</v>
      </c>
      <c r="K9" s="24">
        <f t="shared" si="0"/>
        <v>19.883333333333333</v>
      </c>
      <c r="L9" s="24">
        <f t="shared" si="0"/>
        <v>19.416666666666668</v>
      </c>
      <c r="M9" s="24">
        <f t="shared" si="0"/>
        <v>20.033333333333335</v>
      </c>
      <c r="N9" s="29">
        <f>AVERAGE(D9:M9)</f>
        <v>19.613333333333333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19.851607584501238</v>
      </c>
      <c r="E11" s="28">
        <f t="shared" ref="E11:M11" si="2">E6/E8</f>
        <v>19.677584020813779</v>
      </c>
      <c r="F11" s="28">
        <f t="shared" si="2"/>
        <v>18.990999917430436</v>
      </c>
      <c r="G11" s="28">
        <f t="shared" si="2"/>
        <v>18.961009061158713</v>
      </c>
      <c r="H11" s="28">
        <f t="shared" si="2"/>
        <v>19.458642168060873</v>
      </c>
      <c r="I11" s="28">
        <f t="shared" si="2"/>
        <v>19.166338194718172</v>
      </c>
      <c r="J11" s="28">
        <f t="shared" si="2"/>
        <v>19.009529452426801</v>
      </c>
      <c r="K11" s="28">
        <f t="shared" si="2"/>
        <v>19.66505126429961</v>
      </c>
      <c r="L11" s="28">
        <f t="shared" si="2"/>
        <v>19.121243455282553</v>
      </c>
      <c r="M11" s="28">
        <f t="shared" si="2"/>
        <v>19.839239440804132</v>
      </c>
      <c r="N11" s="29">
        <f>AVERAGE(D11:M11)</f>
        <v>19.374124455949634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/>
      <c r="E6" s="8"/>
      <c r="F6" s="8"/>
      <c r="G6" s="8"/>
      <c r="H6" s="8"/>
      <c r="I6" s="8"/>
      <c r="J6" s="8"/>
      <c r="K6" s="8"/>
      <c r="L6" s="8"/>
      <c r="M6" s="12"/>
      <c r="N6" s="1"/>
    </row>
    <row r="7" spans="2:14" ht="30" customHeight="1">
      <c r="B7" s="31"/>
      <c r="C7" s="15" t="s">
        <v>2</v>
      </c>
      <c r="D7" s="20"/>
      <c r="E7" s="5"/>
      <c r="F7" s="5"/>
      <c r="G7" s="20"/>
      <c r="H7" s="20"/>
      <c r="I7" s="20"/>
      <c r="J7" s="20"/>
      <c r="K7" s="20"/>
      <c r="L7" s="20"/>
      <c r="M7" s="6"/>
      <c r="N7" s="1"/>
    </row>
    <row r="8" spans="2:14" ht="30" customHeight="1" thickBot="1">
      <c r="B8" s="31"/>
      <c r="C8" s="16" t="s">
        <v>3</v>
      </c>
      <c r="D8" s="10"/>
      <c r="E8" s="10"/>
      <c r="F8" s="9"/>
      <c r="G8" s="9"/>
      <c r="H8" s="9"/>
      <c r="I8" s="9"/>
      <c r="J8" s="9"/>
      <c r="K8" s="9"/>
      <c r="L8" s="9"/>
      <c r="M8" s="18"/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9">
        <f>AVERAGE(D9:M9)</f>
        <v>0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 t="e">
        <f>D6/D8</f>
        <v>#DIV/0!</v>
      </c>
      <c r="E11" s="28" t="e">
        <f t="shared" ref="E11:M11" si="2">E6/E8</f>
        <v>#DIV/0!</v>
      </c>
      <c r="F11" s="28" t="e">
        <f t="shared" si="2"/>
        <v>#DIV/0!</v>
      </c>
      <c r="G11" s="28" t="e">
        <f t="shared" si="2"/>
        <v>#DIV/0!</v>
      </c>
      <c r="H11" s="28" t="e">
        <f t="shared" si="2"/>
        <v>#DIV/0!</v>
      </c>
      <c r="I11" s="28" t="e">
        <f t="shared" si="2"/>
        <v>#DIV/0!</v>
      </c>
      <c r="J11" s="28" t="e">
        <f t="shared" si="2"/>
        <v>#DIV/0!</v>
      </c>
      <c r="K11" s="28" t="e">
        <f t="shared" si="2"/>
        <v>#DIV/0!</v>
      </c>
      <c r="L11" s="28" t="e">
        <f t="shared" si="2"/>
        <v>#DIV/0!</v>
      </c>
      <c r="M11" s="28" t="e">
        <f t="shared" si="2"/>
        <v>#DIV/0!</v>
      </c>
      <c r="N11" s="29" t="e">
        <f>AVERAGE(D11:M11)</f>
        <v>#DIV/0!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206879</v>
      </c>
      <c r="E6" s="8">
        <v>207948</v>
      </c>
      <c r="F6" s="8">
        <v>209042</v>
      </c>
      <c r="G6" s="8">
        <v>207812</v>
      </c>
      <c r="H6" s="8">
        <v>207928</v>
      </c>
      <c r="I6" s="8">
        <v>206816</v>
      </c>
      <c r="J6" s="8">
        <v>209215</v>
      </c>
      <c r="K6" s="8">
        <v>208833</v>
      </c>
      <c r="L6" s="8">
        <v>211491</v>
      </c>
      <c r="M6" s="12">
        <v>208984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180.05199999999999</v>
      </c>
      <c r="E8" s="10">
        <v>180.06100000000001</v>
      </c>
      <c r="F8" s="9">
        <v>180.04300000000001</v>
      </c>
      <c r="G8" s="9">
        <v>180.06399999999999</v>
      </c>
      <c r="H8" s="9">
        <v>180.047</v>
      </c>
      <c r="I8" s="9">
        <v>180.005</v>
      </c>
      <c r="J8" s="9">
        <v>180.042</v>
      </c>
      <c r="K8" s="10">
        <v>180.07300000000001</v>
      </c>
      <c r="L8" s="9">
        <v>180.05199999999999</v>
      </c>
      <c r="M8" s="18">
        <v>180.036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1149.3277777777778</v>
      </c>
      <c r="E9" s="24">
        <f t="shared" si="0"/>
        <v>1155.2666666666667</v>
      </c>
      <c r="F9" s="24">
        <f t="shared" si="0"/>
        <v>1161.3444444444444</v>
      </c>
      <c r="G9" s="24">
        <f t="shared" si="0"/>
        <v>1154.5111111111112</v>
      </c>
      <c r="H9" s="24">
        <f t="shared" si="0"/>
        <v>1155.1555555555556</v>
      </c>
      <c r="I9" s="24">
        <f t="shared" si="0"/>
        <v>1148.9777777777779</v>
      </c>
      <c r="J9" s="24">
        <f t="shared" si="0"/>
        <v>1162.3055555555557</v>
      </c>
      <c r="K9" s="24">
        <f t="shared" si="0"/>
        <v>1160.1833333333334</v>
      </c>
      <c r="L9" s="24">
        <f t="shared" si="0"/>
        <v>1174.95</v>
      </c>
      <c r="M9" s="24">
        <f t="shared" si="0"/>
        <v>1161.0222222222221</v>
      </c>
      <c r="N9" s="29">
        <f>AVERAGE(D9:M9)</f>
        <v>1158.3044444444445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1148.9958456445916</v>
      </c>
      <c r="E11" s="28">
        <f t="shared" ref="E11:M11" si="2">E6/E8</f>
        <v>1154.8752922620668</v>
      </c>
      <c r="F11" s="28">
        <f t="shared" si="2"/>
        <v>1161.0670784201552</v>
      </c>
      <c r="G11" s="28">
        <f t="shared" si="2"/>
        <v>1154.1007641727385</v>
      </c>
      <c r="H11" s="28">
        <f t="shared" si="2"/>
        <v>1154.854010341744</v>
      </c>
      <c r="I11" s="28">
        <f t="shared" si="2"/>
        <v>1148.9458626149274</v>
      </c>
      <c r="J11" s="28">
        <f t="shared" si="2"/>
        <v>1162.034414192244</v>
      </c>
      <c r="K11" s="28">
        <f t="shared" si="2"/>
        <v>1159.7130052811915</v>
      </c>
      <c r="L11" s="28">
        <f t="shared" si="2"/>
        <v>1174.610668029236</v>
      </c>
      <c r="M11" s="28">
        <f t="shared" si="2"/>
        <v>1160.7900642093803</v>
      </c>
      <c r="N11" s="29">
        <f>AVERAGE(D11:M11)</f>
        <v>1157.9987005168275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89535</v>
      </c>
      <c r="E6" s="8">
        <v>89214</v>
      </c>
      <c r="F6" s="8">
        <v>89322</v>
      </c>
      <c r="G6" s="8">
        <v>90089</v>
      </c>
      <c r="H6" s="8">
        <v>89672</v>
      </c>
      <c r="I6" s="8">
        <v>89687</v>
      </c>
      <c r="J6" s="8">
        <v>89395</v>
      </c>
      <c r="K6" s="8">
        <v>89303</v>
      </c>
      <c r="L6" s="8">
        <v>90377</v>
      </c>
      <c r="M6" s="12">
        <v>89626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180.02500000000001</v>
      </c>
      <c r="E8" s="10">
        <v>180.041</v>
      </c>
      <c r="F8" s="9">
        <v>180.02799999999999</v>
      </c>
      <c r="G8" s="9">
        <v>180.03200000000001</v>
      </c>
      <c r="H8" s="9">
        <v>180.023</v>
      </c>
      <c r="I8" s="9">
        <v>180.04400000000001</v>
      </c>
      <c r="J8" s="10">
        <v>180.02500000000001</v>
      </c>
      <c r="K8" s="9">
        <v>180.02099999999999</v>
      </c>
      <c r="L8" s="10">
        <v>180.02</v>
      </c>
      <c r="M8" s="18">
        <v>180.035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497.41666666666669</v>
      </c>
      <c r="E9" s="24">
        <f t="shared" si="0"/>
        <v>495.63333333333333</v>
      </c>
      <c r="F9" s="24">
        <f t="shared" si="0"/>
        <v>496.23333333333335</v>
      </c>
      <c r="G9" s="24">
        <f t="shared" si="0"/>
        <v>500.49444444444447</v>
      </c>
      <c r="H9" s="24">
        <f t="shared" si="0"/>
        <v>498.17777777777781</v>
      </c>
      <c r="I9" s="24">
        <f t="shared" si="0"/>
        <v>498.26111111111112</v>
      </c>
      <c r="J9" s="24">
        <f t="shared" si="0"/>
        <v>496.63888888888891</v>
      </c>
      <c r="K9" s="24">
        <f t="shared" si="0"/>
        <v>496.12777777777779</v>
      </c>
      <c r="L9" s="24">
        <f t="shared" si="0"/>
        <v>502.09444444444443</v>
      </c>
      <c r="M9" s="24">
        <f t="shared" si="0"/>
        <v>497.92222222222222</v>
      </c>
      <c r="N9" s="29">
        <f>AVERAGE(D9:M9)</f>
        <v>497.90000000000009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497.34759061241493</v>
      </c>
      <c r="E11" s="28">
        <f t="shared" ref="E11:M11" si="2">E6/E8</f>
        <v>495.52046478302168</v>
      </c>
      <c r="F11" s="28">
        <f t="shared" si="2"/>
        <v>496.15615348723531</v>
      </c>
      <c r="G11" s="28">
        <f t="shared" si="2"/>
        <v>500.40548346960537</v>
      </c>
      <c r="H11" s="28">
        <f t="shared" si="2"/>
        <v>498.11412986118444</v>
      </c>
      <c r="I11" s="28">
        <f t="shared" si="2"/>
        <v>498.13934371598049</v>
      </c>
      <c r="J11" s="28">
        <f t="shared" si="2"/>
        <v>496.56992084432716</v>
      </c>
      <c r="K11" s="28">
        <f t="shared" si="2"/>
        <v>496.06990295576628</v>
      </c>
      <c r="L11" s="28">
        <f t="shared" si="2"/>
        <v>502.03866237084765</v>
      </c>
      <c r="M11" s="28">
        <f t="shared" si="2"/>
        <v>497.82542283444889</v>
      </c>
      <c r="N11" s="29">
        <f>AVERAGE(D11:M11)</f>
        <v>497.8187074934832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26825</v>
      </c>
      <c r="E6" s="8">
        <v>26728</v>
      </c>
      <c r="F6" s="8">
        <v>26773</v>
      </c>
      <c r="G6" s="8">
        <v>26839</v>
      </c>
      <c r="H6" s="8">
        <v>26684</v>
      </c>
      <c r="I6" s="8">
        <v>26897</v>
      </c>
      <c r="J6" s="8">
        <v>26883</v>
      </c>
      <c r="K6" s="8">
        <v>26994</v>
      </c>
      <c r="L6" s="8">
        <v>26884</v>
      </c>
      <c r="M6" s="12">
        <v>27045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180.095</v>
      </c>
      <c r="E8" s="10">
        <v>180.08199999999999</v>
      </c>
      <c r="F8" s="9">
        <v>180.09100000000001</v>
      </c>
      <c r="G8" s="9">
        <v>180.10599999999999</v>
      </c>
      <c r="H8" s="9">
        <v>180.113</v>
      </c>
      <c r="I8" s="9">
        <v>180.08600000000001</v>
      </c>
      <c r="J8" s="9">
        <v>180.136</v>
      </c>
      <c r="K8" s="9">
        <v>180.089</v>
      </c>
      <c r="L8" s="9">
        <v>180.10599999999999</v>
      </c>
      <c r="M8" s="18">
        <v>180.10400000000001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149.02777777777777</v>
      </c>
      <c r="E9" s="24">
        <f t="shared" si="0"/>
        <v>148.48888888888888</v>
      </c>
      <c r="F9" s="24">
        <f t="shared" si="0"/>
        <v>148.73888888888888</v>
      </c>
      <c r="G9" s="24">
        <f t="shared" si="0"/>
        <v>149.10555555555555</v>
      </c>
      <c r="H9" s="24">
        <f t="shared" si="0"/>
        <v>148.24444444444444</v>
      </c>
      <c r="I9" s="24">
        <f t="shared" si="0"/>
        <v>149.42777777777778</v>
      </c>
      <c r="J9" s="24">
        <f t="shared" si="0"/>
        <v>149.35</v>
      </c>
      <c r="K9" s="24">
        <f t="shared" si="0"/>
        <v>149.96666666666667</v>
      </c>
      <c r="L9" s="24">
        <f t="shared" si="0"/>
        <v>149.35555555555555</v>
      </c>
      <c r="M9" s="24">
        <f t="shared" si="0"/>
        <v>150.25</v>
      </c>
      <c r="N9" s="29">
        <f>AVERAGE(D9:M9)</f>
        <v>149.19555555555556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148.94916571809324</v>
      </c>
      <c r="E11" s="28">
        <f t="shared" ref="E11:M11" si="2">E6/E8</f>
        <v>148.4212747526127</v>
      </c>
      <c r="F11" s="28">
        <f t="shared" si="2"/>
        <v>148.66373111371473</v>
      </c>
      <c r="G11" s="28">
        <f t="shared" si="2"/>
        <v>149.01780062851876</v>
      </c>
      <c r="H11" s="28">
        <f t="shared" si="2"/>
        <v>148.15143826375663</v>
      </c>
      <c r="I11" s="28">
        <f t="shared" si="2"/>
        <v>149.3564186000022</v>
      </c>
      <c r="J11" s="28">
        <f t="shared" si="2"/>
        <v>149.23724297197674</v>
      </c>
      <c r="K11" s="28">
        <f t="shared" si="2"/>
        <v>149.89255312650968</v>
      </c>
      <c r="L11" s="28">
        <f t="shared" si="2"/>
        <v>149.26765349294305</v>
      </c>
      <c r="M11" s="28">
        <f t="shared" si="2"/>
        <v>150.16323901745656</v>
      </c>
      <c r="N11" s="29">
        <f>AVERAGE(D11:M11)</f>
        <v>149.11205176855842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3537</v>
      </c>
      <c r="E6" s="8">
        <v>3451</v>
      </c>
      <c r="F6" s="8">
        <v>3515</v>
      </c>
      <c r="G6" s="8">
        <v>3496</v>
      </c>
      <c r="H6" s="8">
        <v>3506</v>
      </c>
      <c r="I6" s="8">
        <v>3555</v>
      </c>
      <c r="J6" s="8">
        <v>3561</v>
      </c>
      <c r="K6" s="8">
        <v>3475</v>
      </c>
      <c r="L6" s="8">
        <v>3523</v>
      </c>
      <c r="M6" s="12">
        <v>3474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180.78299999999999</v>
      </c>
      <c r="E8" s="10">
        <v>180.71299999999999</v>
      </c>
      <c r="F8" s="9">
        <v>180.624</v>
      </c>
      <c r="G8" s="10">
        <v>180.55500000000001</v>
      </c>
      <c r="H8" s="9">
        <v>180.631</v>
      </c>
      <c r="I8" s="10">
        <v>180.84</v>
      </c>
      <c r="J8" s="9">
        <v>180.761</v>
      </c>
      <c r="K8" s="10">
        <v>180.95</v>
      </c>
      <c r="L8" s="9">
        <v>180.887</v>
      </c>
      <c r="M8" s="11">
        <v>180.73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19.649999999999999</v>
      </c>
      <c r="E9" s="24">
        <f t="shared" si="0"/>
        <v>19.172222222222221</v>
      </c>
      <c r="F9" s="24">
        <f t="shared" si="0"/>
        <v>19.527777777777779</v>
      </c>
      <c r="G9" s="24">
        <f t="shared" si="0"/>
        <v>19.422222222222221</v>
      </c>
      <c r="H9" s="24">
        <f t="shared" si="0"/>
        <v>19.477777777777778</v>
      </c>
      <c r="I9" s="24">
        <f t="shared" si="0"/>
        <v>19.75</v>
      </c>
      <c r="J9" s="24">
        <f t="shared" si="0"/>
        <v>19.783333333333335</v>
      </c>
      <c r="K9" s="24">
        <f t="shared" si="0"/>
        <v>19.305555555555557</v>
      </c>
      <c r="L9" s="24">
        <f t="shared" si="0"/>
        <v>19.572222222222223</v>
      </c>
      <c r="M9" s="24">
        <f t="shared" si="0"/>
        <v>19.3</v>
      </c>
      <c r="N9" s="29">
        <f>AVERAGE(D9:M9)</f>
        <v>19.496111111111112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19.564892716682433</v>
      </c>
      <c r="E11" s="28">
        <f t="shared" ref="E11:M11" si="2">E6/E8</f>
        <v>19.096578552732787</v>
      </c>
      <c r="F11" s="28">
        <f t="shared" si="2"/>
        <v>19.460315351226857</v>
      </c>
      <c r="G11" s="28">
        <f t="shared" si="2"/>
        <v>19.362521115449585</v>
      </c>
      <c r="H11" s="28">
        <f t="shared" si="2"/>
        <v>19.409735870365552</v>
      </c>
      <c r="I11" s="28">
        <f t="shared" si="2"/>
        <v>19.658261446582614</v>
      </c>
      <c r="J11" s="28">
        <f t="shared" si="2"/>
        <v>19.700045916984305</v>
      </c>
      <c r="K11" s="28">
        <f t="shared" si="2"/>
        <v>19.204200055263886</v>
      </c>
      <c r="L11" s="28">
        <f t="shared" si="2"/>
        <v>19.476247602094126</v>
      </c>
      <c r="M11" s="28">
        <f t="shared" si="2"/>
        <v>19.222043932938639</v>
      </c>
      <c r="N11" s="29">
        <f>AVERAGE(D11:M11)</f>
        <v>19.41548425603208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47C3-63F7-7744-B448-33022B0C2300}">
  <dimension ref="A1:M47"/>
  <sheetViews>
    <sheetView showGridLines="0" topLeftCell="B1" zoomScale="120" zoomScaleNormal="120" workbookViewId="0">
      <selection activeCell="B1" sqref="B1"/>
    </sheetView>
  </sheetViews>
  <sheetFormatPr baseColWidth="10" defaultRowHeight="30" customHeight="1"/>
  <cols>
    <col min="1" max="1" width="4.5" hidden="1" customWidth="1"/>
    <col min="2" max="3" width="18.6640625" bestFit="1" customWidth="1"/>
    <col min="4" max="4" width="12" bestFit="1" customWidth="1"/>
    <col min="5" max="13" width="16.83203125" customWidth="1"/>
  </cols>
  <sheetData>
    <row r="1" spans="2:13" ht="16"/>
    <row r="2" spans="2:13" ht="40" customHeight="1">
      <c r="B2" s="33" t="s">
        <v>8</v>
      </c>
      <c r="C2" s="33" t="s">
        <v>4</v>
      </c>
      <c r="D2" s="33" t="s">
        <v>14</v>
      </c>
      <c r="E2" s="34" t="s">
        <v>15</v>
      </c>
      <c r="F2" s="34" t="s">
        <v>16</v>
      </c>
      <c r="G2" s="34" t="s">
        <v>17</v>
      </c>
      <c r="H2" s="34" t="s">
        <v>18</v>
      </c>
      <c r="I2" s="34" t="s">
        <v>38</v>
      </c>
      <c r="J2" s="35" t="s">
        <v>19</v>
      </c>
      <c r="K2" s="36" t="s">
        <v>20</v>
      </c>
      <c r="L2" s="36" t="s">
        <v>21</v>
      </c>
      <c r="M2" s="36" t="s">
        <v>21</v>
      </c>
    </row>
    <row r="3" spans="2:13" ht="30" customHeight="1">
      <c r="B3" s="37">
        <v>0.5</v>
      </c>
      <c r="C3" s="37">
        <v>0</v>
      </c>
      <c r="D3" s="33" t="s">
        <v>5</v>
      </c>
      <c r="E3" s="33">
        <v>75087</v>
      </c>
      <c r="F3" s="33">
        <v>75854</v>
      </c>
      <c r="G3" s="33">
        <v>86551</v>
      </c>
      <c r="H3" s="33">
        <v>84799</v>
      </c>
      <c r="I3" s="33">
        <v>86879</v>
      </c>
      <c r="J3" s="38">
        <f>(F3-E3)/E3</f>
        <v>1.0214817478391732E-2</v>
      </c>
      <c r="K3" s="38">
        <f>(G3-E3)/E3</f>
        <v>0.15267622890780028</v>
      </c>
      <c r="L3" s="38">
        <f>(H3-E3)/E3</f>
        <v>0.12934329511100456</v>
      </c>
      <c r="M3" s="38">
        <f>(I3-E3)/E3</f>
        <v>0.15704449505240586</v>
      </c>
    </row>
    <row r="4" spans="2:13" ht="30" customHeight="1">
      <c r="B4" s="37"/>
      <c r="C4" s="37"/>
      <c r="D4" s="33" t="s">
        <v>22</v>
      </c>
      <c r="E4" s="33">
        <v>190351</v>
      </c>
      <c r="F4" s="33">
        <v>170395</v>
      </c>
      <c r="G4" s="33">
        <v>194287</v>
      </c>
      <c r="H4" s="33">
        <v>181893</v>
      </c>
      <c r="I4" s="33">
        <v>202900</v>
      </c>
      <c r="J4" s="38">
        <f>(F4-E4)/E4</f>
        <v>-0.10483790471287253</v>
      </c>
      <c r="K4" s="38">
        <f>(G4-E4)/E4</f>
        <v>2.0677590346255076E-2</v>
      </c>
      <c r="L4" s="38">
        <f t="shared" ref="L4:M47" si="0">(H4-E4)/E4</f>
        <v>-4.4433704051988168E-2</v>
      </c>
      <c r="M4" s="38">
        <f t="shared" ref="M4:M32" si="1">(I4-E4)/E4</f>
        <v>6.5925579587183675E-2</v>
      </c>
    </row>
    <row r="5" spans="2:13" ht="30" customHeight="1">
      <c r="B5" s="37"/>
      <c r="C5" s="37"/>
      <c r="D5" s="33" t="s">
        <v>23</v>
      </c>
      <c r="E5" s="33">
        <v>96617</v>
      </c>
      <c r="F5" s="33">
        <v>98653</v>
      </c>
      <c r="G5" s="33">
        <v>100632</v>
      </c>
      <c r="H5" s="33">
        <v>105528</v>
      </c>
      <c r="I5" s="33">
        <v>100824</v>
      </c>
      <c r="J5" s="38">
        <f>(F5-E5)/E5</f>
        <v>2.1072896074189842E-2</v>
      </c>
      <c r="K5" s="38">
        <f>(G5-E5)/E5</f>
        <v>4.1555833859465728E-2</v>
      </c>
      <c r="L5" s="38">
        <f t="shared" si="0"/>
        <v>9.2230145833548965E-2</v>
      </c>
      <c r="M5" s="38">
        <f t="shared" si="1"/>
        <v>4.3543061780018009E-2</v>
      </c>
    </row>
    <row r="6" spans="2:13" ht="30" customHeight="1">
      <c r="B6" s="37">
        <v>0.5</v>
      </c>
      <c r="C6" s="37" t="s">
        <v>11</v>
      </c>
      <c r="D6" s="33" t="s">
        <v>5</v>
      </c>
      <c r="E6" s="33">
        <v>735</v>
      </c>
      <c r="F6" s="33">
        <v>2782</v>
      </c>
      <c r="G6" s="33">
        <v>537</v>
      </c>
      <c r="H6" s="33">
        <v>2788</v>
      </c>
      <c r="I6" s="33">
        <v>1150</v>
      </c>
      <c r="J6" s="38">
        <f>(F6-E6)/E6</f>
        <v>2.7850340136054421</v>
      </c>
      <c r="K6" s="38">
        <f t="shared" ref="K6:K47" si="2">(G6-E6)/E6</f>
        <v>-0.26938775510204083</v>
      </c>
      <c r="L6" s="38">
        <f t="shared" si="0"/>
        <v>2.7931972789115647</v>
      </c>
      <c r="M6" s="38">
        <f t="shared" si="1"/>
        <v>0.56462585034013602</v>
      </c>
    </row>
    <row r="7" spans="2:13" ht="30" customHeight="1">
      <c r="B7" s="37"/>
      <c r="C7" s="37"/>
      <c r="D7" s="33" t="s">
        <v>22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8">
        <v>0</v>
      </c>
      <c r="K7" s="38">
        <v>0</v>
      </c>
      <c r="L7" s="38">
        <v>0</v>
      </c>
      <c r="M7" s="38">
        <v>0</v>
      </c>
    </row>
    <row r="8" spans="2:13" ht="30" customHeight="1">
      <c r="B8" s="37"/>
      <c r="C8" s="37"/>
      <c r="D8" s="33" t="s">
        <v>23</v>
      </c>
      <c r="E8" s="33">
        <v>735</v>
      </c>
      <c r="F8" s="33">
        <v>2780</v>
      </c>
      <c r="G8" s="33">
        <v>536</v>
      </c>
      <c r="H8" s="33">
        <v>2787</v>
      </c>
      <c r="I8" s="33">
        <v>1048</v>
      </c>
      <c r="J8" s="38">
        <f>(F8-E8)/E8</f>
        <v>2.7823129251700682</v>
      </c>
      <c r="K8" s="38">
        <f t="shared" si="2"/>
        <v>-0.27074829931972788</v>
      </c>
      <c r="L8" s="38">
        <f t="shared" si="0"/>
        <v>2.7918367346938777</v>
      </c>
      <c r="M8" s="38">
        <f t="shared" si="1"/>
        <v>0.42585034013605444</v>
      </c>
    </row>
    <row r="9" spans="2:13" ht="30" customHeight="1">
      <c r="B9" s="37">
        <v>0.5</v>
      </c>
      <c r="C9" s="37" t="s">
        <v>10</v>
      </c>
      <c r="D9" s="33" t="s">
        <v>5</v>
      </c>
      <c r="E9" s="33">
        <v>377</v>
      </c>
      <c r="F9" s="33">
        <v>642</v>
      </c>
      <c r="G9" s="33">
        <v>363</v>
      </c>
      <c r="H9" s="33">
        <v>641</v>
      </c>
      <c r="I9" s="33">
        <v>499</v>
      </c>
      <c r="J9" s="38">
        <f>(F9-E9)/E9</f>
        <v>0.70291777188328908</v>
      </c>
      <c r="K9" s="38">
        <f t="shared" si="2"/>
        <v>-3.7135278514588858E-2</v>
      </c>
      <c r="L9" s="38">
        <f t="shared" si="0"/>
        <v>0.70026525198938994</v>
      </c>
      <c r="M9" s="38">
        <f t="shared" si="1"/>
        <v>0.32360742705570295</v>
      </c>
    </row>
    <row r="10" spans="2:13" ht="30" customHeight="1">
      <c r="B10" s="37"/>
      <c r="C10" s="37"/>
      <c r="D10" s="33" t="s">
        <v>22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8">
        <v>0</v>
      </c>
      <c r="K10" s="38">
        <v>0</v>
      </c>
      <c r="L10" s="38">
        <v>0</v>
      </c>
      <c r="M10" s="38">
        <v>0</v>
      </c>
    </row>
    <row r="11" spans="2:13" ht="30" customHeight="1">
      <c r="B11" s="37"/>
      <c r="C11" s="37"/>
      <c r="D11" s="33" t="s">
        <v>23</v>
      </c>
      <c r="E11" s="33">
        <v>376</v>
      </c>
      <c r="F11" s="33">
        <v>641</v>
      </c>
      <c r="G11" s="33">
        <v>362</v>
      </c>
      <c r="H11" s="33">
        <v>641</v>
      </c>
      <c r="I11" s="33">
        <v>498</v>
      </c>
      <c r="J11" s="38">
        <f>(F11-E11)/E11</f>
        <v>0.70478723404255317</v>
      </c>
      <c r="K11" s="38">
        <f t="shared" si="2"/>
        <v>-3.7234042553191488E-2</v>
      </c>
      <c r="L11" s="38">
        <f t="shared" si="0"/>
        <v>0.70478723404255317</v>
      </c>
      <c r="M11" s="38">
        <f t="shared" si="1"/>
        <v>0.32446808510638298</v>
      </c>
    </row>
    <row r="12" spans="2:13" ht="30" customHeight="1">
      <c r="B12" s="37">
        <v>0.5</v>
      </c>
      <c r="C12" s="37" t="s">
        <v>12</v>
      </c>
      <c r="D12" s="33" t="s">
        <v>5</v>
      </c>
      <c r="E12" s="33">
        <v>147</v>
      </c>
      <c r="F12" s="33">
        <v>157</v>
      </c>
      <c r="G12" s="33">
        <v>144</v>
      </c>
      <c r="H12" s="33">
        <v>157</v>
      </c>
      <c r="I12" s="33">
        <v>149</v>
      </c>
      <c r="J12" s="38">
        <f>(F12-E12)/E12</f>
        <v>6.8027210884353748E-2</v>
      </c>
      <c r="K12" s="38">
        <f t="shared" si="2"/>
        <v>-2.0408163265306121E-2</v>
      </c>
      <c r="L12" s="38">
        <f t="shared" si="0"/>
        <v>6.8027210884353748E-2</v>
      </c>
      <c r="M12" s="38">
        <f t="shared" si="1"/>
        <v>1.3605442176870748E-2</v>
      </c>
    </row>
    <row r="13" spans="2:13" ht="30" customHeight="1">
      <c r="B13" s="37"/>
      <c r="C13" s="37"/>
      <c r="D13" s="33" t="s">
        <v>22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8">
        <v>0</v>
      </c>
      <c r="K13" s="38">
        <v>0</v>
      </c>
      <c r="L13" s="38">
        <v>0</v>
      </c>
      <c r="M13" s="38">
        <v>0</v>
      </c>
    </row>
    <row r="14" spans="2:13" ht="30" customHeight="1">
      <c r="B14" s="37"/>
      <c r="C14" s="37"/>
      <c r="D14" s="33" t="s">
        <v>23</v>
      </c>
      <c r="E14" s="33">
        <v>146</v>
      </c>
      <c r="F14" s="33">
        <v>157</v>
      </c>
      <c r="G14" s="33">
        <v>143</v>
      </c>
      <c r="H14" s="33">
        <v>157</v>
      </c>
      <c r="I14" s="33">
        <v>149</v>
      </c>
      <c r="J14" s="38">
        <f>(F14-E14)/E14</f>
        <v>7.5342465753424653E-2</v>
      </c>
      <c r="K14" s="38">
        <f t="shared" si="2"/>
        <v>-2.0547945205479451E-2</v>
      </c>
      <c r="L14" s="38">
        <f t="shared" si="0"/>
        <v>7.5342465753424653E-2</v>
      </c>
      <c r="M14" s="38">
        <f t="shared" si="1"/>
        <v>2.0547945205479451E-2</v>
      </c>
    </row>
    <row r="15" spans="2:13" ht="30" customHeight="1">
      <c r="B15" s="37">
        <v>0.5</v>
      </c>
      <c r="C15" s="37" t="s">
        <v>9</v>
      </c>
      <c r="D15" s="33" t="s">
        <v>5</v>
      </c>
      <c r="E15" s="33">
        <v>20</v>
      </c>
      <c r="F15" s="33">
        <v>20</v>
      </c>
      <c r="G15" s="33">
        <v>20</v>
      </c>
      <c r="H15" s="33">
        <v>20</v>
      </c>
      <c r="I15" s="33">
        <v>20</v>
      </c>
      <c r="J15" s="38">
        <f>(F15-E15)/E15</f>
        <v>0</v>
      </c>
      <c r="K15" s="38">
        <f t="shared" si="2"/>
        <v>0</v>
      </c>
      <c r="L15" s="38">
        <f t="shared" si="0"/>
        <v>0</v>
      </c>
      <c r="M15" s="38">
        <f t="shared" si="1"/>
        <v>0</v>
      </c>
    </row>
    <row r="16" spans="2:13" ht="30" customHeight="1">
      <c r="B16" s="37"/>
      <c r="C16" s="37"/>
      <c r="D16" s="33" t="s">
        <v>22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8">
        <v>0</v>
      </c>
      <c r="K16" s="38">
        <v>0</v>
      </c>
      <c r="L16" s="38">
        <v>0</v>
      </c>
      <c r="M16" s="38">
        <v>0</v>
      </c>
    </row>
    <row r="17" spans="2:13" ht="30" customHeight="1">
      <c r="B17" s="37"/>
      <c r="C17" s="37"/>
      <c r="D17" s="33" t="s">
        <v>23</v>
      </c>
      <c r="E17" s="33">
        <v>19</v>
      </c>
      <c r="F17" s="33">
        <v>19</v>
      </c>
      <c r="G17" s="33">
        <v>19</v>
      </c>
      <c r="H17" s="33">
        <v>19</v>
      </c>
      <c r="I17" s="33">
        <v>19</v>
      </c>
      <c r="J17" s="38">
        <f>(F17-E17)/E17</f>
        <v>0</v>
      </c>
      <c r="K17" s="38">
        <f t="shared" si="2"/>
        <v>0</v>
      </c>
      <c r="L17" s="38">
        <f t="shared" si="0"/>
        <v>0</v>
      </c>
      <c r="M17" s="38">
        <f t="shared" si="1"/>
        <v>0</v>
      </c>
    </row>
    <row r="18" spans="2:13" ht="30" customHeight="1">
      <c r="B18" s="37">
        <v>1</v>
      </c>
      <c r="C18" s="37">
        <v>0</v>
      </c>
      <c r="D18" s="33" t="s">
        <v>5</v>
      </c>
      <c r="E18" s="33">
        <v>73397</v>
      </c>
      <c r="F18" s="33">
        <v>86430</v>
      </c>
      <c r="G18" s="33">
        <v>86918</v>
      </c>
      <c r="H18" s="33">
        <v>84587</v>
      </c>
      <c r="I18" s="33">
        <v>87183</v>
      </c>
      <c r="J18" s="38">
        <f>(F18-E18)/E18</f>
        <v>0.17756856547270325</v>
      </c>
      <c r="K18" s="38">
        <f t="shared" si="2"/>
        <v>0.18421733858332084</v>
      </c>
      <c r="L18" s="38">
        <f t="shared" si="0"/>
        <v>0.15245854735207162</v>
      </c>
      <c r="M18" s="38">
        <f t="shared" si="1"/>
        <v>0.18782784037494721</v>
      </c>
    </row>
    <row r="19" spans="2:13" ht="30" customHeight="1">
      <c r="B19" s="37"/>
      <c r="C19" s="37"/>
      <c r="D19" s="33" t="s">
        <v>22</v>
      </c>
      <c r="E19" s="33">
        <v>192347</v>
      </c>
      <c r="F19" s="33">
        <v>142848</v>
      </c>
      <c r="G19" s="33">
        <v>197307</v>
      </c>
      <c r="H19" s="33">
        <v>180486</v>
      </c>
      <c r="I19" s="33">
        <v>207185</v>
      </c>
      <c r="J19" s="38">
        <f>(F19-E19)/E19</f>
        <v>-0.25734219925447238</v>
      </c>
      <c r="K19" s="38">
        <f t="shared" si="2"/>
        <v>2.5786729192553041E-2</v>
      </c>
      <c r="L19" s="38">
        <f t="shared" si="0"/>
        <v>-6.1664595756627347E-2</v>
      </c>
      <c r="M19" s="38">
        <f t="shared" si="1"/>
        <v>7.7141832209496372E-2</v>
      </c>
    </row>
    <row r="20" spans="2:13" ht="30" customHeight="1">
      <c r="B20" s="37"/>
      <c r="C20" s="37"/>
      <c r="D20" s="33" t="s">
        <v>23</v>
      </c>
      <c r="E20" s="33">
        <v>98924</v>
      </c>
      <c r="F20" s="33">
        <v>101824</v>
      </c>
      <c r="G20" s="33">
        <v>100483</v>
      </c>
      <c r="H20" s="33">
        <v>105413</v>
      </c>
      <c r="I20" s="33">
        <v>101318</v>
      </c>
      <c r="J20" s="38">
        <f>(F20-E20)/E20</f>
        <v>2.9315434070599652E-2</v>
      </c>
      <c r="K20" s="38">
        <f t="shared" si="2"/>
        <v>1.5759573005539606E-2</v>
      </c>
      <c r="L20" s="38">
        <f t="shared" si="0"/>
        <v>6.5595810925559009E-2</v>
      </c>
      <c r="M20" s="38">
        <f t="shared" si="1"/>
        <v>2.4200396263798472E-2</v>
      </c>
    </row>
    <row r="21" spans="2:13" ht="30" customHeight="1">
      <c r="B21" s="37">
        <v>1</v>
      </c>
      <c r="C21" s="37" t="s">
        <v>11</v>
      </c>
      <c r="D21" s="33" t="s">
        <v>5</v>
      </c>
      <c r="E21" s="33">
        <v>729</v>
      </c>
      <c r="F21" s="33">
        <v>2786</v>
      </c>
      <c r="G21" s="33">
        <v>547</v>
      </c>
      <c r="H21" s="33">
        <v>2783</v>
      </c>
      <c r="I21" s="33">
        <v>1147</v>
      </c>
      <c r="J21" s="38">
        <f>(F21-E21)/E21</f>
        <v>2.8216735253772289</v>
      </c>
      <c r="K21" s="38">
        <f t="shared" si="2"/>
        <v>-0.2496570644718793</v>
      </c>
      <c r="L21" s="38">
        <f t="shared" si="0"/>
        <v>2.8175582990397805</v>
      </c>
      <c r="M21" s="38">
        <f t="shared" si="1"/>
        <v>0.57338820301783266</v>
      </c>
    </row>
    <row r="22" spans="2:13" ht="30" customHeight="1">
      <c r="B22" s="37"/>
      <c r="C22" s="37"/>
      <c r="D22" s="33" t="s">
        <v>22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8">
        <v>0</v>
      </c>
      <c r="K22" s="38">
        <v>0</v>
      </c>
      <c r="L22" s="38">
        <v>0</v>
      </c>
      <c r="M22" s="38">
        <v>0</v>
      </c>
    </row>
    <row r="23" spans="2:13" ht="30" customHeight="1">
      <c r="B23" s="37"/>
      <c r="C23" s="37"/>
      <c r="D23" s="33" t="s">
        <v>23</v>
      </c>
      <c r="E23" s="33">
        <v>729</v>
      </c>
      <c r="F23" s="33">
        <v>2786</v>
      </c>
      <c r="G23" s="33">
        <v>576</v>
      </c>
      <c r="H23" s="33">
        <v>2783</v>
      </c>
      <c r="I23" s="33">
        <v>1147</v>
      </c>
      <c r="J23" s="38">
        <f>(F23-E23)/E23</f>
        <v>2.8216735253772289</v>
      </c>
      <c r="K23" s="38">
        <f t="shared" si="2"/>
        <v>-0.20987654320987653</v>
      </c>
      <c r="L23" s="38">
        <f t="shared" si="0"/>
        <v>2.8175582990397805</v>
      </c>
      <c r="M23" s="38">
        <f t="shared" si="1"/>
        <v>0.57338820301783266</v>
      </c>
    </row>
    <row r="24" spans="2:13" ht="30" customHeight="1">
      <c r="B24" s="37">
        <v>1</v>
      </c>
      <c r="C24" s="37" t="s">
        <v>10</v>
      </c>
      <c r="D24" s="33" t="s">
        <v>5</v>
      </c>
      <c r="E24" s="33">
        <v>374</v>
      </c>
      <c r="F24" s="33">
        <v>640</v>
      </c>
      <c r="G24" s="33">
        <v>364</v>
      </c>
      <c r="H24" s="33">
        <v>641</v>
      </c>
      <c r="I24" s="33">
        <v>498</v>
      </c>
      <c r="J24" s="38">
        <f>(F24-E24)/E24</f>
        <v>0.71122994652406413</v>
      </c>
      <c r="K24" s="38">
        <f t="shared" si="2"/>
        <v>-2.6737967914438502E-2</v>
      </c>
      <c r="L24" s="38">
        <f t="shared" si="0"/>
        <v>0.71390374331550799</v>
      </c>
      <c r="M24" s="38">
        <f t="shared" si="1"/>
        <v>0.33155080213903743</v>
      </c>
    </row>
    <row r="25" spans="2:13" ht="30" customHeight="1">
      <c r="B25" s="37"/>
      <c r="C25" s="37"/>
      <c r="D25" s="33" t="s">
        <v>22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8">
        <v>0</v>
      </c>
      <c r="K25" s="38">
        <v>0</v>
      </c>
      <c r="L25" s="38">
        <v>0</v>
      </c>
      <c r="M25" s="38">
        <v>0</v>
      </c>
    </row>
    <row r="26" spans="2:13" ht="30" customHeight="1">
      <c r="B26" s="37"/>
      <c r="C26" s="37"/>
      <c r="D26" s="33" t="s">
        <v>23</v>
      </c>
      <c r="E26" s="33">
        <v>374</v>
      </c>
      <c r="F26" s="33">
        <v>640</v>
      </c>
      <c r="G26" s="33">
        <v>364</v>
      </c>
      <c r="H26" s="33">
        <v>641</v>
      </c>
      <c r="I26" s="33">
        <v>497</v>
      </c>
      <c r="J26" s="38">
        <f>(F26-E26)/E26</f>
        <v>0.71122994652406413</v>
      </c>
      <c r="K26" s="38">
        <f t="shared" si="2"/>
        <v>-2.6737967914438502E-2</v>
      </c>
      <c r="L26" s="38">
        <f t="shared" si="0"/>
        <v>0.71390374331550799</v>
      </c>
      <c r="M26" s="38">
        <f t="shared" si="1"/>
        <v>0.32887700534759357</v>
      </c>
    </row>
    <row r="27" spans="2:13" ht="30" customHeight="1">
      <c r="B27" s="37">
        <v>1</v>
      </c>
      <c r="C27" s="37" t="s">
        <v>12</v>
      </c>
      <c r="D27" s="33" t="s">
        <v>5</v>
      </c>
      <c r="E27" s="33">
        <v>147</v>
      </c>
      <c r="F27" s="33">
        <v>157</v>
      </c>
      <c r="G27" s="33">
        <v>144</v>
      </c>
      <c r="H27" s="33">
        <v>157</v>
      </c>
      <c r="I27" s="33">
        <v>149</v>
      </c>
      <c r="J27" s="38">
        <f>(F27-E27)/E27</f>
        <v>6.8027210884353748E-2</v>
      </c>
      <c r="K27" s="38">
        <f t="shared" si="2"/>
        <v>-2.0408163265306121E-2</v>
      </c>
      <c r="L27" s="38">
        <f t="shared" si="0"/>
        <v>6.8027210884353748E-2</v>
      </c>
      <c r="M27" s="38">
        <f t="shared" si="1"/>
        <v>1.3605442176870748E-2</v>
      </c>
    </row>
    <row r="28" spans="2:13" ht="30" customHeight="1">
      <c r="B28" s="37"/>
      <c r="C28" s="37"/>
      <c r="D28" s="33" t="s">
        <v>22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8">
        <v>0</v>
      </c>
      <c r="K28" s="38">
        <v>0</v>
      </c>
      <c r="L28" s="38">
        <v>0</v>
      </c>
      <c r="M28" s="38">
        <v>0</v>
      </c>
    </row>
    <row r="29" spans="2:13" ht="30" customHeight="1">
      <c r="B29" s="37"/>
      <c r="C29" s="37"/>
      <c r="D29" s="33" t="s">
        <v>23</v>
      </c>
      <c r="E29" s="33">
        <v>146</v>
      </c>
      <c r="F29" s="33">
        <v>157</v>
      </c>
      <c r="G29" s="33">
        <v>143</v>
      </c>
      <c r="H29" s="33">
        <v>157</v>
      </c>
      <c r="I29" s="33">
        <v>149</v>
      </c>
      <c r="J29" s="38">
        <f>(F29-E29)/E29</f>
        <v>7.5342465753424653E-2</v>
      </c>
      <c r="K29" s="38">
        <f t="shared" si="2"/>
        <v>-2.0547945205479451E-2</v>
      </c>
      <c r="L29" s="38">
        <f t="shared" si="0"/>
        <v>7.5342465753424653E-2</v>
      </c>
      <c r="M29" s="38">
        <f t="shared" si="1"/>
        <v>2.0547945205479451E-2</v>
      </c>
    </row>
    <row r="30" spans="2:13" ht="30" customHeight="1">
      <c r="B30" s="37">
        <v>1</v>
      </c>
      <c r="C30" s="37" t="s">
        <v>9</v>
      </c>
      <c r="D30" s="33" t="s">
        <v>5</v>
      </c>
      <c r="E30" s="33">
        <v>20</v>
      </c>
      <c r="F30" s="33">
        <v>20</v>
      </c>
      <c r="G30" s="33">
        <v>20</v>
      </c>
      <c r="H30" s="33">
        <v>20</v>
      </c>
      <c r="I30" s="33">
        <v>20</v>
      </c>
      <c r="J30" s="38">
        <f>(F30-E30)/E30</f>
        <v>0</v>
      </c>
      <c r="K30" s="38">
        <f t="shared" si="2"/>
        <v>0</v>
      </c>
      <c r="L30" s="38">
        <f t="shared" si="0"/>
        <v>0</v>
      </c>
      <c r="M30" s="38">
        <f t="shared" si="1"/>
        <v>0</v>
      </c>
    </row>
    <row r="31" spans="2:13" ht="30" customHeight="1">
      <c r="B31" s="37"/>
      <c r="C31" s="37"/>
      <c r="D31" s="33" t="s">
        <v>22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8">
        <v>0</v>
      </c>
      <c r="K31" s="38">
        <v>0</v>
      </c>
      <c r="L31" s="38">
        <v>0</v>
      </c>
      <c r="M31" s="38">
        <v>0</v>
      </c>
    </row>
    <row r="32" spans="2:13" ht="30" customHeight="1">
      <c r="B32" s="37"/>
      <c r="C32" s="37"/>
      <c r="D32" s="33" t="s">
        <v>23</v>
      </c>
      <c r="E32" s="33">
        <v>20</v>
      </c>
      <c r="F32" s="33">
        <v>20</v>
      </c>
      <c r="G32" s="33">
        <v>19</v>
      </c>
      <c r="H32" s="33">
        <v>19</v>
      </c>
      <c r="I32" s="33">
        <v>19</v>
      </c>
      <c r="J32" s="38">
        <f>(F32-E32)/E32</f>
        <v>0</v>
      </c>
      <c r="K32" s="38">
        <f t="shared" si="2"/>
        <v>-0.05</v>
      </c>
      <c r="L32" s="38">
        <f t="shared" si="0"/>
        <v>-0.05</v>
      </c>
      <c r="M32" s="38">
        <f t="shared" si="1"/>
        <v>-0.05</v>
      </c>
    </row>
    <row r="33" spans="2:13" ht="30" customHeight="1">
      <c r="B33" s="37">
        <v>3</v>
      </c>
      <c r="C33" s="37">
        <v>0</v>
      </c>
      <c r="D33" s="33" t="s">
        <v>5</v>
      </c>
      <c r="E33" s="33" t="s">
        <v>24</v>
      </c>
      <c r="F33" s="33" t="s">
        <v>24</v>
      </c>
      <c r="G33" s="33" t="s">
        <v>24</v>
      </c>
      <c r="H33" s="33" t="s">
        <v>24</v>
      </c>
      <c r="I33" s="33" t="s">
        <v>24</v>
      </c>
      <c r="J33" s="38" t="s">
        <v>24</v>
      </c>
      <c r="K33" s="38" t="s">
        <v>24</v>
      </c>
      <c r="L33" s="39" t="s">
        <v>24</v>
      </c>
      <c r="M33" s="39" t="s">
        <v>24</v>
      </c>
    </row>
    <row r="34" spans="2:13" ht="30" customHeight="1">
      <c r="B34" s="37"/>
      <c r="C34" s="37"/>
      <c r="D34" s="33" t="s">
        <v>22</v>
      </c>
      <c r="E34" s="33" t="s">
        <v>24</v>
      </c>
      <c r="F34" s="33" t="s">
        <v>24</v>
      </c>
      <c r="G34" s="33" t="s">
        <v>24</v>
      </c>
      <c r="H34" s="33" t="s">
        <v>24</v>
      </c>
      <c r="I34" s="33" t="s">
        <v>24</v>
      </c>
      <c r="J34" s="38" t="s">
        <v>24</v>
      </c>
      <c r="K34" s="38" t="s">
        <v>24</v>
      </c>
      <c r="L34" s="38" t="s">
        <v>24</v>
      </c>
      <c r="M34" s="38" t="s">
        <v>24</v>
      </c>
    </row>
    <row r="35" spans="2:13" ht="30" customHeight="1">
      <c r="B35" s="37"/>
      <c r="C35" s="37"/>
      <c r="D35" s="33" t="s">
        <v>23</v>
      </c>
      <c r="E35" s="33" t="s">
        <v>24</v>
      </c>
      <c r="F35" s="33" t="s">
        <v>24</v>
      </c>
      <c r="G35" s="33" t="s">
        <v>24</v>
      </c>
      <c r="H35" s="33" t="s">
        <v>24</v>
      </c>
      <c r="I35" s="33" t="s">
        <v>24</v>
      </c>
      <c r="J35" s="38" t="s">
        <v>24</v>
      </c>
      <c r="K35" s="38" t="s">
        <v>24</v>
      </c>
      <c r="L35" s="38" t="s">
        <v>24</v>
      </c>
      <c r="M35" s="38" t="s">
        <v>24</v>
      </c>
    </row>
    <row r="36" spans="2:13" ht="30" customHeight="1">
      <c r="B36" s="37">
        <v>3</v>
      </c>
      <c r="C36" s="37" t="s">
        <v>11</v>
      </c>
      <c r="D36" s="33" t="s">
        <v>5</v>
      </c>
      <c r="E36" s="33">
        <v>733</v>
      </c>
      <c r="F36" s="33">
        <v>2788</v>
      </c>
      <c r="G36" s="33">
        <v>546</v>
      </c>
      <c r="H36" s="33">
        <v>2787</v>
      </c>
      <c r="I36" s="33">
        <v>1158</v>
      </c>
      <c r="J36" s="38">
        <f>(F36-E36)/E36</f>
        <v>2.8035470668485676</v>
      </c>
      <c r="K36" s="38">
        <f t="shared" si="2"/>
        <v>-0.25511596180081858</v>
      </c>
      <c r="L36" s="38">
        <f t="shared" si="0"/>
        <v>2.802182810368349</v>
      </c>
      <c r="M36" s="38">
        <f>(I36-E36)/E36</f>
        <v>0.57980900409276948</v>
      </c>
    </row>
    <row r="37" spans="2:13" ht="30" customHeight="1">
      <c r="B37" s="37"/>
      <c r="C37" s="37"/>
      <c r="D37" s="33" t="s">
        <v>22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8">
        <v>0</v>
      </c>
      <c r="K37" s="38">
        <v>0</v>
      </c>
      <c r="L37" s="38">
        <v>0</v>
      </c>
      <c r="M37" s="38">
        <v>0</v>
      </c>
    </row>
    <row r="38" spans="2:13" ht="30" customHeight="1">
      <c r="B38" s="37"/>
      <c r="C38" s="37"/>
      <c r="D38" s="33" t="s">
        <v>23</v>
      </c>
      <c r="E38" s="33">
        <v>733</v>
      </c>
      <c r="F38" s="33">
        <v>2788</v>
      </c>
      <c r="G38" s="33">
        <v>545</v>
      </c>
      <c r="H38" s="33">
        <v>2787</v>
      </c>
      <c r="I38" s="33">
        <v>1158</v>
      </c>
      <c r="J38" s="38">
        <f>(F38-E38)/E38</f>
        <v>2.8035470668485676</v>
      </c>
      <c r="K38" s="38">
        <f t="shared" si="2"/>
        <v>-0.25648021828103684</v>
      </c>
      <c r="L38" s="38">
        <f t="shared" si="0"/>
        <v>2.802182810368349</v>
      </c>
      <c r="M38" s="38">
        <f t="shared" ref="M37:M47" si="3">(I38-E38)/E38</f>
        <v>0.57980900409276948</v>
      </c>
    </row>
    <row r="39" spans="2:13" ht="30" customHeight="1">
      <c r="B39" s="37">
        <v>3</v>
      </c>
      <c r="C39" s="37" t="s">
        <v>10</v>
      </c>
      <c r="D39" s="33" t="s">
        <v>5</v>
      </c>
      <c r="E39" s="33">
        <v>372</v>
      </c>
      <c r="F39" s="33">
        <v>622</v>
      </c>
      <c r="G39" s="33">
        <v>365</v>
      </c>
      <c r="H39" s="33">
        <v>640</v>
      </c>
      <c r="I39" s="33">
        <v>498</v>
      </c>
      <c r="J39" s="38">
        <f>(F39-E39)/E39</f>
        <v>0.67204301075268813</v>
      </c>
      <c r="K39" s="38">
        <f t="shared" si="2"/>
        <v>-1.8817204301075269E-2</v>
      </c>
      <c r="L39" s="38">
        <f t="shared" si="0"/>
        <v>0.72043010752688175</v>
      </c>
      <c r="M39" s="38">
        <f t="shared" si="3"/>
        <v>0.33870967741935482</v>
      </c>
    </row>
    <row r="40" spans="2:13" ht="30" customHeight="1">
      <c r="B40" s="37"/>
      <c r="C40" s="37"/>
      <c r="D40" s="33" t="s">
        <v>22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8">
        <v>0</v>
      </c>
      <c r="K40" s="38">
        <v>0</v>
      </c>
      <c r="L40" s="38">
        <v>0</v>
      </c>
      <c r="M40" s="38">
        <v>0</v>
      </c>
    </row>
    <row r="41" spans="2:13" ht="30" customHeight="1">
      <c r="B41" s="37"/>
      <c r="C41" s="37"/>
      <c r="D41" s="33" t="s">
        <v>23</v>
      </c>
      <c r="E41" s="33">
        <v>371</v>
      </c>
      <c r="F41" s="33">
        <v>622</v>
      </c>
      <c r="G41" s="33">
        <v>365</v>
      </c>
      <c r="H41" s="33">
        <v>640</v>
      </c>
      <c r="I41" s="33">
        <v>498</v>
      </c>
      <c r="J41" s="38">
        <f>(F41-E41)/E41</f>
        <v>0.67654986522911054</v>
      </c>
      <c r="K41" s="38">
        <f t="shared" si="2"/>
        <v>-1.6172506738544475E-2</v>
      </c>
      <c r="L41" s="38">
        <f t="shared" si="0"/>
        <v>0.72506738544474392</v>
      </c>
      <c r="M41" s="38">
        <f t="shared" si="3"/>
        <v>0.3423180592991914</v>
      </c>
    </row>
    <row r="42" spans="2:13" ht="30" customHeight="1">
      <c r="B42" s="37">
        <v>3</v>
      </c>
      <c r="C42" s="37" t="s">
        <v>12</v>
      </c>
      <c r="D42" s="33" t="s">
        <v>5</v>
      </c>
      <c r="E42" s="33">
        <v>147</v>
      </c>
      <c r="F42" s="33">
        <v>158</v>
      </c>
      <c r="G42" s="33">
        <v>143</v>
      </c>
      <c r="H42" s="33">
        <v>157</v>
      </c>
      <c r="I42" s="33">
        <v>149</v>
      </c>
      <c r="J42" s="38">
        <f>(F42-E42)/E42</f>
        <v>7.4829931972789115E-2</v>
      </c>
      <c r="K42" s="38">
        <f t="shared" si="2"/>
        <v>-2.7210884353741496E-2</v>
      </c>
      <c r="L42" s="38">
        <f t="shared" si="0"/>
        <v>6.8027210884353748E-2</v>
      </c>
      <c r="M42" s="38">
        <f t="shared" si="3"/>
        <v>1.3605442176870748E-2</v>
      </c>
    </row>
    <row r="43" spans="2:13" ht="30" customHeight="1">
      <c r="B43" s="37"/>
      <c r="C43" s="37"/>
      <c r="D43" s="33" t="s">
        <v>22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8">
        <v>0</v>
      </c>
      <c r="K43" s="38">
        <v>0</v>
      </c>
      <c r="L43" s="38">
        <v>0</v>
      </c>
      <c r="M43" s="38">
        <v>0</v>
      </c>
    </row>
    <row r="44" spans="2:13" ht="30" customHeight="1">
      <c r="B44" s="37"/>
      <c r="C44" s="37"/>
      <c r="D44" s="33" t="s">
        <v>23</v>
      </c>
      <c r="E44" s="33">
        <v>147</v>
      </c>
      <c r="F44" s="33">
        <v>157</v>
      </c>
      <c r="G44" s="33">
        <v>143</v>
      </c>
      <c r="H44" s="33">
        <v>157</v>
      </c>
      <c r="I44" s="33">
        <v>149</v>
      </c>
      <c r="J44" s="38">
        <f>(F44-E44)/E44</f>
        <v>6.8027210884353748E-2</v>
      </c>
      <c r="K44" s="38">
        <f t="shared" si="2"/>
        <v>-2.7210884353741496E-2</v>
      </c>
      <c r="L44" s="38">
        <f t="shared" si="0"/>
        <v>6.8027210884353748E-2</v>
      </c>
      <c r="M44" s="38">
        <f t="shared" si="3"/>
        <v>1.3605442176870748E-2</v>
      </c>
    </row>
    <row r="45" spans="2:13" ht="30" customHeight="1">
      <c r="B45" s="37">
        <v>3</v>
      </c>
      <c r="C45" s="37" t="s">
        <v>9</v>
      </c>
      <c r="D45" s="33" t="s">
        <v>5</v>
      </c>
      <c r="E45" s="33">
        <v>20</v>
      </c>
      <c r="F45" s="33">
        <v>20</v>
      </c>
      <c r="G45" s="33">
        <v>20</v>
      </c>
      <c r="H45" s="33">
        <v>20</v>
      </c>
      <c r="I45" s="33">
        <v>19</v>
      </c>
      <c r="J45" s="38">
        <f>(F45-E45)/E45</f>
        <v>0</v>
      </c>
      <c r="K45" s="38">
        <f t="shared" si="2"/>
        <v>0</v>
      </c>
      <c r="L45" s="38">
        <f t="shared" si="0"/>
        <v>0</v>
      </c>
      <c r="M45" s="38">
        <f t="shared" si="3"/>
        <v>-0.05</v>
      </c>
    </row>
    <row r="46" spans="2:13" ht="30" customHeight="1">
      <c r="B46" s="37"/>
      <c r="C46" s="37"/>
      <c r="D46" s="33" t="s">
        <v>22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8">
        <v>0</v>
      </c>
      <c r="K46" s="38">
        <v>0</v>
      </c>
      <c r="L46" s="38">
        <v>0</v>
      </c>
      <c r="M46" s="38">
        <v>0</v>
      </c>
    </row>
    <row r="47" spans="2:13" ht="30" customHeight="1">
      <c r="B47" s="37"/>
      <c r="C47" s="37"/>
      <c r="D47" s="33" t="s">
        <v>23</v>
      </c>
      <c r="E47" s="33">
        <v>20</v>
      </c>
      <c r="F47" s="33">
        <v>20</v>
      </c>
      <c r="G47" s="33">
        <v>19</v>
      </c>
      <c r="H47" s="33">
        <v>20</v>
      </c>
      <c r="I47" s="33">
        <v>19</v>
      </c>
      <c r="J47" s="38">
        <f>(F47-E47)/E47</f>
        <v>0</v>
      </c>
      <c r="K47" s="38">
        <f t="shared" si="2"/>
        <v>-0.05</v>
      </c>
      <c r="L47" s="38">
        <f t="shared" si="0"/>
        <v>0</v>
      </c>
      <c r="M47" s="38">
        <f t="shared" si="3"/>
        <v>-0.05</v>
      </c>
    </row>
  </sheetData>
  <mergeCells count="30">
    <mergeCell ref="B39:B41"/>
    <mergeCell ref="C39:C41"/>
    <mergeCell ref="B42:B44"/>
    <mergeCell ref="C42:C44"/>
    <mergeCell ref="B45:B47"/>
    <mergeCell ref="C45:C47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B3:B5"/>
    <mergeCell ref="C3:C5"/>
    <mergeCell ref="B6:B8"/>
    <mergeCell ref="C6:C8"/>
    <mergeCell ref="B9:B11"/>
    <mergeCell ref="C9:C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1708-6F57-734E-984A-EB3B03784575}">
  <dimension ref="B1:U37"/>
  <sheetViews>
    <sheetView showGridLines="0" zoomScaleNormal="100" workbookViewId="0"/>
  </sheetViews>
  <sheetFormatPr baseColWidth="10" defaultRowHeight="30" customHeight="1"/>
  <cols>
    <col min="1" max="1" width="4.5" customWidth="1"/>
    <col min="2" max="2" width="18.83203125" customWidth="1"/>
    <col min="3" max="7" width="10.83203125" customWidth="1"/>
    <col min="8" max="8" width="4.5" customWidth="1"/>
    <col min="9" max="9" width="18.83203125" customWidth="1"/>
    <col min="10" max="14" width="10.83203125" customWidth="1"/>
    <col min="15" max="15" width="4.5" customWidth="1"/>
    <col min="16" max="16" width="18.83203125" customWidth="1"/>
    <col min="17" max="26" width="10.83203125" customWidth="1"/>
  </cols>
  <sheetData>
    <row r="1" spans="2:21" ht="16"/>
    <row r="2" spans="2:21" ht="30" customHeight="1">
      <c r="B2" t="s">
        <v>25</v>
      </c>
      <c r="I2" t="s">
        <v>26</v>
      </c>
      <c r="P2" t="s">
        <v>27</v>
      </c>
    </row>
    <row r="3" spans="2:21" ht="30" customHeight="1">
      <c r="B3" s="33" t="s">
        <v>28</v>
      </c>
      <c r="C3" s="33">
        <v>0</v>
      </c>
      <c r="D3" s="33" t="s">
        <v>11</v>
      </c>
      <c r="E3" s="33" t="s">
        <v>10</v>
      </c>
      <c r="F3" s="33" t="s">
        <v>12</v>
      </c>
      <c r="G3" s="33" t="s">
        <v>9</v>
      </c>
      <c r="I3" s="33" t="s">
        <v>28</v>
      </c>
      <c r="J3" s="33">
        <v>0</v>
      </c>
      <c r="K3" s="33" t="s">
        <v>11</v>
      </c>
      <c r="L3" s="33" t="s">
        <v>10</v>
      </c>
      <c r="M3" s="33" t="s">
        <v>12</v>
      </c>
      <c r="N3" s="33" t="s">
        <v>9</v>
      </c>
      <c r="P3" s="33" t="s">
        <v>28</v>
      </c>
      <c r="Q3" s="33">
        <v>0</v>
      </c>
      <c r="R3" s="33" t="s">
        <v>11</v>
      </c>
      <c r="S3" s="33" t="s">
        <v>10</v>
      </c>
      <c r="T3" s="33" t="s">
        <v>12</v>
      </c>
      <c r="U3" s="33" t="s">
        <v>9</v>
      </c>
    </row>
    <row r="4" spans="2:21" ht="30" customHeight="1">
      <c r="B4" s="34" t="s">
        <v>29</v>
      </c>
      <c r="C4" s="40">
        <f>summary1!J3</f>
        <v>1.0214817478391732E-2</v>
      </c>
      <c r="D4" s="40">
        <f>summary1!J6</f>
        <v>2.7850340136054421</v>
      </c>
      <c r="E4" s="40">
        <f>summary1!J9</f>
        <v>0.70291777188328908</v>
      </c>
      <c r="F4" s="40">
        <f>summary1!J12</f>
        <v>6.8027210884353748E-2</v>
      </c>
      <c r="G4" s="40">
        <f>summary1!J15</f>
        <v>0</v>
      </c>
      <c r="I4" s="34" t="s">
        <v>29</v>
      </c>
      <c r="J4" s="40">
        <f>summary1!J18</f>
        <v>0.17756856547270325</v>
      </c>
      <c r="K4" s="40">
        <f>summary1!J21</f>
        <v>2.8216735253772289</v>
      </c>
      <c r="L4" s="40">
        <f>summary1!J24</f>
        <v>0.71122994652406413</v>
      </c>
      <c r="M4" s="40">
        <f>summary1!J27</f>
        <v>6.8027210884353748E-2</v>
      </c>
      <c r="N4" s="40">
        <f>summary1!J30</f>
        <v>0</v>
      </c>
      <c r="P4" s="34" t="s">
        <v>29</v>
      </c>
      <c r="Q4" s="41">
        <v>0</v>
      </c>
      <c r="R4" s="40">
        <f>summary1!J36</f>
        <v>2.8035470668485676</v>
      </c>
      <c r="S4" s="40">
        <f>summary1!J39</f>
        <v>0.67204301075268813</v>
      </c>
      <c r="T4" s="40">
        <f>summary1!J42</f>
        <v>7.4829931972789115E-2</v>
      </c>
      <c r="U4" s="40">
        <f>summary1!J45</f>
        <v>0</v>
      </c>
    </row>
    <row r="5" spans="2:21" ht="30" customHeight="1">
      <c r="B5" s="33" t="s">
        <v>30</v>
      </c>
      <c r="C5" s="40">
        <f>summary1!K3</f>
        <v>0.15267622890780028</v>
      </c>
      <c r="D5" s="40">
        <f>summary1!K6</f>
        <v>-0.26938775510204083</v>
      </c>
      <c r="E5" s="40">
        <f>summary1!K9</f>
        <v>-3.7135278514588858E-2</v>
      </c>
      <c r="F5" s="40">
        <f>summary1!K12</f>
        <v>-2.0408163265306121E-2</v>
      </c>
      <c r="G5" s="40">
        <f>summary1!K15</f>
        <v>0</v>
      </c>
      <c r="I5" s="33" t="s">
        <v>30</v>
      </c>
      <c r="J5" s="40">
        <f>summary1!K18</f>
        <v>0.18421733858332084</v>
      </c>
      <c r="K5" s="40">
        <f>summary1!K21</f>
        <v>-0.2496570644718793</v>
      </c>
      <c r="L5" s="40">
        <f>summary1!K24</f>
        <v>-2.6737967914438502E-2</v>
      </c>
      <c r="M5" s="40">
        <f>summary1!K27</f>
        <v>-2.0408163265306121E-2</v>
      </c>
      <c r="N5" s="40">
        <f>summary1!K30</f>
        <v>0</v>
      </c>
      <c r="P5" s="33" t="s">
        <v>30</v>
      </c>
      <c r="Q5" s="41">
        <v>0</v>
      </c>
      <c r="R5" s="40">
        <f>summary1!K36</f>
        <v>-0.25511596180081858</v>
      </c>
      <c r="S5" s="40">
        <f>summary1!K39</f>
        <v>-1.8817204301075269E-2</v>
      </c>
      <c r="T5" s="40">
        <f>summary1!K42</f>
        <v>-2.7210884353741496E-2</v>
      </c>
      <c r="U5" s="40">
        <f>summary1!K45</f>
        <v>0</v>
      </c>
    </row>
    <row r="6" spans="2:21" ht="30" customHeight="1">
      <c r="B6" s="33" t="s">
        <v>31</v>
      </c>
      <c r="C6" s="40">
        <f>summary1!L3</f>
        <v>0.12934329511100456</v>
      </c>
      <c r="D6" s="40">
        <f>summary1!L6</f>
        <v>2.7931972789115647</v>
      </c>
      <c r="E6" s="40">
        <f>summary1!L9</f>
        <v>0.70026525198938994</v>
      </c>
      <c r="F6" s="40">
        <f>summary1!L12</f>
        <v>6.8027210884353748E-2</v>
      </c>
      <c r="G6" s="40">
        <f>summary1!L15</f>
        <v>0</v>
      </c>
      <c r="I6" s="33" t="s">
        <v>31</v>
      </c>
      <c r="J6" s="40">
        <f>summary1!L18</f>
        <v>0.15245854735207162</v>
      </c>
      <c r="K6" s="40">
        <f>summary1!L21</f>
        <v>2.8175582990397805</v>
      </c>
      <c r="L6" s="40">
        <f>summary1!L24</f>
        <v>0.71390374331550799</v>
      </c>
      <c r="M6" s="40">
        <f>summary1!L27</f>
        <v>6.8027210884353748E-2</v>
      </c>
      <c r="N6" s="40">
        <f>summary1!L30</f>
        <v>0</v>
      </c>
      <c r="P6" s="33" t="s">
        <v>31</v>
      </c>
      <c r="Q6" s="41">
        <v>0</v>
      </c>
      <c r="R6" s="40">
        <f>summary1!L36</f>
        <v>2.802182810368349</v>
      </c>
      <c r="S6" s="40">
        <f>summary1!L39</f>
        <v>0.72043010752688175</v>
      </c>
      <c r="T6" s="40">
        <f>summary1!L42</f>
        <v>6.8027210884353748E-2</v>
      </c>
      <c r="U6" s="40">
        <f>summary1!L45</f>
        <v>0</v>
      </c>
    </row>
    <row r="7" spans="2:21" ht="30" customHeight="1">
      <c r="B7" s="33" t="s">
        <v>39</v>
      </c>
      <c r="C7" s="40">
        <f>summary1!M3</f>
        <v>0.15704449505240586</v>
      </c>
      <c r="D7" s="40">
        <f>summary1!M6</f>
        <v>0.56462585034013602</v>
      </c>
      <c r="E7" s="40">
        <f>summary1!M9</f>
        <v>0.32360742705570295</v>
      </c>
      <c r="F7" s="40">
        <f>summary1!M12</f>
        <v>1.3605442176870748E-2</v>
      </c>
      <c r="G7" s="40">
        <f>summary1!M15</f>
        <v>0</v>
      </c>
      <c r="I7" s="33" t="s">
        <v>39</v>
      </c>
      <c r="J7" s="40">
        <f>summary1!M18</f>
        <v>0.18782784037494721</v>
      </c>
      <c r="K7" s="40">
        <f>summary1!M21</f>
        <v>0.57338820301783266</v>
      </c>
      <c r="L7" s="40">
        <f>summary1!M24</f>
        <v>0.33155080213903743</v>
      </c>
      <c r="M7" s="40">
        <f>summary1!M27</f>
        <v>1.3605442176870748E-2</v>
      </c>
      <c r="N7" s="40">
        <f>summary1!M30</f>
        <v>0</v>
      </c>
      <c r="P7" s="33" t="s">
        <v>39</v>
      </c>
      <c r="Q7" s="41">
        <v>0</v>
      </c>
      <c r="R7" s="40">
        <f>summary1!M36</f>
        <v>0.57980900409276948</v>
      </c>
      <c r="S7" s="40">
        <f>summary1!M39</f>
        <v>0.33870967741935482</v>
      </c>
      <c r="T7" s="40">
        <f>summary1!M42</f>
        <v>1.3605442176870748E-2</v>
      </c>
      <c r="U7" s="40">
        <f>summary1!M45</f>
        <v>-0.05</v>
      </c>
    </row>
    <row r="17" spans="2:21" ht="30" customHeight="1">
      <c r="B17" t="s">
        <v>32</v>
      </c>
      <c r="I17" t="s">
        <v>33</v>
      </c>
      <c r="P17" t="s">
        <v>34</v>
      </c>
    </row>
    <row r="18" spans="2:21" ht="30" customHeight="1">
      <c r="B18" s="33" t="s">
        <v>28</v>
      </c>
      <c r="C18" s="33">
        <v>0</v>
      </c>
      <c r="D18" s="33" t="s">
        <v>11</v>
      </c>
      <c r="E18" s="33" t="s">
        <v>10</v>
      </c>
      <c r="F18" s="33" t="s">
        <v>12</v>
      </c>
      <c r="G18" s="33" t="s">
        <v>9</v>
      </c>
      <c r="H18" s="42"/>
      <c r="I18" s="33" t="s">
        <v>28</v>
      </c>
      <c r="J18" s="33">
        <v>0</v>
      </c>
      <c r="K18" s="33" t="s">
        <v>11</v>
      </c>
      <c r="L18" s="33" t="s">
        <v>10</v>
      </c>
      <c r="M18" s="33" t="s">
        <v>12</v>
      </c>
      <c r="N18" s="33" t="s">
        <v>9</v>
      </c>
      <c r="P18" s="33" t="s">
        <v>28</v>
      </c>
      <c r="Q18" s="33">
        <v>0</v>
      </c>
      <c r="R18" s="33" t="s">
        <v>11</v>
      </c>
      <c r="S18" s="33" t="s">
        <v>10</v>
      </c>
      <c r="T18" s="33" t="s">
        <v>12</v>
      </c>
      <c r="U18" s="33" t="s">
        <v>9</v>
      </c>
    </row>
    <row r="19" spans="2:21" ht="30" customHeight="1">
      <c r="B19" s="34" t="s">
        <v>29</v>
      </c>
      <c r="C19" s="40">
        <f>summary1!J4</f>
        <v>-0.10483790471287253</v>
      </c>
      <c r="D19" s="40">
        <f>summary1!J7</f>
        <v>0</v>
      </c>
      <c r="E19" s="40">
        <f>summary1!J10</f>
        <v>0</v>
      </c>
      <c r="F19" s="40">
        <f>summary1!J13</f>
        <v>0</v>
      </c>
      <c r="G19" s="40">
        <f>summary1!J16</f>
        <v>0</v>
      </c>
      <c r="I19" s="34" t="s">
        <v>29</v>
      </c>
      <c r="J19" s="40">
        <f>summary1!J19</f>
        <v>-0.25734219925447238</v>
      </c>
      <c r="K19" s="40">
        <f>summary1!J22</f>
        <v>0</v>
      </c>
      <c r="L19" s="40">
        <f>summary1!J25</f>
        <v>0</v>
      </c>
      <c r="M19" s="40">
        <f>summary1!J28</f>
        <v>0</v>
      </c>
      <c r="N19" s="40">
        <f>summary1!J31</f>
        <v>0</v>
      </c>
      <c r="P19" s="34" t="s">
        <v>29</v>
      </c>
      <c r="Q19" s="41">
        <v>0</v>
      </c>
      <c r="R19" s="40">
        <f>summary1!J37</f>
        <v>0</v>
      </c>
      <c r="S19" s="40">
        <f>summary1!J40</f>
        <v>0</v>
      </c>
      <c r="T19" s="40">
        <f>summary1!J43</f>
        <v>0</v>
      </c>
      <c r="U19" s="40">
        <f>summary1!J46</f>
        <v>0</v>
      </c>
    </row>
    <row r="20" spans="2:21" ht="30" customHeight="1">
      <c r="B20" s="33" t="s">
        <v>30</v>
      </c>
      <c r="C20" s="40">
        <f>summary1!K4</f>
        <v>2.0677590346255076E-2</v>
      </c>
      <c r="D20" s="40">
        <f>summary1!K7</f>
        <v>0</v>
      </c>
      <c r="E20" s="40">
        <f>summary1!K10</f>
        <v>0</v>
      </c>
      <c r="F20" s="40">
        <f>summary1!K13</f>
        <v>0</v>
      </c>
      <c r="G20" s="40">
        <f>summary1!K16</f>
        <v>0</v>
      </c>
      <c r="H20" s="42"/>
      <c r="I20" s="33" t="s">
        <v>30</v>
      </c>
      <c r="J20" s="40">
        <f>summary1!K19</f>
        <v>2.5786729192553041E-2</v>
      </c>
      <c r="K20" s="40">
        <f>summary1!K22</f>
        <v>0</v>
      </c>
      <c r="L20" s="40">
        <f>summary1!K25</f>
        <v>0</v>
      </c>
      <c r="M20" s="40">
        <f>summary1!K28</f>
        <v>0</v>
      </c>
      <c r="N20" s="40">
        <f>summary1!K31</f>
        <v>0</v>
      </c>
      <c r="P20" s="33" t="s">
        <v>30</v>
      </c>
      <c r="Q20" s="41">
        <v>0</v>
      </c>
      <c r="R20" s="40">
        <f>summary1!K37</f>
        <v>0</v>
      </c>
      <c r="S20" s="40">
        <f>summary1!K40</f>
        <v>0</v>
      </c>
      <c r="T20" s="40">
        <f>summary1!K43</f>
        <v>0</v>
      </c>
      <c r="U20" s="40">
        <f>summary1!K46</f>
        <v>0</v>
      </c>
    </row>
    <row r="21" spans="2:21" ht="30" customHeight="1">
      <c r="B21" s="33" t="s">
        <v>31</v>
      </c>
      <c r="C21" s="40">
        <f>summary1!L4</f>
        <v>-4.4433704051988168E-2</v>
      </c>
      <c r="D21" s="40">
        <f>summary1!L7</f>
        <v>0</v>
      </c>
      <c r="E21" s="40">
        <f>summary1!L10</f>
        <v>0</v>
      </c>
      <c r="F21" s="40">
        <f>summary1!L13</f>
        <v>0</v>
      </c>
      <c r="G21" s="40">
        <f>summary1!L16</f>
        <v>0</v>
      </c>
      <c r="I21" s="33" t="s">
        <v>31</v>
      </c>
      <c r="J21" s="40">
        <f>summary1!L19</f>
        <v>-6.1664595756627347E-2</v>
      </c>
      <c r="K21" s="40">
        <f>summary1!L22</f>
        <v>0</v>
      </c>
      <c r="L21" s="40">
        <f>summary1!L25</f>
        <v>0</v>
      </c>
      <c r="M21" s="40">
        <f>summary1!L28</f>
        <v>0</v>
      </c>
      <c r="N21" s="40">
        <f>summary1!L31</f>
        <v>0</v>
      </c>
      <c r="P21" s="33" t="s">
        <v>31</v>
      </c>
      <c r="Q21" s="41">
        <v>0</v>
      </c>
      <c r="R21" s="40">
        <f>summary1!L37</f>
        <v>0</v>
      </c>
      <c r="S21" s="40">
        <f>summary1!L40</f>
        <v>0</v>
      </c>
      <c r="T21" s="40">
        <f>summary1!L43</f>
        <v>0</v>
      </c>
      <c r="U21" s="40">
        <f>summary1!L46</f>
        <v>0</v>
      </c>
    </row>
    <row r="22" spans="2:21" ht="30" customHeight="1">
      <c r="B22" s="33" t="s">
        <v>39</v>
      </c>
      <c r="C22" s="40">
        <f>summary1!M4</f>
        <v>6.5925579587183675E-2</v>
      </c>
      <c r="D22" s="40">
        <f>summary1!M7</f>
        <v>0</v>
      </c>
      <c r="E22" s="40">
        <f>summary1!M10</f>
        <v>0</v>
      </c>
      <c r="F22" s="40">
        <f>summary1!M13</f>
        <v>0</v>
      </c>
      <c r="G22" s="40">
        <f>summary1!M16</f>
        <v>0</v>
      </c>
      <c r="I22" s="33" t="s">
        <v>39</v>
      </c>
      <c r="J22" s="40">
        <f>summary1!M19</f>
        <v>7.7141832209496372E-2</v>
      </c>
      <c r="K22" s="40">
        <f>summary1!M22</f>
        <v>0</v>
      </c>
      <c r="L22" s="40">
        <f>summary1!M25</f>
        <v>0</v>
      </c>
      <c r="M22" s="40">
        <f>summary1!M28</f>
        <v>0</v>
      </c>
      <c r="N22" s="40">
        <f>summary1!M31</f>
        <v>0</v>
      </c>
      <c r="P22" s="33" t="s">
        <v>39</v>
      </c>
      <c r="Q22" s="41">
        <v>0</v>
      </c>
      <c r="R22" s="40">
        <f>summary1!M37</f>
        <v>0</v>
      </c>
      <c r="S22" s="40">
        <f>summary1!M40</f>
        <v>0</v>
      </c>
      <c r="T22" s="40">
        <f>summary1!M43</f>
        <v>0</v>
      </c>
      <c r="U22" s="40">
        <f>summary1!M46</f>
        <v>0</v>
      </c>
    </row>
    <row r="32" spans="2:21" ht="30" customHeight="1">
      <c r="B32" t="s">
        <v>35</v>
      </c>
      <c r="I32" t="s">
        <v>36</v>
      </c>
      <c r="P32" t="s">
        <v>37</v>
      </c>
    </row>
    <row r="33" spans="2:21" ht="30" customHeight="1">
      <c r="B33" s="33" t="s">
        <v>28</v>
      </c>
      <c r="C33" s="33">
        <v>0</v>
      </c>
      <c r="D33" s="33" t="s">
        <v>11</v>
      </c>
      <c r="E33" s="33" t="s">
        <v>10</v>
      </c>
      <c r="F33" s="33" t="s">
        <v>12</v>
      </c>
      <c r="G33" s="33" t="s">
        <v>9</v>
      </c>
      <c r="I33" s="33" t="s">
        <v>28</v>
      </c>
      <c r="J33" s="33">
        <v>0</v>
      </c>
      <c r="K33" s="33" t="s">
        <v>11</v>
      </c>
      <c r="L33" s="33" t="s">
        <v>10</v>
      </c>
      <c r="M33" s="33" t="s">
        <v>12</v>
      </c>
      <c r="N33" s="33" t="s">
        <v>9</v>
      </c>
      <c r="P33" s="33" t="s">
        <v>28</v>
      </c>
      <c r="Q33" s="33">
        <v>0</v>
      </c>
      <c r="R33" s="33" t="s">
        <v>11</v>
      </c>
      <c r="S33" s="33" t="s">
        <v>10</v>
      </c>
      <c r="T33" s="33" t="s">
        <v>12</v>
      </c>
      <c r="U33" s="33" t="s">
        <v>9</v>
      </c>
    </row>
    <row r="34" spans="2:21" ht="30" customHeight="1">
      <c r="B34" s="34" t="s">
        <v>29</v>
      </c>
      <c r="C34" s="40">
        <f>summary1!J5</f>
        <v>2.1072896074189842E-2</v>
      </c>
      <c r="D34" s="40">
        <f>summary1!J8</f>
        <v>2.7823129251700682</v>
      </c>
      <c r="E34" s="40">
        <f>summary1!J11</f>
        <v>0.70478723404255317</v>
      </c>
      <c r="F34" s="40">
        <f>summary1!J14</f>
        <v>7.5342465753424653E-2</v>
      </c>
      <c r="G34" s="40">
        <f>summary1!J17</f>
        <v>0</v>
      </c>
      <c r="I34" s="34" t="s">
        <v>29</v>
      </c>
      <c r="J34" s="40">
        <f>summary1!J20</f>
        <v>2.9315434070599652E-2</v>
      </c>
      <c r="K34" s="40">
        <f>summary1!J23</f>
        <v>2.8216735253772289</v>
      </c>
      <c r="L34" s="40">
        <f>summary1!J26</f>
        <v>0.71122994652406413</v>
      </c>
      <c r="M34" s="40">
        <f>summary1!J29</f>
        <v>7.5342465753424653E-2</v>
      </c>
      <c r="N34" s="40">
        <f>summary1!J32</f>
        <v>0</v>
      </c>
      <c r="P34" s="34" t="s">
        <v>29</v>
      </c>
      <c r="Q34" s="41">
        <v>0</v>
      </c>
      <c r="R34" s="40">
        <f>summary1!J38</f>
        <v>2.8035470668485676</v>
      </c>
      <c r="S34" s="40">
        <f>summary1!J41</f>
        <v>0.67654986522911054</v>
      </c>
      <c r="T34" s="40">
        <f>summary1!J44</f>
        <v>6.8027210884353748E-2</v>
      </c>
      <c r="U34" s="40">
        <f>summary1!J47</f>
        <v>0</v>
      </c>
    </row>
    <row r="35" spans="2:21" ht="30" customHeight="1">
      <c r="B35" s="33" t="s">
        <v>30</v>
      </c>
      <c r="C35" s="40">
        <f>summary1!K5</f>
        <v>4.1555833859465728E-2</v>
      </c>
      <c r="D35" s="40">
        <f>summary1!K8</f>
        <v>-0.27074829931972788</v>
      </c>
      <c r="E35" s="40">
        <f>summary1!K11</f>
        <v>-3.7234042553191488E-2</v>
      </c>
      <c r="F35" s="40">
        <f>summary1!K14</f>
        <v>-2.0547945205479451E-2</v>
      </c>
      <c r="G35" s="40">
        <f>summary1!K17</f>
        <v>0</v>
      </c>
      <c r="I35" s="33" t="s">
        <v>30</v>
      </c>
      <c r="J35" s="40">
        <f>summary1!K20</f>
        <v>1.5759573005539606E-2</v>
      </c>
      <c r="K35" s="40">
        <f>summary1!K23</f>
        <v>-0.20987654320987653</v>
      </c>
      <c r="L35" s="40">
        <f>summary1!K26</f>
        <v>-2.6737967914438502E-2</v>
      </c>
      <c r="M35" s="40">
        <f>summary1!K29</f>
        <v>-2.0547945205479451E-2</v>
      </c>
      <c r="N35" s="40">
        <f>summary1!K32</f>
        <v>-0.05</v>
      </c>
      <c r="P35" s="33" t="s">
        <v>30</v>
      </c>
      <c r="Q35" s="41">
        <v>0</v>
      </c>
      <c r="R35" s="40">
        <f>summary1!K38</f>
        <v>-0.25648021828103684</v>
      </c>
      <c r="S35" s="40">
        <f>summary1!K41</f>
        <v>-1.6172506738544475E-2</v>
      </c>
      <c r="T35" s="40">
        <f>summary1!K44</f>
        <v>-2.7210884353741496E-2</v>
      </c>
      <c r="U35" s="40">
        <f>summary1!K47</f>
        <v>-0.05</v>
      </c>
    </row>
    <row r="36" spans="2:21" ht="30" customHeight="1">
      <c r="B36" s="33" t="s">
        <v>31</v>
      </c>
      <c r="C36" s="40">
        <f>summary1!L5</f>
        <v>9.2230145833548965E-2</v>
      </c>
      <c r="D36" s="40">
        <f>summary1!L8</f>
        <v>2.7918367346938777</v>
      </c>
      <c r="E36" s="40">
        <f>summary1!L11</f>
        <v>0.70478723404255317</v>
      </c>
      <c r="F36" s="40">
        <f>summary1!L14</f>
        <v>7.5342465753424653E-2</v>
      </c>
      <c r="G36" s="40">
        <f>summary1!L17</f>
        <v>0</v>
      </c>
      <c r="I36" s="33" t="s">
        <v>31</v>
      </c>
      <c r="J36" s="40">
        <f>summary1!L20</f>
        <v>6.5595810925559009E-2</v>
      </c>
      <c r="K36" s="40">
        <f>summary1!L23</f>
        <v>2.8175582990397805</v>
      </c>
      <c r="L36" s="40">
        <f>summary1!L26</f>
        <v>0.71390374331550799</v>
      </c>
      <c r="M36" s="40">
        <f>summary1!L29</f>
        <v>7.5342465753424653E-2</v>
      </c>
      <c r="N36" s="40">
        <f>summary1!L32</f>
        <v>-0.05</v>
      </c>
      <c r="P36" s="33" t="s">
        <v>31</v>
      </c>
      <c r="Q36" s="41">
        <v>0</v>
      </c>
      <c r="R36" s="40">
        <f>summary1!L38</f>
        <v>2.802182810368349</v>
      </c>
      <c r="S36" s="40">
        <f>summary1!L41</f>
        <v>0.72506738544474392</v>
      </c>
      <c r="T36" s="40">
        <f>summary1!L44</f>
        <v>6.8027210884353748E-2</v>
      </c>
      <c r="U36" s="40">
        <f>summary1!L47</f>
        <v>0</v>
      </c>
    </row>
    <row r="37" spans="2:21" ht="30" customHeight="1">
      <c r="B37" s="33" t="s">
        <v>39</v>
      </c>
      <c r="C37" s="40">
        <f>summary1!M5</f>
        <v>4.3543061780018009E-2</v>
      </c>
      <c r="D37" s="40">
        <f>summary1!M8</f>
        <v>0.42585034013605444</v>
      </c>
      <c r="E37" s="40">
        <f>summary1!M11</f>
        <v>0.32446808510638298</v>
      </c>
      <c r="F37" s="40">
        <f>summary1!M14</f>
        <v>2.0547945205479451E-2</v>
      </c>
      <c r="G37" s="40">
        <f>summary1!M17</f>
        <v>0</v>
      </c>
      <c r="I37" s="33" t="s">
        <v>39</v>
      </c>
      <c r="J37" s="40">
        <f>summary1!M20</f>
        <v>2.4200396263798472E-2</v>
      </c>
      <c r="K37" s="40">
        <f>summary1!M23</f>
        <v>0.57338820301783266</v>
      </c>
      <c r="L37" s="40">
        <f>summary1!M26</f>
        <v>0.32887700534759357</v>
      </c>
      <c r="M37" s="40">
        <f>summary1!M29</f>
        <v>2.0547945205479451E-2</v>
      </c>
      <c r="N37" s="40">
        <f>summary1!M32</f>
        <v>-0.05</v>
      </c>
      <c r="P37" s="33" t="s">
        <v>39</v>
      </c>
      <c r="Q37" s="41">
        <v>0</v>
      </c>
      <c r="R37" s="40">
        <f>summary1!M38</f>
        <v>0.57980900409276948</v>
      </c>
      <c r="S37" s="40">
        <f>summary1!M41</f>
        <v>0.3423180592991914</v>
      </c>
      <c r="T37" s="40">
        <f>summary1!M44</f>
        <v>1.3605442176870748E-2</v>
      </c>
      <c r="U37" s="40">
        <f>summary1!M47</f>
        <v>-0.05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33886</v>
      </c>
      <c r="E6" s="8">
        <v>34579</v>
      </c>
      <c r="F6" s="8">
        <v>34430</v>
      </c>
      <c r="G6" s="8">
        <v>34270</v>
      </c>
      <c r="H6" s="8">
        <v>34519</v>
      </c>
      <c r="I6" s="8">
        <v>33540</v>
      </c>
      <c r="J6" s="8">
        <v>34579</v>
      </c>
      <c r="K6" s="8">
        <v>35342</v>
      </c>
      <c r="L6" s="8">
        <v>34463</v>
      </c>
      <c r="M6" s="12">
        <v>35313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30.033000000000001</v>
      </c>
      <c r="E8" s="10">
        <v>30.042999999999999</v>
      </c>
      <c r="F8" s="9">
        <v>30.042000000000002</v>
      </c>
      <c r="G8" s="9">
        <v>30.021999999999998</v>
      </c>
      <c r="H8" s="9">
        <v>30.038</v>
      </c>
      <c r="I8" s="9">
        <v>30.045999999999999</v>
      </c>
      <c r="J8" s="9">
        <v>30.029</v>
      </c>
      <c r="K8" s="9">
        <v>30.030999999999999</v>
      </c>
      <c r="L8" s="9">
        <v>30.035</v>
      </c>
      <c r="M8" s="18">
        <v>30.064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1129.5333333333333</v>
      </c>
      <c r="E9" s="24">
        <f t="shared" si="0"/>
        <v>1152.6333333333334</v>
      </c>
      <c r="F9" s="24">
        <f t="shared" si="0"/>
        <v>1147.6666666666667</v>
      </c>
      <c r="G9" s="24">
        <f t="shared" si="0"/>
        <v>1142.3333333333333</v>
      </c>
      <c r="H9" s="24">
        <f t="shared" si="0"/>
        <v>1150.6333333333334</v>
      </c>
      <c r="I9" s="24">
        <f t="shared" si="0"/>
        <v>1118</v>
      </c>
      <c r="J9" s="24">
        <f t="shared" si="0"/>
        <v>1152.6333333333334</v>
      </c>
      <c r="K9" s="24">
        <f t="shared" si="0"/>
        <v>1178.0666666666666</v>
      </c>
      <c r="L9" s="24">
        <f t="shared" si="0"/>
        <v>1148.7666666666667</v>
      </c>
      <c r="M9" s="24">
        <f t="shared" si="0"/>
        <v>1177.0999999999999</v>
      </c>
      <c r="N9" s="29">
        <f>AVERAGE(D9:M9)</f>
        <v>1149.7366666666667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1128.292211900243</v>
      </c>
      <c r="E11" s="28">
        <f t="shared" ref="E11:M11" si="2">E6/E8</f>
        <v>1150.983590187398</v>
      </c>
      <c r="F11" s="28">
        <f t="shared" si="2"/>
        <v>1146.0621796152054</v>
      </c>
      <c r="G11" s="28">
        <f t="shared" si="2"/>
        <v>1141.4962360935315</v>
      </c>
      <c r="H11" s="28">
        <f t="shared" si="2"/>
        <v>1149.1777082362341</v>
      </c>
      <c r="I11" s="28">
        <f t="shared" si="2"/>
        <v>1116.2883578512947</v>
      </c>
      <c r="J11" s="28">
        <f t="shared" si="2"/>
        <v>1151.5201971427621</v>
      </c>
      <c r="K11" s="28">
        <f t="shared" si="2"/>
        <v>1176.8505877260166</v>
      </c>
      <c r="L11" s="28">
        <f t="shared" si="2"/>
        <v>1147.4280006658898</v>
      </c>
      <c r="M11" s="28">
        <f t="shared" si="2"/>
        <v>1174.5941990420436</v>
      </c>
      <c r="N11" s="29">
        <f>AVERAGE(D11:M11)</f>
        <v>1148.2693268460619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15085</v>
      </c>
      <c r="E6" s="8">
        <v>14890</v>
      </c>
      <c r="F6" s="8">
        <v>14934</v>
      </c>
      <c r="G6" s="8">
        <v>15064</v>
      </c>
      <c r="H6" s="8">
        <v>14899</v>
      </c>
      <c r="I6" s="8">
        <v>14719</v>
      </c>
      <c r="J6" s="8">
        <v>14866</v>
      </c>
      <c r="K6" s="8">
        <v>14903</v>
      </c>
      <c r="L6" s="8">
        <v>14991</v>
      </c>
      <c r="M6" s="12">
        <v>15200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30.03</v>
      </c>
      <c r="E8" s="10">
        <v>30.053000000000001</v>
      </c>
      <c r="F8" s="9">
        <v>30.027999999999999</v>
      </c>
      <c r="G8" s="10">
        <v>30.03</v>
      </c>
      <c r="H8" s="9">
        <v>30.042999999999999</v>
      </c>
      <c r="I8" s="9">
        <v>30.036999999999999</v>
      </c>
      <c r="J8" s="10">
        <v>30.03</v>
      </c>
      <c r="K8" s="10">
        <v>30.050999999999998</v>
      </c>
      <c r="L8" s="9">
        <v>30.041</v>
      </c>
      <c r="M8" s="11">
        <v>30.059000000000001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502.83333333333331</v>
      </c>
      <c r="E9" s="24">
        <f t="shared" si="0"/>
        <v>496.33333333333331</v>
      </c>
      <c r="F9" s="24">
        <f t="shared" si="0"/>
        <v>497.8</v>
      </c>
      <c r="G9" s="24">
        <f t="shared" si="0"/>
        <v>502.13333333333333</v>
      </c>
      <c r="H9" s="24">
        <f t="shared" si="0"/>
        <v>496.63333333333333</v>
      </c>
      <c r="I9" s="24">
        <f t="shared" si="0"/>
        <v>490.63333333333333</v>
      </c>
      <c r="J9" s="24">
        <f t="shared" si="0"/>
        <v>495.53333333333336</v>
      </c>
      <c r="K9" s="24">
        <f t="shared" si="0"/>
        <v>496.76666666666665</v>
      </c>
      <c r="L9" s="24">
        <f t="shared" si="0"/>
        <v>499.7</v>
      </c>
      <c r="M9" s="24">
        <f t="shared" si="0"/>
        <v>506.66666666666669</v>
      </c>
      <c r="N9" s="29">
        <f>AVERAGE(D9:M9)</f>
        <v>498.50333333333327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502.33100233100231</v>
      </c>
      <c r="E11" s="28">
        <f t="shared" ref="E11:M11" si="2">E6/E8</f>
        <v>495.45802415732203</v>
      </c>
      <c r="F11" s="28">
        <f t="shared" si="2"/>
        <v>497.33581990142534</v>
      </c>
      <c r="G11" s="28">
        <f t="shared" si="2"/>
        <v>501.63170163170162</v>
      </c>
      <c r="H11" s="28">
        <f t="shared" si="2"/>
        <v>495.92251106747</v>
      </c>
      <c r="I11" s="28">
        <f t="shared" si="2"/>
        <v>490.02896427739125</v>
      </c>
      <c r="J11" s="28">
        <f t="shared" si="2"/>
        <v>495.03829503829502</v>
      </c>
      <c r="K11" s="28">
        <f t="shared" si="2"/>
        <v>495.92359655252739</v>
      </c>
      <c r="L11" s="28">
        <f t="shared" si="2"/>
        <v>499.01800872141405</v>
      </c>
      <c r="M11" s="28">
        <f t="shared" si="2"/>
        <v>505.67217804983528</v>
      </c>
      <c r="N11" s="29">
        <f>AVERAGE(D11:M11)</f>
        <v>497.83601017283843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4464</v>
      </c>
      <c r="E6" s="8">
        <v>4427</v>
      </c>
      <c r="F6" s="8">
        <v>4508</v>
      </c>
      <c r="G6" s="8">
        <v>4499</v>
      </c>
      <c r="H6" s="8">
        <v>4445</v>
      </c>
      <c r="I6" s="8">
        <v>4509</v>
      </c>
      <c r="J6" s="8">
        <v>4506</v>
      </c>
      <c r="K6" s="8">
        <v>4454</v>
      </c>
      <c r="L6" s="8">
        <v>4444</v>
      </c>
      <c r="M6" s="12">
        <v>4514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30.082000000000001</v>
      </c>
      <c r="E8" s="10">
        <v>30.109000000000002</v>
      </c>
      <c r="F8" s="9">
        <v>30.065000000000001</v>
      </c>
      <c r="G8" s="10">
        <v>30.12</v>
      </c>
      <c r="H8" s="9">
        <v>30.094000000000001</v>
      </c>
      <c r="I8" s="10">
        <v>30.105</v>
      </c>
      <c r="J8" s="10">
        <v>30.164000000000001</v>
      </c>
      <c r="K8" s="10">
        <v>30.087</v>
      </c>
      <c r="L8" s="9">
        <v>30.074999999999999</v>
      </c>
      <c r="M8" s="11">
        <v>30.074999999999999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148.80000000000001</v>
      </c>
      <c r="E9" s="24">
        <f t="shared" si="0"/>
        <v>147.56666666666666</v>
      </c>
      <c r="F9" s="24">
        <f t="shared" si="0"/>
        <v>150.26666666666668</v>
      </c>
      <c r="G9" s="24">
        <f t="shared" si="0"/>
        <v>149.96666666666667</v>
      </c>
      <c r="H9" s="24">
        <f t="shared" si="0"/>
        <v>148.16666666666666</v>
      </c>
      <c r="I9" s="24">
        <f t="shared" si="0"/>
        <v>150.30000000000001</v>
      </c>
      <c r="J9" s="24">
        <f t="shared" si="0"/>
        <v>150.19999999999999</v>
      </c>
      <c r="K9" s="24">
        <f t="shared" si="0"/>
        <v>148.46666666666667</v>
      </c>
      <c r="L9" s="24">
        <f t="shared" si="0"/>
        <v>148.13333333333333</v>
      </c>
      <c r="M9" s="24">
        <f t="shared" si="0"/>
        <v>150.46666666666667</v>
      </c>
      <c r="N9" s="29">
        <f>AVERAGE(D9:M9)</f>
        <v>149.23333333333335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148.39438867096601</v>
      </c>
      <c r="E11" s="28">
        <f t="shared" ref="E11:M11" si="2">E6/E8</f>
        <v>147.0324487694709</v>
      </c>
      <c r="F11" s="28">
        <f t="shared" si="2"/>
        <v>149.94179278230499</v>
      </c>
      <c r="G11" s="28">
        <f t="shared" si="2"/>
        <v>149.3691899070385</v>
      </c>
      <c r="H11" s="28">
        <f t="shared" si="2"/>
        <v>147.70386123479761</v>
      </c>
      <c r="I11" s="28">
        <f t="shared" si="2"/>
        <v>149.77578475336324</v>
      </c>
      <c r="J11" s="28">
        <f t="shared" si="2"/>
        <v>149.38337090571542</v>
      </c>
      <c r="K11" s="28">
        <f t="shared" si="2"/>
        <v>148.03735832751687</v>
      </c>
      <c r="L11" s="28">
        <f t="shared" si="2"/>
        <v>147.76392352452203</v>
      </c>
      <c r="M11" s="28">
        <f t="shared" si="2"/>
        <v>150.09143807148794</v>
      </c>
      <c r="N11" s="29">
        <f>AVERAGE(D11:M11)</f>
        <v>148.74935569471836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590</v>
      </c>
      <c r="E6" s="8">
        <v>574</v>
      </c>
      <c r="F6" s="8">
        <v>600</v>
      </c>
      <c r="G6" s="8">
        <v>598</v>
      </c>
      <c r="H6" s="8">
        <v>592</v>
      </c>
      <c r="I6" s="8">
        <v>576</v>
      </c>
      <c r="J6" s="8">
        <v>587</v>
      </c>
      <c r="K6" s="8">
        <v>598</v>
      </c>
      <c r="L6" s="8">
        <v>606</v>
      </c>
      <c r="M6" s="12">
        <v>608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30.913</v>
      </c>
      <c r="E8" s="10">
        <v>30.927</v>
      </c>
      <c r="F8" s="10">
        <v>30.32</v>
      </c>
      <c r="G8" s="10">
        <v>30.751999999999999</v>
      </c>
      <c r="H8" s="9">
        <v>30.664000000000001</v>
      </c>
      <c r="I8" s="9">
        <v>30.577999999999999</v>
      </c>
      <c r="J8" s="9">
        <v>30.855</v>
      </c>
      <c r="K8" s="10">
        <v>30.609000000000002</v>
      </c>
      <c r="L8" s="9">
        <v>30.603000000000002</v>
      </c>
      <c r="M8" s="18">
        <v>30.731999999999999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19.666666666666668</v>
      </c>
      <c r="E9" s="24">
        <f t="shared" si="0"/>
        <v>19.133333333333333</v>
      </c>
      <c r="F9" s="24">
        <f t="shared" si="0"/>
        <v>20</v>
      </c>
      <c r="G9" s="24">
        <f t="shared" si="0"/>
        <v>19.933333333333334</v>
      </c>
      <c r="H9" s="24">
        <f t="shared" si="0"/>
        <v>19.733333333333334</v>
      </c>
      <c r="I9" s="24">
        <f t="shared" si="0"/>
        <v>19.2</v>
      </c>
      <c r="J9" s="24">
        <f t="shared" si="0"/>
        <v>19.566666666666666</v>
      </c>
      <c r="K9" s="24">
        <f t="shared" si="0"/>
        <v>19.933333333333334</v>
      </c>
      <c r="L9" s="24">
        <f t="shared" si="0"/>
        <v>20.2</v>
      </c>
      <c r="M9" s="24">
        <f t="shared" si="0"/>
        <v>20.266666666666666</v>
      </c>
      <c r="N9" s="29">
        <f>AVERAGE(D9:M9)</f>
        <v>19.763333333333332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19.085821499045707</v>
      </c>
      <c r="E11" s="28">
        <f t="shared" ref="E11:M11" si="2">E6/E8</f>
        <v>18.559834448863452</v>
      </c>
      <c r="F11" s="28">
        <f t="shared" si="2"/>
        <v>19.788918205804748</v>
      </c>
      <c r="G11" s="28">
        <f t="shared" si="2"/>
        <v>19.44588969823101</v>
      </c>
      <c r="H11" s="28">
        <f t="shared" si="2"/>
        <v>19.306026611009653</v>
      </c>
      <c r="I11" s="28">
        <f t="shared" si="2"/>
        <v>18.837072404997055</v>
      </c>
      <c r="J11" s="28">
        <f t="shared" si="2"/>
        <v>19.02446929184897</v>
      </c>
      <c r="K11" s="28">
        <f t="shared" si="2"/>
        <v>19.536737560848117</v>
      </c>
      <c r="L11" s="28">
        <f t="shared" si="2"/>
        <v>19.801980198019802</v>
      </c>
      <c r="M11" s="28">
        <f t="shared" si="2"/>
        <v>19.783938565664453</v>
      </c>
      <c r="N11" s="29">
        <f>AVERAGE(D11:M11)</f>
        <v>19.317068848433298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6749477</v>
      </c>
      <c r="E6" s="8">
        <v>6911821</v>
      </c>
      <c r="F6" s="8">
        <v>6896957</v>
      </c>
      <c r="G6" s="8">
        <v>7004758</v>
      </c>
      <c r="H6" s="8">
        <v>6957637</v>
      </c>
      <c r="I6" s="8">
        <v>6955757</v>
      </c>
      <c r="J6" s="8">
        <v>6874913</v>
      </c>
      <c r="K6" s="8">
        <v>6972489</v>
      </c>
      <c r="L6" s="8">
        <v>6763689</v>
      </c>
      <c r="M6" s="12">
        <v>6825754</v>
      </c>
      <c r="N6" s="1"/>
    </row>
    <row r="7" spans="2:14" ht="30" customHeight="1">
      <c r="B7" s="31"/>
      <c r="C7" s="15" t="s">
        <v>2</v>
      </c>
      <c r="D7" s="20">
        <v>1433553</v>
      </c>
      <c r="E7" s="5">
        <v>1657029</v>
      </c>
      <c r="F7" s="5">
        <v>1637006</v>
      </c>
      <c r="G7" s="20">
        <v>1780196</v>
      </c>
      <c r="H7" s="20">
        <v>1652068</v>
      </c>
      <c r="I7" s="20">
        <v>1764054</v>
      </c>
      <c r="J7" s="20">
        <v>1704539</v>
      </c>
      <c r="K7" s="20">
        <v>1815116</v>
      </c>
      <c r="L7" s="20">
        <v>1538106</v>
      </c>
      <c r="M7" s="6">
        <v>1621814</v>
      </c>
      <c r="N7" s="1"/>
    </row>
    <row r="8" spans="2:14" ht="30" customHeight="1" thickBot="1">
      <c r="B8" s="31"/>
      <c r="C8" s="16" t="s">
        <v>3</v>
      </c>
      <c r="D8" s="10">
        <v>66.971000000000004</v>
      </c>
      <c r="E8" s="10">
        <v>67.805999999999997</v>
      </c>
      <c r="F8" s="9">
        <v>67.778999999999996</v>
      </c>
      <c r="G8" s="9">
        <v>68.405000000000001</v>
      </c>
      <c r="H8" s="9">
        <v>67.831000000000003</v>
      </c>
      <c r="I8" s="10">
        <v>68.679000000000002</v>
      </c>
      <c r="J8" s="9">
        <v>68.328000000000003</v>
      </c>
      <c r="K8" s="9">
        <v>68.917000000000002</v>
      </c>
      <c r="L8" s="10">
        <v>67.460999999999999</v>
      </c>
      <c r="M8" s="18">
        <v>67.986000000000004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88598.733333333337</v>
      </c>
      <c r="E9" s="24">
        <f t="shared" si="0"/>
        <v>87579.866666666669</v>
      </c>
      <c r="F9" s="24">
        <f t="shared" si="0"/>
        <v>87665.85</v>
      </c>
      <c r="G9" s="24">
        <f t="shared" si="0"/>
        <v>87076.03333333334</v>
      </c>
      <c r="H9" s="24">
        <f t="shared" si="0"/>
        <v>88426.15</v>
      </c>
      <c r="I9" s="24">
        <f t="shared" si="0"/>
        <v>86528.383333333331</v>
      </c>
      <c r="J9" s="24">
        <f t="shared" si="0"/>
        <v>86172.9</v>
      </c>
      <c r="K9" s="24">
        <f t="shared" si="0"/>
        <v>85956.21666666666</v>
      </c>
      <c r="L9" s="24">
        <f t="shared" si="0"/>
        <v>87093.05</v>
      </c>
      <c r="M9" s="24">
        <f t="shared" si="0"/>
        <v>86732.333333333328</v>
      </c>
      <c r="N9" s="29">
        <f>AVERAGE(D9:M9)</f>
        <v>87182.951666666675</v>
      </c>
    </row>
    <row r="10" spans="2:14" ht="30" customHeight="1" thickBot="1">
      <c r="B10" s="31"/>
      <c r="C10" s="15" t="s">
        <v>6</v>
      </c>
      <c r="D10" s="25">
        <f t="shared" ref="D10:M10" si="1">D7/(D8-$D$2*60)</f>
        <v>205645.24458470798</v>
      </c>
      <c r="E10" s="26">
        <f t="shared" si="1"/>
        <v>212276.3259031515</v>
      </c>
      <c r="F10" s="26">
        <f t="shared" si="1"/>
        <v>210439.13099370108</v>
      </c>
      <c r="G10" s="26">
        <f t="shared" si="1"/>
        <v>211802.02260559189</v>
      </c>
      <c r="H10" s="26">
        <f t="shared" si="1"/>
        <v>210965.13855190901</v>
      </c>
      <c r="I10" s="26">
        <f t="shared" si="1"/>
        <v>203255.44417559623</v>
      </c>
      <c r="J10" s="26">
        <f t="shared" si="1"/>
        <v>204675.67243035536</v>
      </c>
      <c r="K10" s="26">
        <f t="shared" si="1"/>
        <v>203556.80161489287</v>
      </c>
      <c r="L10" s="26">
        <f t="shared" si="1"/>
        <v>206152.79453156417</v>
      </c>
      <c r="M10" s="26">
        <f t="shared" si="1"/>
        <v>203082.14375156513</v>
      </c>
      <c r="N10" s="29">
        <f>AVERAGE(D10:M10)</f>
        <v>207185.07191430355</v>
      </c>
    </row>
    <row r="11" spans="2:14" ht="30" customHeight="1" thickBot="1">
      <c r="B11" s="32"/>
      <c r="C11" s="17" t="s">
        <v>7</v>
      </c>
      <c r="D11" s="27">
        <f>D6/D8</f>
        <v>100782.08478296576</v>
      </c>
      <c r="E11" s="28">
        <f t="shared" ref="E11:M11" si="2">E6/E8</f>
        <v>101935.24171902191</v>
      </c>
      <c r="F11" s="28">
        <f t="shared" si="2"/>
        <v>101756.54701308666</v>
      </c>
      <c r="G11" s="28">
        <f t="shared" si="2"/>
        <v>102401.25721803961</v>
      </c>
      <c r="H11" s="28">
        <f t="shared" si="2"/>
        <v>102573.11553714378</v>
      </c>
      <c r="I11" s="28">
        <f t="shared" si="2"/>
        <v>101279.24110717977</v>
      </c>
      <c r="J11" s="28">
        <f t="shared" si="2"/>
        <v>100616.33590914412</v>
      </c>
      <c r="K11" s="28">
        <f t="shared" si="2"/>
        <v>101172.26518856015</v>
      </c>
      <c r="L11" s="28">
        <f t="shared" si="2"/>
        <v>100260.72842086539</v>
      </c>
      <c r="M11" s="28">
        <f t="shared" si="2"/>
        <v>100399.40576000941</v>
      </c>
      <c r="N11" s="29">
        <f>AVERAGE(D11:M11)</f>
        <v>101317.62226560165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69353</v>
      </c>
      <c r="E6" s="8">
        <v>67859</v>
      </c>
      <c r="F6" s="8">
        <v>69059</v>
      </c>
      <c r="G6" s="8">
        <v>69379</v>
      </c>
      <c r="H6" s="8">
        <v>67547</v>
      </c>
      <c r="I6" s="8">
        <v>69909</v>
      </c>
      <c r="J6" s="8">
        <v>68646</v>
      </c>
      <c r="K6" s="8">
        <v>69037</v>
      </c>
      <c r="L6" s="8">
        <v>68782</v>
      </c>
      <c r="M6" s="12">
        <v>68898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60.033999999999999</v>
      </c>
      <c r="E8" s="10">
        <v>60.008000000000003</v>
      </c>
      <c r="F8" s="9">
        <v>60.034999999999997</v>
      </c>
      <c r="G8" s="10">
        <v>60.021000000000001</v>
      </c>
      <c r="H8" s="9">
        <v>60.021000000000001</v>
      </c>
      <c r="I8" s="9">
        <v>60.017000000000003</v>
      </c>
      <c r="J8" s="9">
        <v>60.005000000000003</v>
      </c>
      <c r="K8" s="9">
        <v>60.039000000000001</v>
      </c>
      <c r="L8" s="9">
        <v>60.040999999999997</v>
      </c>
      <c r="M8" s="18">
        <v>60.009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1155.8833333333334</v>
      </c>
      <c r="E9" s="24">
        <f t="shared" si="0"/>
        <v>1130.9833333333333</v>
      </c>
      <c r="F9" s="24">
        <f t="shared" si="0"/>
        <v>1150.9833333333333</v>
      </c>
      <c r="G9" s="24">
        <f t="shared" si="0"/>
        <v>1156.3166666666666</v>
      </c>
      <c r="H9" s="24">
        <f t="shared" si="0"/>
        <v>1125.7833333333333</v>
      </c>
      <c r="I9" s="24">
        <f t="shared" si="0"/>
        <v>1165.1500000000001</v>
      </c>
      <c r="J9" s="24">
        <f t="shared" si="0"/>
        <v>1144.0999999999999</v>
      </c>
      <c r="K9" s="24">
        <f t="shared" si="0"/>
        <v>1150.6166666666666</v>
      </c>
      <c r="L9" s="24">
        <f t="shared" si="0"/>
        <v>1146.3666666666666</v>
      </c>
      <c r="M9" s="24">
        <f t="shared" si="0"/>
        <v>1148.3</v>
      </c>
      <c r="N9" s="29">
        <f>AVERAGE(D9:M9)</f>
        <v>1147.4483333333333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1155.2287037345504</v>
      </c>
      <c r="E11" s="28">
        <f t="shared" ref="E11:M11" si="2">E6/E8</f>
        <v>1130.8325556592454</v>
      </c>
      <c r="F11" s="28">
        <f t="shared" si="2"/>
        <v>1150.3123178146082</v>
      </c>
      <c r="G11" s="28">
        <f t="shared" si="2"/>
        <v>1155.9120974325654</v>
      </c>
      <c r="H11" s="28">
        <f t="shared" si="2"/>
        <v>1125.389447026874</v>
      </c>
      <c r="I11" s="28">
        <f t="shared" si="2"/>
        <v>1164.8199676758252</v>
      </c>
      <c r="J11" s="28">
        <f t="shared" si="2"/>
        <v>1144.0046662778102</v>
      </c>
      <c r="K11" s="28">
        <f t="shared" si="2"/>
        <v>1149.8692516530921</v>
      </c>
      <c r="L11" s="28">
        <f t="shared" si="2"/>
        <v>1145.5838510351261</v>
      </c>
      <c r="M11" s="28">
        <f t="shared" si="2"/>
        <v>1148.127780832875</v>
      </c>
      <c r="N11" s="29">
        <f>AVERAGE(D11:M11)</f>
        <v>1147.0080639142573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29855</v>
      </c>
      <c r="E6" s="8">
        <v>29754</v>
      </c>
      <c r="F6" s="8">
        <v>29758</v>
      </c>
      <c r="G6" s="8">
        <v>29789</v>
      </c>
      <c r="H6" s="8">
        <v>29903</v>
      </c>
      <c r="I6" s="8">
        <v>30176</v>
      </c>
      <c r="J6" s="8">
        <v>29754</v>
      </c>
      <c r="K6" s="8">
        <v>29787</v>
      </c>
      <c r="L6" s="8">
        <v>29761</v>
      </c>
      <c r="M6" s="12">
        <v>29982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60.058</v>
      </c>
      <c r="E8" s="10">
        <v>60.042999999999999</v>
      </c>
      <c r="F8" s="10">
        <v>60.036999999999999</v>
      </c>
      <c r="G8" s="10">
        <v>60.040999999999997</v>
      </c>
      <c r="H8" s="9">
        <v>60.091000000000001</v>
      </c>
      <c r="I8" s="9">
        <v>60.070999999999998</v>
      </c>
      <c r="J8" s="10">
        <v>60.030999999999999</v>
      </c>
      <c r="K8" s="9">
        <v>60.052</v>
      </c>
      <c r="L8" s="9">
        <v>60.052</v>
      </c>
      <c r="M8" s="11">
        <v>60.023000000000003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497.58333333333331</v>
      </c>
      <c r="E9" s="24">
        <f t="shared" si="0"/>
        <v>495.9</v>
      </c>
      <c r="F9" s="24">
        <f t="shared" si="0"/>
        <v>495.96666666666664</v>
      </c>
      <c r="G9" s="24">
        <f t="shared" si="0"/>
        <v>496.48333333333335</v>
      </c>
      <c r="H9" s="24">
        <f t="shared" si="0"/>
        <v>498.38333333333333</v>
      </c>
      <c r="I9" s="24">
        <f t="shared" si="0"/>
        <v>502.93333333333334</v>
      </c>
      <c r="J9" s="24">
        <f t="shared" si="0"/>
        <v>495.9</v>
      </c>
      <c r="K9" s="24">
        <f t="shared" si="0"/>
        <v>496.45</v>
      </c>
      <c r="L9" s="24">
        <f t="shared" si="0"/>
        <v>496.01666666666665</v>
      </c>
      <c r="M9" s="24">
        <f t="shared" si="0"/>
        <v>499.7</v>
      </c>
      <c r="N9" s="29">
        <f>AVERAGE(D9:M9)</f>
        <v>497.53166666666664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497.10280062606148</v>
      </c>
      <c r="E11" s="28">
        <f t="shared" ref="E11:M11" si="2">E6/E8</f>
        <v>495.54485951734591</v>
      </c>
      <c r="F11" s="28">
        <f t="shared" si="2"/>
        <v>495.6610090444226</v>
      </c>
      <c r="G11" s="28">
        <f t="shared" si="2"/>
        <v>496.14430139404743</v>
      </c>
      <c r="H11" s="28">
        <f t="shared" si="2"/>
        <v>497.62859662844687</v>
      </c>
      <c r="I11" s="28">
        <f t="shared" si="2"/>
        <v>502.3388989695527</v>
      </c>
      <c r="J11" s="28">
        <f t="shared" si="2"/>
        <v>495.64391730939013</v>
      </c>
      <c r="K11" s="28">
        <f t="shared" si="2"/>
        <v>496.02011589955373</v>
      </c>
      <c r="L11" s="28">
        <f t="shared" si="2"/>
        <v>495.58715779657632</v>
      </c>
      <c r="M11" s="28">
        <f t="shared" si="2"/>
        <v>499.50852173333556</v>
      </c>
      <c r="N11" s="29">
        <f>AVERAGE(D11:M11)</f>
        <v>497.11801789187331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17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30" t="s">
        <v>13</v>
      </c>
      <c r="C6" s="14" t="s">
        <v>1</v>
      </c>
      <c r="D6" s="8">
        <v>8930</v>
      </c>
      <c r="E6" s="8">
        <v>8977</v>
      </c>
      <c r="F6" s="8">
        <v>8966</v>
      </c>
      <c r="G6" s="8">
        <v>8840</v>
      </c>
      <c r="H6" s="8">
        <v>9002</v>
      </c>
      <c r="I6" s="8">
        <v>8806</v>
      </c>
      <c r="J6" s="8">
        <v>9009</v>
      </c>
      <c r="K6" s="8">
        <v>8988</v>
      </c>
      <c r="L6" s="8">
        <v>8894</v>
      </c>
      <c r="M6" s="12">
        <v>8955</v>
      </c>
      <c r="N6" s="1"/>
    </row>
    <row r="7" spans="2:14" ht="30" customHeight="1">
      <c r="B7" s="31"/>
      <c r="C7" s="15" t="s">
        <v>2</v>
      </c>
      <c r="D7" s="20">
        <v>0</v>
      </c>
      <c r="E7" s="5">
        <v>0</v>
      </c>
      <c r="F7" s="5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6">
        <v>0</v>
      </c>
      <c r="N7" s="1"/>
    </row>
    <row r="8" spans="2:14" ht="30" customHeight="1" thickBot="1">
      <c r="B8" s="31"/>
      <c r="C8" s="16" t="s">
        <v>3</v>
      </c>
      <c r="D8" s="10">
        <v>60.137</v>
      </c>
      <c r="E8" s="10">
        <v>60.091999999999999</v>
      </c>
      <c r="F8" s="9">
        <v>60.095999999999997</v>
      </c>
      <c r="G8" s="9">
        <v>60.100999999999999</v>
      </c>
      <c r="H8" s="10">
        <v>60.043999999999997</v>
      </c>
      <c r="I8" s="9">
        <v>60.140999999999998</v>
      </c>
      <c r="J8" s="10">
        <v>60.069000000000003</v>
      </c>
      <c r="K8" s="10">
        <v>60.116</v>
      </c>
      <c r="L8" s="9">
        <v>60.109000000000002</v>
      </c>
      <c r="M8" s="11">
        <v>60.106999999999999</v>
      </c>
      <c r="N8" s="1"/>
    </row>
    <row r="9" spans="2:14" ht="30" customHeight="1" thickBot="1">
      <c r="B9" s="31"/>
      <c r="C9" s="15" t="s">
        <v>5</v>
      </c>
      <c r="D9" s="23">
        <f t="shared" ref="D9:M9" si="0">(D6-D7)/($D$2*60)</f>
        <v>148.83333333333334</v>
      </c>
      <c r="E9" s="24">
        <f t="shared" si="0"/>
        <v>149.61666666666667</v>
      </c>
      <c r="F9" s="24">
        <f t="shared" si="0"/>
        <v>149.43333333333334</v>
      </c>
      <c r="G9" s="24">
        <f t="shared" si="0"/>
        <v>147.33333333333334</v>
      </c>
      <c r="H9" s="24">
        <f t="shared" si="0"/>
        <v>150.03333333333333</v>
      </c>
      <c r="I9" s="24">
        <f t="shared" si="0"/>
        <v>146.76666666666668</v>
      </c>
      <c r="J9" s="24">
        <f t="shared" si="0"/>
        <v>150.15</v>
      </c>
      <c r="K9" s="24">
        <f t="shared" si="0"/>
        <v>149.80000000000001</v>
      </c>
      <c r="L9" s="24">
        <f t="shared" si="0"/>
        <v>148.23333333333332</v>
      </c>
      <c r="M9" s="24">
        <f t="shared" si="0"/>
        <v>149.25</v>
      </c>
      <c r="N9" s="29">
        <f>AVERAGE(D9:M9)</f>
        <v>148.94499999999999</v>
      </c>
    </row>
    <row r="10" spans="2:14" ht="30" customHeight="1" thickBot="1">
      <c r="B10" s="31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32"/>
      <c r="C11" s="17" t="s">
        <v>7</v>
      </c>
      <c r="D11" s="27">
        <f>D6/D8</f>
        <v>148.49427141360559</v>
      </c>
      <c r="E11" s="28">
        <f t="shared" ref="E11:M11" si="2">E6/E8</f>
        <v>149.38760567130402</v>
      </c>
      <c r="F11" s="28">
        <f t="shared" si="2"/>
        <v>149.19462193823216</v>
      </c>
      <c r="G11" s="28">
        <f t="shared" si="2"/>
        <v>147.08573900600655</v>
      </c>
      <c r="H11" s="28">
        <f t="shared" si="2"/>
        <v>149.92338951435616</v>
      </c>
      <c r="I11" s="28">
        <f t="shared" si="2"/>
        <v>146.42257361866282</v>
      </c>
      <c r="J11" s="28">
        <f t="shared" si="2"/>
        <v>149.97752584527791</v>
      </c>
      <c r="K11" s="28">
        <f t="shared" si="2"/>
        <v>149.51094550535632</v>
      </c>
      <c r="L11" s="28">
        <f t="shared" si="2"/>
        <v>147.96453110183168</v>
      </c>
      <c r="M11" s="28">
        <f t="shared" si="2"/>
        <v>148.98431131149451</v>
      </c>
      <c r="N11" s="29">
        <f>AVERAGE(D11:M11)</f>
        <v>148.69455149261279</v>
      </c>
    </row>
    <row r="13" spans="2:14" ht="30" customHeight="1">
      <c r="D13" s="1"/>
    </row>
    <row r="14" spans="2:14" ht="30" customHeight="1">
      <c r="D14" s="1"/>
    </row>
    <row r="17" spans="8:13" ht="30" customHeight="1">
      <c r="H17" s="1"/>
      <c r="I17" s="1"/>
      <c r="J17" s="1"/>
      <c r="K17" s="1"/>
      <c r="L17" s="1"/>
      <c r="M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2021-12-23T02:44:30Z</dcterms:modified>
</cp:coreProperties>
</file>