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his\Documents\"/>
    </mc:Choice>
  </mc:AlternateContent>
  <xr:revisionPtr revIDLastSave="0" documentId="8_{21A93E34-23F6-4E1F-A9B8-AF4392EB2F7C}" xr6:coauthVersionLast="41" xr6:coauthVersionMax="41" xr10:uidLastSave="{00000000-0000-0000-0000-000000000000}"/>
  <bookViews>
    <workbookView xWindow="-98" yWindow="-98" windowWidth="24196" windowHeight="13096" xr2:uid="{00000000-000D-0000-FFFF-FFFF00000000}"/>
  </bookViews>
  <sheets>
    <sheet name="Project Timeline" sheetId="1" r:id="rId1"/>
    <sheet name="Sheet1" sheetId="3" r:id="rId2"/>
    <sheet name="calcs" sheetId="2" state="hidden" r:id="rId3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3" i="1" l="1"/>
  <c r="D5" i="2" l="1"/>
  <c r="B8" i="1" s="1"/>
  <c r="B5" i="1" l="1"/>
  <c r="B10" i="1"/>
  <c r="B14" i="1"/>
  <c r="B6" i="1"/>
  <c r="B11" i="1"/>
  <c r="B15" i="1"/>
  <c r="B9" i="1"/>
  <c r="B13" i="1"/>
  <c r="B7" i="1"/>
  <c r="B12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1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3" i="1" l="1"/>
  <c r="D14" i="1" s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4" i="1" l="1"/>
  <c r="D15" i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/>
  <c r="AG37" i="2" l="1"/>
  <c r="X37" i="2"/>
  <c r="C49" i="2"/>
  <c r="D49" i="2" s="1"/>
  <c r="V37" i="2"/>
  <c r="N37" i="2"/>
  <c r="O37" i="2"/>
  <c r="J34" i="2"/>
  <c r="D33" i="2"/>
  <c r="S36" i="2"/>
  <c r="M36" i="2"/>
  <c r="F36" i="2"/>
  <c r="E48" i="2" s="1"/>
  <c r="AD37" i="2"/>
  <c r="J37" i="2"/>
  <c r="Q37" i="2"/>
  <c r="M37" i="2"/>
  <c r="U37" i="2"/>
  <c r="U49" i="2" s="1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K49" i="2" s="1"/>
  <c r="G37" i="2"/>
  <c r="Y37" i="2"/>
  <c r="L36" i="2"/>
  <c r="P36" i="2"/>
  <c r="T36" i="2"/>
  <c r="S48" i="2" s="1"/>
  <c r="AE36" i="2"/>
  <c r="O36" i="2"/>
  <c r="X36" i="2"/>
  <c r="X48" i="2" s="1"/>
  <c r="AC36" i="2"/>
  <c r="Z36" i="2"/>
  <c r="Y48" i="2" s="1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R46" i="2" s="1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I45" i="2" s="1"/>
  <c r="U39" i="2"/>
  <c r="T39" i="2"/>
  <c r="E39" i="2"/>
  <c r="AA35" i="2"/>
  <c r="AA47" i="2" s="1"/>
  <c r="P35" i="2"/>
  <c r="O47" i="2" s="1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U51" i="2" s="1"/>
  <c r="D39" i="2"/>
  <c r="AC32" i="2"/>
  <c r="Q32" i="2"/>
  <c r="AB32" i="2"/>
  <c r="AA32" i="2"/>
  <c r="Z35" i="2"/>
  <c r="Y47" i="2" s="1"/>
  <c r="S35" i="2"/>
  <c r="S47" i="2" s="1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Y51" i="2" s="1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G50" i="2" s="1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F49" i="2"/>
  <c r="N49" i="2" l="1"/>
  <c r="W49" i="2"/>
  <c r="X49" i="2"/>
  <c r="AG49" i="2"/>
  <c r="M49" i="2"/>
  <c r="J46" i="2"/>
  <c r="I46" i="2"/>
  <c r="O49" i="2"/>
  <c r="AB45" i="2"/>
  <c r="I50" i="2"/>
  <c r="Q49" i="2"/>
  <c r="R49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<sst xmlns="http://schemas.openxmlformats.org/spreadsheetml/2006/main" count="42" uniqueCount="42">
  <si>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</si>
  <si>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</si>
  <si>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</si>
  <si>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</si>
  <si>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</si>
  <si>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</si>
  <si>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</si>
  <si>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</si>
  <si>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</si>
  <si>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</si>
  <si>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</si>
  <si>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</si>
  <si>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</si>
  <si>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</si>
  <si>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</si>
  <si>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</si>
  <si>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</si>
  <si>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</si>
  <si>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</si>
  <si>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Project End</t>
  </si>
  <si>
    <t xml:space="preserve">ENTER START DATE: </t>
  </si>
  <si>
    <t># of rows</t>
  </si>
  <si>
    <t>Chart showing project activities with a scrollable timeline is in this cell.</t>
  </si>
  <si>
    <t>Project Plan by Juhi Sattar</t>
  </si>
  <si>
    <t>Creation of Project Plan with input from Team Memebers: Paul Davison, Michelle Trimpin, and Kristina Woolman</t>
  </si>
  <si>
    <t>Architecture build of site in HTML/CSS by Juhi Sattar</t>
  </si>
  <si>
    <t xml:space="preserve">Build the skeleton framework of the site map including layout, nav bar, and footer. </t>
  </si>
  <si>
    <t>Architecture build of Database in SQL by Michelle Trimpin</t>
  </si>
  <si>
    <t>Build the framework of the database for inventory, employee, and equipment.</t>
  </si>
  <si>
    <t>Build of site pages by Paul Davison</t>
  </si>
  <si>
    <t>Build of site pages by Kristina Woolman</t>
  </si>
  <si>
    <t>Build the site pages for the Services and Landscaping supplies pages.</t>
  </si>
  <si>
    <t>Build the site pages for the About Us, Landscaping Tips, and Contact pages.</t>
  </si>
  <si>
    <t>Build functionality for checkout by Juhi Sattar</t>
  </si>
  <si>
    <t>Test Plan for GTLSS by Kristina Woolman</t>
  </si>
  <si>
    <t>Creation of Test Plan with input form Team Members: Paul Davison, Michelle Trimpin, and Juhi Sattar</t>
  </si>
  <si>
    <t>Project Design for GTLSS by Paul Davison</t>
  </si>
  <si>
    <t>Creation of Project Design Plan with input from Team Members: Michelle Trimpin, Juhi Sattar, and Kristina Woolman</t>
  </si>
  <si>
    <t>Provide functionality for checkout to schedule dates for service and delivery, payment, and confirmation with input from Team Members: Paul Davison, Michelle Trimpin, and Kristina Woolman.</t>
  </si>
  <si>
    <t>Build functionality for databases to update by Michelle Trimpin</t>
  </si>
  <si>
    <t>Final Write up of GTLSS Build</t>
  </si>
  <si>
    <t>Creation of Document for final write-up Team Member: Paul Davison, Michelle Trimpin, Juhi Sattar, and Kristina Woolman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</si>
</sst>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43548</c:v>
                </c:pt>
                <c:pt idx="1">
                  <c:v>43549</c:v>
                </c:pt>
                <c:pt idx="2">
                  <c:v>43550</c:v>
                </c:pt>
                <c:pt idx="3">
                  <c:v>43551</c:v>
                </c:pt>
                <c:pt idx="4">
                  <c:v>43552</c:v>
                </c:pt>
                <c:pt idx="5">
                  <c:v>43553</c:v>
                </c:pt>
                <c:pt idx="6">
                  <c:v>43554</c:v>
                </c:pt>
                <c:pt idx="7">
                  <c:v>43555</c:v>
                </c:pt>
                <c:pt idx="8">
                  <c:v>43556</c:v>
                </c:pt>
                <c:pt idx="9">
                  <c:v>43557</c:v>
                </c:pt>
                <c:pt idx="10">
                  <c:v>43558</c:v>
                </c:pt>
                <c:pt idx="11">
                  <c:v>43559</c:v>
                </c:pt>
                <c:pt idx="12">
                  <c:v>43560</c:v>
                </c:pt>
                <c:pt idx="13">
                  <c:v>43561</c:v>
                </c:pt>
                <c:pt idx="14">
                  <c:v>43562</c:v>
                </c:pt>
                <c:pt idx="15">
                  <c:v>43563</c:v>
                </c:pt>
                <c:pt idx="16">
                  <c:v>43564</c:v>
                </c:pt>
                <c:pt idx="17">
                  <c:v>43565</c:v>
                </c:pt>
                <c:pt idx="18">
                  <c:v>43566</c:v>
                </c:pt>
                <c:pt idx="19">
                  <c:v>43567</c:v>
                </c:pt>
                <c:pt idx="20">
                  <c:v>43568</c:v>
                </c:pt>
                <c:pt idx="21">
                  <c:v>43569</c:v>
                </c:pt>
                <c:pt idx="22">
                  <c:v>43570</c:v>
                </c:pt>
                <c:pt idx="23">
                  <c:v>43571</c:v>
                </c:pt>
                <c:pt idx="24">
                  <c:v>43572</c:v>
                </c:pt>
                <c:pt idx="25">
                  <c:v>43573</c:v>
                </c:pt>
                <c:pt idx="26">
                  <c:v>43574</c:v>
                </c:pt>
                <c:pt idx="27">
                  <c:v>43575</c:v>
                </c:pt>
                <c:pt idx="28">
                  <c:v>43576</c:v>
                </c:pt>
                <c:pt idx="29">
                  <c:v>43577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11.3</c:v>
                </c:pt>
                <c:pt idx="4">
                  <c:v>11.3</c:v>
                </c:pt>
                <c:pt idx="5">
                  <c:v>11.3</c:v>
                </c:pt>
                <c:pt idx="6">
                  <c:v>11.3</c:v>
                </c:pt>
                <c:pt idx="7">
                  <c:v>11.3</c:v>
                </c:pt>
                <c:pt idx="8">
                  <c:v>11.3</c:v>
                </c:pt>
                <c:pt idx="9">
                  <c:v>11.3</c:v>
                </c:pt>
                <c:pt idx="10">
                  <c:v>11.3</c:v>
                </c:pt>
                <c:pt idx="11">
                  <c:v>11.3</c:v>
                </c:pt>
                <c:pt idx="12">
                  <c:v>11.3</c:v>
                </c:pt>
                <c:pt idx="13">
                  <c:v>11.3</c:v>
                </c:pt>
                <c:pt idx="14">
                  <c:v>11.3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11.3</c:v>
                </c:pt>
                <c:pt idx="19">
                  <c:v>11.3</c:v>
                </c:pt>
                <c:pt idx="20">
                  <c:v>11.3</c:v>
                </c:pt>
                <c:pt idx="21">
                  <c:v>11.3</c:v>
                </c:pt>
                <c:pt idx="22">
                  <c:v>11.3</c:v>
                </c:pt>
                <c:pt idx="23">
                  <c:v>11.3</c:v>
                </c:pt>
                <c:pt idx="24">
                  <c:v>11.3</c:v>
                </c:pt>
                <c:pt idx="25">
                  <c:v>11.3</c:v>
                </c:pt>
                <c:pt idx="26">
                  <c:v>11.3</c:v>
                </c:pt>
                <c:pt idx="27">
                  <c:v>11.3</c:v>
                </c:pt>
                <c:pt idx="28">
                  <c:v>11.3</c:v>
                </c:pt>
                <c:pt idx="29">
                  <c:v>11.3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43548</c:v>
                </c:pt>
                <c:pt idx="1">
                  <c:v>43549</c:v>
                </c:pt>
                <c:pt idx="2">
                  <c:v>43550</c:v>
                </c:pt>
                <c:pt idx="3">
                  <c:v>43551</c:v>
                </c:pt>
                <c:pt idx="4">
                  <c:v>43552</c:v>
                </c:pt>
                <c:pt idx="5">
                  <c:v>43553</c:v>
                </c:pt>
                <c:pt idx="6">
                  <c:v>43554</c:v>
                </c:pt>
                <c:pt idx="7">
                  <c:v>43555</c:v>
                </c:pt>
                <c:pt idx="8">
                  <c:v>43556</c:v>
                </c:pt>
                <c:pt idx="9">
                  <c:v>43557</c:v>
                </c:pt>
                <c:pt idx="10">
                  <c:v>43558</c:v>
                </c:pt>
                <c:pt idx="11">
                  <c:v>43559</c:v>
                </c:pt>
                <c:pt idx="12">
                  <c:v>43560</c:v>
                </c:pt>
                <c:pt idx="13">
                  <c:v>43561</c:v>
                </c:pt>
                <c:pt idx="14">
                  <c:v>43562</c:v>
                </c:pt>
                <c:pt idx="15">
                  <c:v>43563</c:v>
                </c:pt>
                <c:pt idx="16">
                  <c:v>43564</c:v>
                </c:pt>
                <c:pt idx="17">
                  <c:v>43565</c:v>
                </c:pt>
                <c:pt idx="18">
                  <c:v>43566</c:v>
                </c:pt>
                <c:pt idx="19">
                  <c:v>43567</c:v>
                </c:pt>
                <c:pt idx="20">
                  <c:v>43568</c:v>
                </c:pt>
                <c:pt idx="21">
                  <c:v>43569</c:v>
                </c:pt>
                <c:pt idx="22">
                  <c:v>43570</c:v>
                </c:pt>
                <c:pt idx="23">
                  <c:v>43571</c:v>
                </c:pt>
                <c:pt idx="24">
                  <c:v>43572</c:v>
                </c:pt>
                <c:pt idx="25">
                  <c:v>43573</c:v>
                </c:pt>
                <c:pt idx="26">
                  <c:v>43574</c:v>
                </c:pt>
                <c:pt idx="27">
                  <c:v>43575</c:v>
                </c:pt>
                <c:pt idx="28">
                  <c:v>43576</c:v>
                </c:pt>
                <c:pt idx="29">
                  <c:v>43577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PROJECT PLAN BY JUHI SATTAR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10.3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43548</c:v>
                </c:pt>
                <c:pt idx="1">
                  <c:v>43549</c:v>
                </c:pt>
                <c:pt idx="2">
                  <c:v>43550</c:v>
                </c:pt>
                <c:pt idx="3">
                  <c:v>43551</c:v>
                </c:pt>
                <c:pt idx="4">
                  <c:v>43552</c:v>
                </c:pt>
                <c:pt idx="5">
                  <c:v>43553</c:v>
                </c:pt>
                <c:pt idx="6">
                  <c:v>43554</c:v>
                </c:pt>
                <c:pt idx="7">
                  <c:v>43555</c:v>
                </c:pt>
                <c:pt idx="8">
                  <c:v>43556</c:v>
                </c:pt>
                <c:pt idx="9">
                  <c:v>43557</c:v>
                </c:pt>
                <c:pt idx="10">
                  <c:v>43558</c:v>
                </c:pt>
                <c:pt idx="11">
                  <c:v>43559</c:v>
                </c:pt>
                <c:pt idx="12">
                  <c:v>43560</c:v>
                </c:pt>
                <c:pt idx="13">
                  <c:v>43561</c:v>
                </c:pt>
                <c:pt idx="14">
                  <c:v>43562</c:v>
                </c:pt>
                <c:pt idx="15">
                  <c:v>43563</c:v>
                </c:pt>
                <c:pt idx="16">
                  <c:v>43564</c:v>
                </c:pt>
                <c:pt idx="17">
                  <c:v>43565</c:v>
                </c:pt>
                <c:pt idx="18">
                  <c:v>43566</c:v>
                </c:pt>
                <c:pt idx="19">
                  <c:v>43567</c:v>
                </c:pt>
                <c:pt idx="20">
                  <c:v>43568</c:v>
                </c:pt>
                <c:pt idx="21">
                  <c:v>43569</c:v>
                </c:pt>
                <c:pt idx="22">
                  <c:v>43570</c:v>
                </c:pt>
                <c:pt idx="23">
                  <c:v>43571</c:v>
                </c:pt>
                <c:pt idx="24">
                  <c:v>43572</c:v>
                </c:pt>
                <c:pt idx="25">
                  <c:v>43573</c:v>
                </c:pt>
                <c:pt idx="26">
                  <c:v>43574</c:v>
                </c:pt>
                <c:pt idx="27">
                  <c:v>43575</c:v>
                </c:pt>
                <c:pt idx="28">
                  <c:v>43576</c:v>
                </c:pt>
                <c:pt idx="29">
                  <c:v>43577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9.3000000000000007</c:v>
                </c:pt>
                <c:pt idx="7">
                  <c:v>9.3000000000000007</c:v>
                </c:pt>
                <c:pt idx="8">
                  <c:v>9.3000000000000007</c:v>
                </c:pt>
                <c:pt idx="9">
                  <c:v>9.3000000000000007</c:v>
                </c:pt>
                <c:pt idx="10">
                  <c:v>9.3000000000000007</c:v>
                </c:pt>
                <c:pt idx="11">
                  <c:v>9.3000000000000007</c:v>
                </c:pt>
                <c:pt idx="12">
                  <c:v>9.3000000000000007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TEST PLAN FOR GTLSS BY KRISTINA WOOLMAN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43548</c:v>
                </c:pt>
                <c:pt idx="1">
                  <c:v>43549</c:v>
                </c:pt>
                <c:pt idx="2">
                  <c:v>43550</c:v>
                </c:pt>
                <c:pt idx="3">
                  <c:v>43551</c:v>
                </c:pt>
                <c:pt idx="4">
                  <c:v>43552</c:v>
                </c:pt>
                <c:pt idx="5">
                  <c:v>43553</c:v>
                </c:pt>
                <c:pt idx="6">
                  <c:v>43554</c:v>
                </c:pt>
                <c:pt idx="7">
                  <c:v>43555</c:v>
                </c:pt>
                <c:pt idx="8">
                  <c:v>43556</c:v>
                </c:pt>
                <c:pt idx="9">
                  <c:v>43557</c:v>
                </c:pt>
                <c:pt idx="10">
                  <c:v>43558</c:v>
                </c:pt>
                <c:pt idx="11">
                  <c:v>43559</c:v>
                </c:pt>
                <c:pt idx="12">
                  <c:v>43560</c:v>
                </c:pt>
                <c:pt idx="13">
                  <c:v>43561</c:v>
                </c:pt>
                <c:pt idx="14">
                  <c:v>43562</c:v>
                </c:pt>
                <c:pt idx="15">
                  <c:v>43563</c:v>
                </c:pt>
                <c:pt idx="16">
                  <c:v>43564</c:v>
                </c:pt>
                <c:pt idx="17">
                  <c:v>43565</c:v>
                </c:pt>
                <c:pt idx="18">
                  <c:v>43566</c:v>
                </c:pt>
                <c:pt idx="19">
                  <c:v>43567</c:v>
                </c:pt>
                <c:pt idx="20">
                  <c:v>43568</c:v>
                </c:pt>
                <c:pt idx="21">
                  <c:v>43569</c:v>
                </c:pt>
                <c:pt idx="22">
                  <c:v>43570</c:v>
                </c:pt>
                <c:pt idx="23">
                  <c:v>43571</c:v>
                </c:pt>
                <c:pt idx="24">
                  <c:v>43572</c:v>
                </c:pt>
                <c:pt idx="25">
                  <c:v>43573</c:v>
                </c:pt>
                <c:pt idx="26">
                  <c:v>43574</c:v>
                </c:pt>
                <c:pt idx="27">
                  <c:v>43575</c:v>
                </c:pt>
                <c:pt idx="28">
                  <c:v>43576</c:v>
                </c:pt>
                <c:pt idx="29">
                  <c:v>43577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PROJECT DESIGN FOR GTLSS BY PAUL DAVISON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8.3000000000000007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43548</c:v>
                </c:pt>
                <c:pt idx="1">
                  <c:v>43549</c:v>
                </c:pt>
                <c:pt idx="2">
                  <c:v>43550</c:v>
                </c:pt>
                <c:pt idx="3">
                  <c:v>43551</c:v>
                </c:pt>
                <c:pt idx="4">
                  <c:v>43552</c:v>
                </c:pt>
                <c:pt idx="5">
                  <c:v>43553</c:v>
                </c:pt>
                <c:pt idx="6">
                  <c:v>43554</c:v>
                </c:pt>
                <c:pt idx="7">
                  <c:v>43555</c:v>
                </c:pt>
                <c:pt idx="8">
                  <c:v>43556</c:v>
                </c:pt>
                <c:pt idx="9">
                  <c:v>43557</c:v>
                </c:pt>
                <c:pt idx="10">
                  <c:v>43558</c:v>
                </c:pt>
                <c:pt idx="11">
                  <c:v>43559</c:v>
                </c:pt>
                <c:pt idx="12">
                  <c:v>43560</c:v>
                </c:pt>
                <c:pt idx="13">
                  <c:v>43561</c:v>
                </c:pt>
                <c:pt idx="14">
                  <c:v>43562</c:v>
                </c:pt>
                <c:pt idx="15">
                  <c:v>43563</c:v>
                </c:pt>
                <c:pt idx="16">
                  <c:v>43564</c:v>
                </c:pt>
                <c:pt idx="17">
                  <c:v>43565</c:v>
                </c:pt>
                <c:pt idx="18">
                  <c:v>43566</c:v>
                </c:pt>
                <c:pt idx="19">
                  <c:v>43567</c:v>
                </c:pt>
                <c:pt idx="20">
                  <c:v>43568</c:v>
                </c:pt>
                <c:pt idx="21">
                  <c:v>43569</c:v>
                </c:pt>
                <c:pt idx="22">
                  <c:v>43570</c:v>
                </c:pt>
                <c:pt idx="23">
                  <c:v>43571</c:v>
                </c:pt>
                <c:pt idx="24">
                  <c:v>43572</c:v>
                </c:pt>
                <c:pt idx="25">
                  <c:v>43573</c:v>
                </c:pt>
                <c:pt idx="26">
                  <c:v>43574</c:v>
                </c:pt>
                <c:pt idx="27">
                  <c:v>43575</c:v>
                </c:pt>
                <c:pt idx="28">
                  <c:v>43576</c:v>
                </c:pt>
                <c:pt idx="29">
                  <c:v>43577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7.3000000000000007</c:v>
                </c:pt>
                <c:pt idx="7">
                  <c:v>7.3000000000000007</c:v>
                </c:pt>
                <c:pt idx="8">
                  <c:v>7.3000000000000007</c:v>
                </c:pt>
                <c:pt idx="9">
                  <c:v>7.3000000000000007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ARCHITECTURE BUILD OF SITE IN HTML/CSS BY JUHI SATTAR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dLbl>
              <c:idx val="12"/>
              <c:layout>
                <c:manualLayout>
                  <c:x val="-0.18333213728043724"/>
                  <c:y val="-2.501789806880963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51B-413D-8057-7D71FD209B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6.3000000000000007</c:v>
                </c:pt>
                <c:pt idx="18">
                  <c:v>6.3000000000000007</c:v>
                </c:pt>
                <c:pt idx="19">
                  <c:v>6.3000000000000007</c:v>
                </c:pt>
                <c:pt idx="20">
                  <c:v>6.3000000000000007</c:v>
                </c:pt>
                <c:pt idx="21">
                  <c:v>6.3000000000000007</c:v>
                </c:pt>
                <c:pt idx="22">
                  <c:v>6.3000000000000007</c:v>
                </c:pt>
                <c:pt idx="23">
                  <c:v>6.3000000000000007</c:v>
                </c:pt>
                <c:pt idx="24">
                  <c:v>6.3000000000000007</c:v>
                </c:pt>
                <c:pt idx="25">
                  <c:v>6.3000000000000007</c:v>
                </c:pt>
                <c:pt idx="26">
                  <c:v>6.3000000000000007</c:v>
                </c:pt>
                <c:pt idx="27">
                  <c:v>6.3000000000000007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ARCHITECTURE BUILD OF DATABASE IN SQL BY MICHELLE TRIMPIN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6.3000000000000007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5.3000000000000007</c:v>
                </c:pt>
                <c:pt idx="19">
                  <c:v>5.3000000000000007</c:v>
                </c:pt>
                <c:pt idx="20">
                  <c:v>5.3000000000000007</c:v>
                </c:pt>
                <c:pt idx="21">
                  <c:v>5.3000000000000007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BUILD OF SITE PAGES BY PAUL DAVISON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5.3000000000000007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BUILD OF SITE PAGES BY KRISTINA WOOLMAN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BUILD FUNCTIONALITY FOR CHECKOUT BY JUHI SATTAR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Mar 2019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Apr 2019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Apr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Mar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{6E32373A-88E1-4B2B-9FEB-FECD18B18CB3}</c15:txfldGUID>
                      <c15:f>calcs!$E$72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{5676549F-1B58-4FBD-BCD9-7A1D4A518D64}</c15:txfldGUID>
                      <c15:f>calcs!$F$72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{4C73190F-3C82-474B-A1EC-79036F54C85B}</c15:txfldGUID>
                      <c15:f>calcs!$G$72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{9087E0D8-A71A-4A99-9466-2D6C33BF748F}</c15:txfldGUID>
                      <c15:f>calcs!$H$72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{1EEE7383-4265-4991-A66D-1C15665FDEF7}</c15:txfldGUID>
                      <c15:f>calcs!$I$72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{39357870-6D5B-47C1-8B9B-16EB708BEA9D}</c15:txfldGUID>
                      <c15:f>calcs!$J$72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{2C59E0E7-4E67-4CD8-B798-CE34B65C5C76}</c15:txfldGUID>
                      <c15:f>calcs!$K$72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{5C44DF00-E4D9-4C8A-9BDF-7676897C924E}</c15:txfldGUID>
                      <c15:f>calcs!$L$72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{E01468A6-0361-4BD9-B6C1-1C3451F4EB07}</c15:txfldGUID>
                      <c15:f>calcs!$M$72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{D9A4B4B0-7D60-4B8A-801D-12DA76C42365}</c15:txfldGUID>
                      <c15:f>calcs!$N$72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{CFB20230-8AA3-4754-8E87-2B7177C698E8}</c15:txfldGUID>
                      <c15:f>calcs!$O$72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{F5DB3560-7852-4DFC-939A-1146AFD3E24A}</c15:txfldGUID>
                      <c15:f>calcs!$P$72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{6FF41A78-9080-48EC-8C13-A3F1BD3C790C}</c15:txfldGUID>
                      <c15:f>calcs!$Q$72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{794B9E62-B033-47CA-8CA4-920C01CFA328}</c15:txfldGUID>
                      <c15:f>calcs!$R$72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{BBFF205B-9BF7-4EAE-8FD7-148525EAAF9E}</c15:txfldGUID>
                      <c15:f>calcs!$S$72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{6C8D883C-93AB-4AC9-9FDB-C28BD7067E79}</c15:txfldGUID>
                      <c15:f>calcs!$T$72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{C4A91315-FE4E-4AFD-9571-F888091F27AD}</c15:txfldGUID>
                      <c15:f>calcs!$U$72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{91B72E3E-6A94-412C-A3E7-57F8B9A68D84}</c15:txfldGUID>
                      <c15:f>calcs!$V$72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{31AB6880-2ADD-4F92-ADF6-AA09D278DFA5}</c15:txfldGUID>
                      <c15:f>calcs!$W$72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{EDAD8B16-2263-4F9B-BF29-5C9ABC35D819}</c15:txfldGUID>
                      <c15:f>calcs!$X$72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{A1FAEECD-0253-4B13-8FCF-A2200BD6415A}</c15:txfldGUID>
                      <c15:f>calcs!$Y$72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{58E71D3C-F6E3-4218-AB07-5125A654C179}</c15:txfldGUID>
                      <c15:f>calcs!$Z$72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{A4662F4D-002E-4ED4-9903-C7CB46C3E7DD}</c15:txfldGUID>
                      <c15:f>calcs!$AA$72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{5E687E8E-6EC5-453C-9231-340DC39B14BD}</c15:txfldGUID>
                      <c15:f>calcs!$AB$72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{5E4EAAB9-217F-495F-9CD0-C9C373F0F169}</c15:txfldGUID>
                      <c15:f>calcs!$AC$72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{8C01D336-284E-4E7C-8FD8-C19383287C6C}</c15:txfldGUID>
                      <c15:f>calcs!$AD$72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{530FEE8D-AB01-4069-B46E-62325FDFEDFA}</c15:txfldGUID>
                      <c15:f>calcs!$AE$72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{BC57AAE2-6948-4CBD-AD45-DFBDD7D5CC09}</c15:txfldGUID>
                      <c15:f>calcs!$AF$72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{96DD0D16-B7C2-4ECB-AA02-FCA0CE993689}</c15:txfldGUID>
                      <c15:f>calcs!$AG$72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{7F555939-04DB-4F55-A79D-C5D6BB3B725A}</c15:txfldGUID>
                      <c15:f>calcs!$AH$72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{DCEC35C6-CB6D-4009-8BA5-510D15F0A66E}</c15:txfldGUID>
                      <c15:f>calcs!$E$70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{5918AF7E-271A-4F35-B6F6-374D0A5610B3}</c15:txfldGUID>
                      <c15:f>calcs!$F$70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{5DC7B5E7-E4B9-42F5-B98A-4350E6438D32}</c15:txfldGUID>
                      <c15:f>calcs!$G$70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{ADECD523-A2FB-4812-BAF9-916B6B02CEEA}</c15:txfldGUID>
                      <c15:f>calcs!$H$70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{24053D11-8CB8-4B82-B881-57131A40218F}</c15:txfldGUID>
                      <c15:f>calcs!$I$70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{36BB2369-D90B-40B2-94E8-230A1673213C}</c15:txfldGUID>
                      <c15:f>calcs!$J$70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{B45DA6FA-A0B6-48FA-969B-0ED29770024A}</c15:txfldGUID>
                      <c15:f>calcs!$K$70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{3F2C20FF-6716-469D-B5A0-8B7A0CF16887}</c15:txfldGUID>
                      <c15:f>calcs!$L$70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{33E11B54-AE02-4BFA-8FF1-6D89EF98F2E5}</c15:txfldGUID>
                      <c15:f>calcs!$M$70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{9664BBAB-3D8C-4A24-A1B9-897045BBDDC7}</c15:txfldGUID>
                      <c15:f>calcs!$N$70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{0925C158-2C27-4DB2-BE0E-92E170E5FF1A}</c15:txfldGUID>
                      <c15:f>calcs!$O$70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{084831C8-7C08-489B-8730-73E88330F2C0}</c15:txfldGUID>
                      <c15:f>calcs!$P$70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{7551FF2F-F103-4DFA-9A6D-7D3426D96441}</c15:txfldGUID>
                      <c15:f>calcs!$Q$70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{25446D8E-4E55-4743-B546-BB687C28693F}</c15:txfldGUID>
                      <c15:f>calcs!$R$70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{7E0CEA32-CFF0-4C72-82A9-A7D3E93F2B08}</c15:txfldGUID>
                      <c15:f>calcs!$S$70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{CC3DBCED-5D91-4204-900E-E3F88311D75C}</c15:txfldGUID>
                      <c15:f>calcs!$T$70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{42D37C43-714A-4E8F-9038-F08DDB0B48C7}</c15:txfldGUID>
                      <c15:f>calcs!$U$70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{2D0BC40F-8EED-42F3-A7C1-3CB1CB0FA8D5}</c15:txfldGUID>
                      <c15:f>calcs!$V$70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{1D6BF36E-33FA-4C37-94C9-DBF4BABBCC39}</c15:txfldGUID>
                      <c15:f>calcs!$W$70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{99AFFE39-D00F-4E2C-9D72-A321C84728DA}</c15:txfldGUID>
                      <c15:f>calcs!$X$70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{2B9129B9-97CB-4784-AA5C-71A92E168C18}</c15:txfldGUID>
                      <c15:f>calcs!$Y$70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{2EF36BBB-6AB9-442B-948D-AD6FF4054E46}</c15:txfldGUID>
                      <c15:f>calcs!$Z$70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{71172A35-906C-40E7-ACDB-0770B2654B80}</c15:txfldGUID>
                      <c15:f>calcs!$AA$70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{6FD450B8-0CBB-4ABF-A5D6-0C22CB95BCF8}</c15:txfldGUID>
                      <c15:f>calcs!$AB$70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{5FE906A6-F3F7-41CA-A5B2-3F7B00B6508C}</c15:txfldGUID>
                      <c15:f>calcs!$AC$70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{37143D20-DE7F-435B-995D-E3CB62ACDA17}</c15:txfldGUID>
                      <c15:f>calcs!$AD$70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{5050C73A-3D05-4DB5-AFE1-AFD19DC7ECEA}</c15:txfldGUID>
                      <c15:f>calcs!$AE$70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{8DFE5196-3212-4C26-8261-77C425C116E3}</c15:txfldGUID>
                      <c15:f>calcs!$AF$70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{7D4B5196-0483-4ED0-86A8-74C7018D367E}</c15:txfldGUID>
                      <c15:f>calcs!$AG$70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{5551B25A-55A0-4400-B77B-D2FEE9625148}</c15:txfldGUID>
                      <c15:f>calcs!$AH$70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Mar 2019 -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Apr 2019 -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304796</xdr:colOff>
      <xdr:row>1</xdr:row>
      <xdr:rowOff>83820</xdr:rowOff>
    </xdr:from>
    <xdr:to>
      <xdr:col>8</xdr:col>
      <xdr:colOff>457199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55405" y="4048125"/>
          <a:ext cx="975467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>
      <selection activeCell="J2" sqref="J2"/>
    </sheetView>
  </sheetViews>
  <sheetFormatPr defaultColWidth="9.15625" defaultRowHeight="35.1" customHeight="1" x14ac:dyDescent="0.55000000000000004"/>
  <cols>
    <col min="1" max="1" width="4.578125" customWidth="1"/>
    <col min="2" max="2" width="7" hidden="1" customWidth="1"/>
    <col min="3" max="3" width="31" customWidth="1"/>
    <col min="4" max="5" width="18.41796875" customWidth="1"/>
    <col min="6" max="6" width="66.15625" customWidth="1"/>
    <col min="7" max="7" width="4.578125" customWidth="1"/>
    <col min="8" max="8" width="4.68359375" customWidth="1"/>
  </cols>
  <sheetData>
    <row r="1" spans="1:7" s="4" customFormat="1" ht="35.1" customHeight="1" thickBot="1" x14ac:dyDescent="0.6">
      <c r="A1" s="6"/>
      <c r="B1" s="6"/>
      <c r="C1" s="11" t="s">
        <v>17</v>
      </c>
      <c r="D1" s="11"/>
      <c r="E1" s="11"/>
      <c r="F1" s="11"/>
      <c r="G1" s="11"/>
    </row>
    <row r="2" spans="1:7" ht="316" customHeight="1" thickTop="1" x14ac:dyDescent="0.55000000000000004">
      <c r="C2" s="12" t="s">
        <v>22</v>
      </c>
      <c r="D2" s="12"/>
      <c r="E2" s="12"/>
      <c r="F2" s="12"/>
      <c r="G2" s="12"/>
    </row>
    <row r="3" spans="1:7" s="7" customFormat="1" ht="35.1" customHeight="1" x14ac:dyDescent="0.55000000000000004">
      <c r="C3" s="8" t="s">
        <v>20</v>
      </c>
      <c r="D3" s="9">
        <f ca="1">TODAY()</f>
        <v>43548</v>
      </c>
    </row>
    <row r="4" spans="1:7" ht="21" customHeight="1" x14ac:dyDescent="0.55000000000000004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55000000000000004">
      <c r="B5">
        <f>ROW(B5)-calcs!$D$5</f>
        <v>-7</v>
      </c>
      <c r="C5" t="s">
        <v>18</v>
      </c>
      <c r="D5" s="5">
        <v>43548</v>
      </c>
      <c r="E5" s="5">
        <v>43596</v>
      </c>
    </row>
    <row r="6" spans="1:7" ht="35.1" customHeight="1" x14ac:dyDescent="0.55000000000000004">
      <c r="B6">
        <f>ROW(B6)-calcs!$D$5</f>
        <v>-6</v>
      </c>
      <c r="C6" t="s">
        <v>23</v>
      </c>
      <c r="D6" s="5">
        <v>43548</v>
      </c>
      <c r="E6" s="5">
        <v>43553</v>
      </c>
      <c r="F6" t="s">
        <v>24</v>
      </c>
    </row>
    <row r="7" spans="1:7" ht="35.1" customHeight="1" x14ac:dyDescent="0.55000000000000004">
      <c r="B7">
        <f>ROW(B7)-calcs!$D$5</f>
        <v>-5</v>
      </c>
      <c r="C7" t="s">
        <v>34</v>
      </c>
      <c r="D7" s="5">
        <v>43554</v>
      </c>
      <c r="E7" s="5">
        <v>43560</v>
      </c>
      <c r="F7" t="s">
        <v>35</v>
      </c>
    </row>
    <row r="8" spans="1:7" ht="35.1" customHeight="1" x14ac:dyDescent="0.55000000000000004">
      <c r="B8">
        <f>ROW(B8)-calcs!$D$5</f>
        <v>-4</v>
      </c>
      <c r="C8" t="s">
        <v>36</v>
      </c>
      <c r="D8" s="5">
        <f>D7+10</f>
        <v>43564</v>
      </c>
      <c r="E8" s="5">
        <v>43568</v>
      </c>
      <c r="F8" t="s">
        <v>37</v>
      </c>
    </row>
    <row r="9" spans="1:7" ht="35.1" customHeight="1" x14ac:dyDescent="0.55000000000000004">
      <c r="B9">
        <f>ROW(B9)-calcs!$D$5</f>
        <v>-3</v>
      </c>
      <c r="C9" t="s">
        <v>25</v>
      </c>
      <c r="D9" s="5">
        <v>43552</v>
      </c>
      <c r="E9" s="5">
        <v>43558</v>
      </c>
      <c r="F9" t="s">
        <v>26</v>
      </c>
    </row>
    <row r="10" spans="1:7" ht="35.1" customHeight="1" x14ac:dyDescent="0.55000000000000004">
      <c r="B10">
        <f>ROW(B10)-calcs!$D$5</f>
        <v>-2</v>
      </c>
      <c r="C10" t="s">
        <v>27</v>
      </c>
      <c r="D10" s="5">
        <v>43552</v>
      </c>
      <c r="E10" s="5">
        <v>43575</v>
      </c>
      <c r="F10" t="s">
        <v>28</v>
      </c>
    </row>
    <row r="11" spans="1:7" ht="35.1" customHeight="1" x14ac:dyDescent="0.55000000000000004">
      <c r="B11">
        <f>ROW(B11)-calcs!$D$5</f>
        <v>-1</v>
      </c>
      <c r="C11" t="s">
        <v>29</v>
      </c>
      <c r="D11" s="5">
        <f t="shared" ref="D11:D15" si="0">D10+10</f>
        <v>43562</v>
      </c>
      <c r="E11" s="5">
        <v>43569</v>
      </c>
      <c r="F11" t="s">
        <v>31</v>
      </c>
    </row>
    <row r="12" spans="1:7" ht="35.1" customHeight="1" x14ac:dyDescent="0.55000000000000004">
      <c r="B12">
        <f>ROW(B12)-calcs!$D$5</f>
        <v>0</v>
      </c>
      <c r="C12" t="s">
        <v>30</v>
      </c>
      <c r="D12" s="5">
        <v>43562</v>
      </c>
      <c r="E12" s="5">
        <v>43569</v>
      </c>
      <c r="F12" t="s">
        <v>32</v>
      </c>
    </row>
    <row r="13" spans="1:7" ht="35.1" customHeight="1" x14ac:dyDescent="0.55000000000000004">
      <c r="B13">
        <f>ROW(B13)-calcs!$D$5</f>
        <v>1</v>
      </c>
      <c r="C13" t="s">
        <v>33</v>
      </c>
      <c r="D13" s="5">
        <f t="shared" si="0"/>
        <v>43572</v>
      </c>
      <c r="E13" s="5">
        <v>43578</v>
      </c>
      <c r="F13" t="s">
        <v>38</v>
      </c>
    </row>
    <row r="14" spans="1:7" ht="35.1" customHeight="1" x14ac:dyDescent="0.55000000000000004">
      <c r="B14">
        <f>ROW(B14)-calcs!$D$5</f>
        <v>2</v>
      </c>
      <c r="C14" t="s">
        <v>39</v>
      </c>
      <c r="D14" s="5">
        <f>D13+10</f>
        <v>43582</v>
      </c>
      <c r="E14" s="5">
        <f>Activities[[#This Row],[START]]+2</f>
        <v>43584</v>
      </c>
    </row>
    <row r="15" spans="1:7" ht="35.1" customHeight="1" x14ac:dyDescent="0.55000000000000004">
      <c r="B15">
        <f>ROW(B15)-calcs!$D$5</f>
        <v>3</v>
      </c>
      <c r="C15" t="s">
        <v>40</v>
      </c>
      <c r="D15" s="5">
        <f t="shared" si="0"/>
        <v>43592</v>
      </c>
      <c r="E15" s="5">
        <v>43597</v>
      </c>
      <c r="F15" t="s">
        <v>41</v>
      </c>
    </row>
    <row r="16" spans="1:7" ht="35.1" customHeight="1" x14ac:dyDescent="0.55000000000000004">
      <c r="B16">
        <f>ROW(B16)-calcs!$D$5</f>
        <v>4</v>
      </c>
      <c r="C16" t="s">
        <v>19</v>
      </c>
      <c r="D16" s="5">
        <v>43597</v>
      </c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9D0B-8C77-4210-AA3F-A349E4ED838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55000000000000004"/>
  <cols>
    <col min="3" max="3" width="17.41796875" customWidth="1"/>
    <col min="4" max="4" width="18" customWidth="1"/>
    <col min="5" max="34" width="10.83984375" customWidth="1"/>
    <col min="35" max="35" width="17.578125" customWidth="1"/>
  </cols>
  <sheetData>
    <row r="1" spans="1:6" ht="86.4" x14ac:dyDescent="0.55000000000000004">
      <c r="A1" t="s">
        <v>9</v>
      </c>
    </row>
    <row r="3" spans="1:6" x14ac:dyDescent="0.55000000000000004">
      <c r="C3" t="s">
        <v>10</v>
      </c>
      <c r="D3" s="1">
        <f ca="1">TODAY()</f>
        <v>43548</v>
      </c>
      <c r="E3" s="1"/>
    </row>
    <row r="4" spans="1:6" x14ac:dyDescent="0.55000000000000004">
      <c r="D4">
        <v>5</v>
      </c>
    </row>
    <row r="5" spans="1:6" x14ac:dyDescent="0.55000000000000004">
      <c r="C5" t="s">
        <v>21</v>
      </c>
      <c r="D5">
        <f>ROWS(Activities[])</f>
        <v>12</v>
      </c>
    </row>
    <row r="6" spans="1:6" x14ac:dyDescent="0.55000000000000004">
      <c r="E6" t="e">
        <f>NA()</f>
        <v>#N/A</v>
      </c>
    </row>
    <row r="7" spans="1:6" x14ac:dyDescent="0.55000000000000004">
      <c r="E7" t="e">
        <f>NA()</f>
        <v>#N/A</v>
      </c>
    </row>
    <row r="8" spans="1:6" x14ac:dyDescent="0.55000000000000004">
      <c r="E8" t="e">
        <f>NA()</f>
        <v>#N/A</v>
      </c>
    </row>
    <row r="9" spans="1:6" x14ac:dyDescent="0.55000000000000004">
      <c r="C9" s="2" t="s">
        <v>12</v>
      </c>
      <c r="D9">
        <f ca="1">SUMPRODUCT( ((Activities[START]&gt;=StartDateWindow)+(Activities[END]&gt;=StartDateWindow)&gt;0)*(Activities[START]&lt;=(StartDateWindow+WindowDays-1)) )</f>
        <v>9</v>
      </c>
      <c r="E9" t="e">
        <f>NA()</f>
        <v>#N/A</v>
      </c>
    </row>
    <row r="10" spans="1:6" x14ac:dyDescent="0.55000000000000004">
      <c r="D10">
        <v>9</v>
      </c>
      <c r="E10" t="e">
        <f>NA()</f>
        <v>#N/A</v>
      </c>
    </row>
    <row r="11" spans="1:6" x14ac:dyDescent="0.55000000000000004">
      <c r="D11">
        <f ca="1">D10-MIN(D10,D9)</f>
        <v>0</v>
      </c>
      <c r="E11" t="e">
        <f>NA()</f>
        <v>#N/A</v>
      </c>
    </row>
    <row r="12" spans="1:6" x14ac:dyDescent="0.55000000000000004">
      <c r="E12" t="e">
        <f>NA()</f>
        <v>#N/A</v>
      </c>
    </row>
    <row r="13" spans="1:6" x14ac:dyDescent="0.55000000000000004">
      <c r="C13" s="2"/>
      <c r="E13" t="e">
        <f>NA()</f>
        <v>#N/A</v>
      </c>
    </row>
    <row r="14" spans="1:6" x14ac:dyDescent="0.55000000000000004">
      <c r="C14" s="2"/>
      <c r="E14" t="e">
        <f>NA()</f>
        <v>#N/A</v>
      </c>
    </row>
    <row r="15" spans="1:6" x14ac:dyDescent="0.55000000000000004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-7</v>
      </c>
      <c r="F15">
        <f t="shared" ref="F15:F23" ca="1" si="0">OFFSET(E15,-$D$11,)</f>
        <v>-7</v>
      </c>
    </row>
    <row r="16" spans="1:6" x14ac:dyDescent="0.55000000000000004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-6</v>
      </c>
      <c r="F16">
        <f t="shared" ca="1" si="0"/>
        <v>-6</v>
      </c>
    </row>
    <row r="17" spans="1:35" x14ac:dyDescent="0.55000000000000004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-5</v>
      </c>
      <c r="F17">
        <f t="shared" ca="1" si="0"/>
        <v>-5</v>
      </c>
    </row>
    <row r="18" spans="1:35" x14ac:dyDescent="0.55000000000000004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-4</v>
      </c>
      <c r="F18">
        <f t="shared" ca="1" si="0"/>
        <v>-4</v>
      </c>
    </row>
    <row r="19" spans="1:35" x14ac:dyDescent="0.55000000000000004">
      <c r="E19">
        <f t="array" aca="1" ref="E19" ca="1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-3</v>
      </c>
    </row>
    <row r="20" spans="1:35" x14ac:dyDescent="0.55000000000000004">
      <c r="E20">
        <f t="array" aca="1" ref="E20" ca="1">INDEX(Activities[Id],MATCH(1, (Activities[Id]&gt;E19)*((Activities[START]&gt;=StartDateWindow)+(Activities[END]&gt;=StartDateWindow)&gt;0)*(Activities[START]&lt;=(StartDateWindow+WindowDays-1)), 0))</f>
        <v>-2</v>
      </c>
      <c r="F20">
        <f t="shared" ca="1" si="0"/>
        <v>-2</v>
      </c>
    </row>
    <row r="21" spans="1:35" x14ac:dyDescent="0.55000000000000004">
      <c r="E21">
        <f t="array" aca="1" ref="E21" ca="1">INDEX(Activities[Id],MATCH(1, (Activities[Id]&gt;E20)*((Activities[START]&gt;=StartDateWindow)+(Activities[END]&gt;=StartDateWindow)&gt;0)*(Activities[START]&lt;=(StartDateWindow+WindowDays-1)), 0))</f>
        <v>-1</v>
      </c>
      <c r="F21">
        <f t="shared" ca="1" si="0"/>
        <v>-1</v>
      </c>
    </row>
    <row r="22" spans="1:35" x14ac:dyDescent="0.55000000000000004">
      <c r="E22">
        <f t="array" aca="1" ref="E22" ca="1">INDEX(Activities[Id],MATCH(1, (Activities[Id]&gt;E21)*((Activities[START]&gt;=StartDateWindow)+(Activities[END]&gt;=StartDateWindow)&gt;0)*(Activities[START]&lt;=(StartDateWindow+WindowDays-1)), 0))</f>
        <v>0</v>
      </c>
      <c r="F22">
        <f t="shared" ca="1" si="0"/>
        <v>0</v>
      </c>
    </row>
    <row r="23" spans="1:35" x14ac:dyDescent="0.55000000000000004">
      <c r="E23">
        <f t="array" aca="1" ref="E23" ca="1">INDEX(Activities[Id],MATCH(1, (Activities[Id]&gt;E22)*((Activities[START]&gt;=StartDateWindow)+(Activities[END]&gt;=StartDateWindow)&gt;0)*(Activities[START]&lt;=(StartDateWindow+WindowDays-1)), 0))</f>
        <v>1</v>
      </c>
      <c r="F23">
        <f t="shared" ca="1" si="0"/>
        <v>1</v>
      </c>
    </row>
    <row r="25" spans="1:35" x14ac:dyDescent="0.55000000000000004">
      <c r="C25" t="s">
        <v>4</v>
      </c>
      <c r="D25" s="1">
        <f ca="1">StartDate+WindowOffset</f>
        <v>43548</v>
      </c>
    </row>
    <row r="26" spans="1:35" x14ac:dyDescent="0.55000000000000004">
      <c r="C26" t="s">
        <v>3</v>
      </c>
      <c r="D26">
        <v>0</v>
      </c>
    </row>
    <row r="28" spans="1:35" x14ac:dyDescent="0.55000000000000004">
      <c r="C28" t="s">
        <v>1</v>
      </c>
      <c r="D28" s="2">
        <f ca="1">'Project Timeline'!D3</f>
        <v>43548</v>
      </c>
    </row>
    <row r="29" spans="1:35" x14ac:dyDescent="0.55000000000000004">
      <c r="C29" t="s">
        <v>2</v>
      </c>
      <c r="D29">
        <v>30</v>
      </c>
    </row>
    <row r="31" spans="1:35" x14ac:dyDescent="0.55000000000000004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43548</v>
      </c>
      <c r="F31" s="1">
        <f t="shared" ref="F31:AI31" ca="1" si="1">E31+1</f>
        <v>43549</v>
      </c>
      <c r="G31" s="1">
        <f t="shared" ca="1" si="1"/>
        <v>43550</v>
      </c>
      <c r="H31" s="1">
        <f t="shared" ca="1" si="1"/>
        <v>43551</v>
      </c>
      <c r="I31" s="1">
        <f t="shared" ca="1" si="1"/>
        <v>43552</v>
      </c>
      <c r="J31" s="1">
        <f t="shared" ca="1" si="1"/>
        <v>43553</v>
      </c>
      <c r="K31" s="1">
        <f t="shared" ca="1" si="1"/>
        <v>43554</v>
      </c>
      <c r="L31" s="1">
        <f t="shared" ca="1" si="1"/>
        <v>43555</v>
      </c>
      <c r="M31" s="1">
        <f t="shared" ca="1" si="1"/>
        <v>43556</v>
      </c>
      <c r="N31" s="1">
        <f t="shared" ca="1" si="1"/>
        <v>43557</v>
      </c>
      <c r="O31" s="1">
        <f t="shared" ca="1" si="1"/>
        <v>43558</v>
      </c>
      <c r="P31" s="1">
        <f t="shared" ca="1" si="1"/>
        <v>43559</v>
      </c>
      <c r="Q31" s="1">
        <f t="shared" ca="1" si="1"/>
        <v>43560</v>
      </c>
      <c r="R31" s="1">
        <f t="shared" ca="1" si="1"/>
        <v>43561</v>
      </c>
      <c r="S31" s="1">
        <f t="shared" ca="1" si="1"/>
        <v>43562</v>
      </c>
      <c r="T31" s="1">
        <f t="shared" ca="1" si="1"/>
        <v>43563</v>
      </c>
      <c r="U31" s="1">
        <f t="shared" ca="1" si="1"/>
        <v>43564</v>
      </c>
      <c r="V31" s="1">
        <f t="shared" ca="1" si="1"/>
        <v>43565</v>
      </c>
      <c r="W31" s="1">
        <f t="shared" ca="1" si="1"/>
        <v>43566</v>
      </c>
      <c r="X31" s="1">
        <f t="shared" ca="1" si="1"/>
        <v>43567</v>
      </c>
      <c r="Y31" s="1">
        <f t="shared" ca="1" si="1"/>
        <v>43568</v>
      </c>
      <c r="Z31" s="1">
        <f t="shared" ca="1" si="1"/>
        <v>43569</v>
      </c>
      <c r="AA31" s="1">
        <f t="shared" ca="1" si="1"/>
        <v>43570</v>
      </c>
      <c r="AB31" s="1">
        <f t="shared" ca="1" si="1"/>
        <v>43571</v>
      </c>
      <c r="AC31" s="1">
        <f t="shared" ca="1" si="1"/>
        <v>43572</v>
      </c>
      <c r="AD31" s="1">
        <f t="shared" ca="1" si="1"/>
        <v>43573</v>
      </c>
      <c r="AE31" s="1">
        <f t="shared" ca="1" si="1"/>
        <v>43574</v>
      </c>
      <c r="AF31" s="1">
        <f t="shared" ca="1" si="1"/>
        <v>43575</v>
      </c>
      <c r="AG31" s="1">
        <f t="shared" ca="1" si="1"/>
        <v>43576</v>
      </c>
      <c r="AH31" s="1">
        <f t="shared" ca="1" si="1"/>
        <v>43577</v>
      </c>
      <c r="AI31" s="1">
        <f t="shared" ca="1" si="1"/>
        <v>43578</v>
      </c>
    </row>
    <row r="32" spans="1:35" x14ac:dyDescent="0.55000000000000004">
      <c r="A32">
        <v>11.3</v>
      </c>
      <c r="B32">
        <v>1</v>
      </c>
      <c r="C32">
        <f t="shared" ref="C32:C40" ca="1" si="2">F15</f>
        <v>-7</v>
      </c>
      <c r="D32" t="str">
        <f ca="1">INDEX(Activities[ACTIVITY],MATCH($C32,Activities[Id],0))</f>
        <v>Project Start</v>
      </c>
      <c r="E32">
        <f ca="1">GridCalc</f>
        <v>11.3</v>
      </c>
      <c r="F32">
        <f ca="1">GridCalc</f>
        <v>11.3</v>
      </c>
      <c r="G32">
        <f ca="1">GridCalc</f>
        <v>11.3</v>
      </c>
      <c r="H32">
        <f ca="1">GridCalc</f>
        <v>11.3</v>
      </c>
      <c r="I32">
        <f ca="1">GridCalc</f>
        <v>11.3</v>
      </c>
      <c r="J32">
        <f ca="1">GridCalc</f>
        <v>11.3</v>
      </c>
      <c r="K32">
        <f ca="1">GridCalc</f>
        <v>11.3</v>
      </c>
      <c r="L32">
        <f ca="1">GridCalc</f>
        <v>11.3</v>
      </c>
      <c r="M32">
        <f ca="1">GridCalc</f>
        <v>11.3</v>
      </c>
      <c r="N32">
        <f ca="1">GridCalc</f>
        <v>11.3</v>
      </c>
      <c r="O32">
        <f ca="1">GridCalc</f>
        <v>11.3</v>
      </c>
      <c r="P32">
        <f ca="1">GridCalc</f>
        <v>11.3</v>
      </c>
      <c r="Q32">
        <f ca="1">GridCalc</f>
        <v>11.3</v>
      </c>
      <c r="R32">
        <f ca="1">GridCalc</f>
        <v>11.3</v>
      </c>
      <c r="S32">
        <f ca="1">GridCalc</f>
        <v>11.3</v>
      </c>
      <c r="T32">
        <f ca="1">GridCalc</f>
        <v>11.3</v>
      </c>
      <c r="U32">
        <f ca="1">GridCalc</f>
        <v>11.3</v>
      </c>
      <c r="V32">
        <f ca="1">GridCalc</f>
        <v>11.3</v>
      </c>
      <c r="W32">
        <f ca="1">GridCalc</f>
        <v>11.3</v>
      </c>
      <c r="X32">
        <f ca="1">GridCalc</f>
        <v>11.3</v>
      </c>
      <c r="Y32">
        <f ca="1">GridCalc</f>
        <v>11.3</v>
      </c>
      <c r="Z32">
        <f ca="1">GridCalc</f>
        <v>11.3</v>
      </c>
      <c r="AA32">
        <f ca="1">GridCalc</f>
        <v>11.3</v>
      </c>
      <c r="AB32">
        <f ca="1">GridCalc</f>
        <v>11.3</v>
      </c>
      <c r="AC32">
        <f ca="1">GridCalc</f>
        <v>11.3</v>
      </c>
      <c r="AD32">
        <f ca="1">GridCalc</f>
        <v>11.3</v>
      </c>
      <c r="AE32">
        <f ca="1">GridCalc</f>
        <v>11.3</v>
      </c>
      <c r="AF32">
        <f ca="1">GridCalc</f>
        <v>11.3</v>
      </c>
      <c r="AG32">
        <f ca="1">GridCalc</f>
        <v>11.3</v>
      </c>
      <c r="AH32">
        <f ca="1">GridCalc</f>
        <v>11.3</v>
      </c>
      <c r="AI32">
        <f ca="1">GridCalc</f>
        <v>11.3</v>
      </c>
    </row>
    <row r="33" spans="1:35" ht="28.8" x14ac:dyDescent="0.55000000000000004">
      <c r="A33">
        <f>A32-1</f>
        <v>10.3</v>
      </c>
      <c r="B33">
        <v>2</v>
      </c>
      <c r="C33">
        <f t="shared" ca="1" si="2"/>
        <v>-6</v>
      </c>
      <c r="D33" t="str">
        <f ca="1">INDEX(Activities[ACTIVITY],MATCH($C33,Activities[Id],0))</f>
        <v>Project Plan by Juhi Sattar</v>
      </c>
      <c r="E33">
        <f ca="1">GridCalc</f>
        <v>10.3</v>
      </c>
      <c r="F33">
        <f ca="1">GridCalc</f>
        <v>10.3</v>
      </c>
      <c r="G33">
        <f ca="1">GridCalc</f>
        <v>10.3</v>
      </c>
      <c r="H33">
        <f ca="1">GridCalc</f>
        <v>10.3</v>
      </c>
      <c r="I33">
        <f ca="1">GridCalc</f>
        <v>10.3</v>
      </c>
      <c r="J33">
        <f ca="1">GridCalc</f>
        <v>10.3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ht="43.2" x14ac:dyDescent="0.55000000000000004">
      <c r="A34">
        <f t="shared" ref="A34:A40" si="3">A33-1</f>
        <v>9.3000000000000007</v>
      </c>
      <c r="B34">
        <v>3</v>
      </c>
      <c r="C34">
        <f t="shared" ca="1" si="2"/>
        <v>-5</v>
      </c>
      <c r="D34" t="str">
        <f ca="1">INDEX(Activities[ACTIVITY],MATCH($C34,Activities[Id],0))</f>
        <v>Test Plan for GTLSS by Kristina Woolman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>
        <f ca="1">GridCalc</f>
        <v>9.3000000000000007</v>
      </c>
      <c r="L34">
        <f ca="1">GridCalc</f>
        <v>9.3000000000000007</v>
      </c>
      <c r="M34">
        <f ca="1">GridCalc</f>
        <v>9.3000000000000007</v>
      </c>
      <c r="N34">
        <f ca="1">GridCalc</f>
        <v>9.3000000000000007</v>
      </c>
      <c r="O34">
        <f ca="1">GridCalc</f>
        <v>9.3000000000000007</v>
      </c>
      <c r="P34">
        <f ca="1">GridCalc</f>
        <v>9.3000000000000007</v>
      </c>
      <c r="Q34">
        <f ca="1">GridCalc</f>
        <v>9.3000000000000007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ht="43.2" x14ac:dyDescent="0.55000000000000004">
      <c r="A35">
        <f t="shared" si="3"/>
        <v>8.3000000000000007</v>
      </c>
      <c r="B35">
        <v>4</v>
      </c>
      <c r="C35">
        <f t="shared" ca="1" si="2"/>
        <v>-4</v>
      </c>
      <c r="D35" t="str">
        <f ca="1">INDEX(Activities[ACTIVITY],MATCH($C35,Activities[Id],0))</f>
        <v>Project Design for GTLSS by Paul Davison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>
        <f ca="1">GridCalc</f>
        <v>8.3000000000000007</v>
      </c>
      <c r="V35">
        <f ca="1">GridCalc</f>
        <v>8.3000000000000007</v>
      </c>
      <c r="W35">
        <f ca="1">GridCalc</f>
        <v>8.3000000000000007</v>
      </c>
      <c r="X35">
        <f ca="1">GridCalc</f>
        <v>8.3000000000000007</v>
      </c>
      <c r="Y35">
        <f ca="1">GridCalc</f>
        <v>8.3000000000000007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ht="43.2" x14ac:dyDescent="0.55000000000000004">
      <c r="A36">
        <f t="shared" si="3"/>
        <v>7.3000000000000007</v>
      </c>
      <c r="B36">
        <v>5</v>
      </c>
      <c r="C36">
        <f t="shared" ca="1" si="2"/>
        <v>-3</v>
      </c>
      <c r="D36" t="str">
        <f ca="1">INDEX(Activities[ACTIVITY],MATCH($C36,Activities[Id],0))</f>
        <v>Architecture build of site in HTML/CSS by Juhi Sattar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>
        <f ca="1">GridCalc</f>
        <v>7.3000000000000007</v>
      </c>
      <c r="J36">
        <f ca="1">GridCalc</f>
        <v>7.3000000000000007</v>
      </c>
      <c r="K36">
        <f ca="1">GridCalc</f>
        <v>7.3000000000000007</v>
      </c>
      <c r="L36">
        <f ca="1">GridCalc</f>
        <v>7.3000000000000007</v>
      </c>
      <c r="M36">
        <f ca="1">GridCalc</f>
        <v>7.3000000000000007</v>
      </c>
      <c r="N36">
        <f ca="1">GridCalc</f>
        <v>7.3000000000000007</v>
      </c>
      <c r="O36">
        <f ca="1">GridCalc</f>
        <v>7.3000000000000007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43.2" x14ac:dyDescent="0.55000000000000004">
      <c r="A37">
        <f t="shared" si="3"/>
        <v>6.3000000000000007</v>
      </c>
      <c r="B37">
        <v>6</v>
      </c>
      <c r="C37">
        <f t="shared" ca="1" si="2"/>
        <v>-2</v>
      </c>
      <c r="D37" t="str">
        <f ca="1">INDEX(Activities[ACTIVITY],MATCH($C37,Activities[Id],0))</f>
        <v>Architecture build of Database in SQL by Michelle Trimpin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>
        <f ca="1">GridCalc</f>
        <v>6.3000000000000007</v>
      </c>
      <c r="J37">
        <f ca="1">GridCalc</f>
        <v>6.3000000000000007</v>
      </c>
      <c r="K37">
        <f ca="1">GridCalc</f>
        <v>6.3000000000000007</v>
      </c>
      <c r="L37">
        <f ca="1">GridCalc</f>
        <v>6.3000000000000007</v>
      </c>
      <c r="M37">
        <f ca="1">GridCalc</f>
        <v>6.3000000000000007</v>
      </c>
      <c r="N37">
        <f ca="1">GridCalc</f>
        <v>6.3000000000000007</v>
      </c>
      <c r="O37">
        <f ca="1">GridCalc</f>
        <v>6.3000000000000007</v>
      </c>
      <c r="P37">
        <f ca="1">GridCalc</f>
        <v>6.3000000000000007</v>
      </c>
      <c r="Q37">
        <f ca="1">GridCalc</f>
        <v>6.3000000000000007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>
        <f ca="1">GridCalc</f>
        <v>6.3000000000000007</v>
      </c>
      <c r="W37">
        <f ca="1">GridCalc</f>
        <v>6.3000000000000007</v>
      </c>
      <c r="X37">
        <f ca="1">GridCalc</f>
        <v>6.3000000000000007</v>
      </c>
      <c r="Y37">
        <f ca="1">GridCalc</f>
        <v>6.3000000000000007</v>
      </c>
      <c r="Z37">
        <f ca="1">GridCalc</f>
        <v>6.3000000000000007</v>
      </c>
      <c r="AA37">
        <f ca="1">GridCalc</f>
        <v>6.3000000000000007</v>
      </c>
      <c r="AB37">
        <f ca="1">GridCalc</f>
        <v>6.3000000000000007</v>
      </c>
      <c r="AC37">
        <f ca="1">GridCalc</f>
        <v>6.3000000000000007</v>
      </c>
      <c r="AD37">
        <f ca="1">GridCalc</f>
        <v>6.3000000000000007</v>
      </c>
      <c r="AE37">
        <f ca="1">GridCalc</f>
        <v>6.3000000000000007</v>
      </c>
      <c r="AF37">
        <f ca="1">GridCalc</f>
        <v>6.3000000000000007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28.8" x14ac:dyDescent="0.55000000000000004">
      <c r="A38">
        <f t="shared" si="3"/>
        <v>5.3000000000000007</v>
      </c>
      <c r="B38">
        <v>7</v>
      </c>
      <c r="C38">
        <f t="shared" ca="1" si="2"/>
        <v>-1</v>
      </c>
      <c r="D38" t="str">
        <f ca="1">INDEX(Activities[ACTIVITY],MATCH($C38,Activities[Id],0))</f>
        <v>Build of site pages by Paul Davison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>
        <f ca="1">GridCalc</f>
        <v>5.3000000000000007</v>
      </c>
      <c r="X38">
        <f ca="1">GridCalc</f>
        <v>5.3000000000000007</v>
      </c>
      <c r="Y38">
        <f ca="1">GridCalc</f>
        <v>5.3000000000000007</v>
      </c>
      <c r="Z38">
        <f ca="1">GridCalc</f>
        <v>5.3000000000000007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43.2" x14ac:dyDescent="0.55000000000000004">
      <c r="A39">
        <f t="shared" si="3"/>
        <v>4.3000000000000007</v>
      </c>
      <c r="B39">
        <v>8</v>
      </c>
      <c r="C39">
        <f t="shared" ca="1" si="2"/>
        <v>0</v>
      </c>
      <c r="D39" t="str">
        <f ca="1">INDEX(Activities[ACTIVITY],MATCH($C39,Activities[Id],0))</f>
        <v>Build of site pages by Kristina Woolman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>
        <f ca="1">GridCalc</f>
        <v>4.3000000000000007</v>
      </c>
      <c r="T39">
        <f ca="1">GridCalc</f>
        <v>4.3000000000000007</v>
      </c>
      <c r="U39">
        <f ca="1">GridCalc</f>
        <v>4.3000000000000007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43.2" x14ac:dyDescent="0.55000000000000004">
      <c r="A40">
        <f t="shared" si="3"/>
        <v>3.3000000000000007</v>
      </c>
      <c r="B40">
        <v>9</v>
      </c>
      <c r="C40">
        <f t="shared" ca="1" si="2"/>
        <v>1</v>
      </c>
      <c r="D40" t="str">
        <f ca="1">INDEX(Activities[ACTIVITY],MATCH($C40,Activities[Id],0))</f>
        <v>Build functionality for checkout by Juhi Sattar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>
        <f ca="1">GridCalc</f>
        <v>3.3000000000000007</v>
      </c>
      <c r="AD40">
        <f ca="1">GridCalc</f>
        <v>3.3000000000000007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55000000000000004">
      <c r="E43" s="1">
        <f ca="1">E31</f>
        <v>43548</v>
      </c>
      <c r="F43" s="1">
        <f t="shared" ref="F43:AH43" ca="1" si="4">F31</f>
        <v>43549</v>
      </c>
      <c r="G43" s="1">
        <f t="shared" ca="1" si="4"/>
        <v>43550</v>
      </c>
      <c r="H43" s="1">
        <f t="shared" ca="1" si="4"/>
        <v>43551</v>
      </c>
      <c r="I43" s="1">
        <f t="shared" ca="1" si="4"/>
        <v>43552</v>
      </c>
      <c r="J43" s="1">
        <f t="shared" ca="1" si="4"/>
        <v>43553</v>
      </c>
      <c r="K43" s="1">
        <f t="shared" ca="1" si="4"/>
        <v>43554</v>
      </c>
      <c r="L43" s="1">
        <f t="shared" ca="1" si="4"/>
        <v>43555</v>
      </c>
      <c r="M43" s="1">
        <f t="shared" ca="1" si="4"/>
        <v>43556</v>
      </c>
      <c r="N43" s="1">
        <f t="shared" ca="1" si="4"/>
        <v>43557</v>
      </c>
      <c r="O43" s="1">
        <f t="shared" ca="1" si="4"/>
        <v>43558</v>
      </c>
      <c r="P43" s="1">
        <f t="shared" ca="1" si="4"/>
        <v>43559</v>
      </c>
      <c r="Q43" s="1">
        <f t="shared" ca="1" si="4"/>
        <v>43560</v>
      </c>
      <c r="R43" s="1">
        <f t="shared" ca="1" si="4"/>
        <v>43561</v>
      </c>
      <c r="S43" s="1">
        <f t="shared" ca="1" si="4"/>
        <v>43562</v>
      </c>
      <c r="T43" s="1">
        <f t="shared" ca="1" si="4"/>
        <v>43563</v>
      </c>
      <c r="U43" s="1">
        <f t="shared" ca="1" si="4"/>
        <v>43564</v>
      </c>
      <c r="V43" s="1">
        <f t="shared" ca="1" si="4"/>
        <v>43565</v>
      </c>
      <c r="W43" s="1">
        <f t="shared" ca="1" si="4"/>
        <v>43566</v>
      </c>
      <c r="X43" s="1">
        <f t="shared" ca="1" si="4"/>
        <v>43567</v>
      </c>
      <c r="Y43" s="1">
        <f t="shared" ca="1" si="4"/>
        <v>43568</v>
      </c>
      <c r="Z43" s="1">
        <f t="shared" ca="1" si="4"/>
        <v>43569</v>
      </c>
      <c r="AA43" s="1">
        <f t="shared" ca="1" si="4"/>
        <v>43570</v>
      </c>
      <c r="AB43" s="1">
        <f t="shared" ca="1" si="4"/>
        <v>43571</v>
      </c>
      <c r="AC43" s="1">
        <f t="shared" ca="1" si="4"/>
        <v>43572</v>
      </c>
      <c r="AD43" s="1">
        <f t="shared" ca="1" si="4"/>
        <v>43573</v>
      </c>
      <c r="AE43" s="1">
        <f t="shared" ca="1" si="4"/>
        <v>43574</v>
      </c>
      <c r="AF43" s="1">
        <f t="shared" ca="1" si="4"/>
        <v>43575</v>
      </c>
      <c r="AG43" s="1">
        <f t="shared" ca="1" si="4"/>
        <v>43576</v>
      </c>
      <c r="AH43" s="1">
        <f t="shared" ca="1" si="4"/>
        <v>43577</v>
      </c>
    </row>
    <row r="44" spans="1:35" x14ac:dyDescent="0.55000000000000004">
      <c r="C44">
        <f ca="1">C32</f>
        <v>-7</v>
      </c>
      <c r="D44" t="str">
        <f ca="1">UPPER(INDEX(Activities[ACTIVITY],MATCH($C44,Activities[Id],0)))</f>
        <v>PROJECT START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ht="28.8" x14ac:dyDescent="0.55000000000000004">
      <c r="C45">
        <f t="shared" ref="C45:C52" ca="1" si="6">C33</f>
        <v>-6</v>
      </c>
      <c r="D45" t="str">
        <f ca="1">UPPER(INDEX(Activities[ACTIVITY],MATCH($C45,Activities[Id],0)))</f>
        <v>PROJECT PLAN BY JUHI SATTAR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>
        <f t="shared" ca="1" si="7"/>
        <v>10.3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ht="43.2" x14ac:dyDescent="0.55000000000000004">
      <c r="C46">
        <f t="shared" ca="1" si="6"/>
        <v>-5</v>
      </c>
      <c r="D46" t="str">
        <f ca="1">UPPER(INDEX(Activities[ACTIVITY],MATCH($C46,Activities[Id],0)))</f>
        <v>TEST PLAN FOR GTLSS BY KRISTINA WOOLMAN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>
        <f t="shared" ca="1" si="8"/>
        <v>9.3000000000000007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43.2" x14ac:dyDescent="0.55000000000000004">
      <c r="C47">
        <f t="shared" ca="1" si="6"/>
        <v>-4</v>
      </c>
      <c r="D47" t="str">
        <f ca="1">UPPER(INDEX(Activities[ACTIVITY],MATCH($C47,Activities[Id],0)))</f>
        <v>PROJECT DESIGN FOR GTLSS BY PAUL DAVISON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>
        <f t="shared" ca="1" si="9"/>
        <v>8.3000000000000007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57.6" x14ac:dyDescent="0.55000000000000004">
      <c r="C48">
        <f t="shared" ca="1" si="6"/>
        <v>-3</v>
      </c>
      <c r="D48" t="str">
        <f ca="1">UPPER(INDEX(Activities[ACTIVITY],MATCH($C48,Activities[Id],0)))</f>
        <v>ARCHITECTURE BUILD OF SITE IN HTML/CSS BY JUHI SATTAR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>
        <f t="shared" ca="1" si="10"/>
        <v>7.3000000000000007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72" x14ac:dyDescent="0.55000000000000004">
      <c r="C49">
        <f t="shared" ca="1" si="6"/>
        <v>-2</v>
      </c>
      <c r="D49" t="str">
        <f ca="1">UPPER(INDEX(Activities[ACTIVITY],MATCH($C49,Activities[Id],0)))</f>
        <v>ARCHITECTURE BUILD OF DATABASE IN SQL BY MICHELLE TRIMPIN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>
        <f t="shared" ca="1" si="11"/>
        <v>6.3000000000000007</v>
      </c>
      <c r="AG49" t="e">
        <f t="shared" ca="1" si="11"/>
        <v>#N/A</v>
      </c>
      <c r="AH49" t="e">
        <f t="shared" ca="1" si="11"/>
        <v>#N/A</v>
      </c>
    </row>
    <row r="50" spans="3:34" ht="43.2" x14ac:dyDescent="0.55000000000000004">
      <c r="C50">
        <f t="shared" ca="1" si="6"/>
        <v>-1</v>
      </c>
      <c r="D50" t="str">
        <f ca="1">UPPER(INDEX(Activities[ACTIVITY],MATCH($C50,Activities[Id],0)))</f>
        <v>BUILD OF SITE PAGES BY PAUL DAVISON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>
        <f t="shared" ca="1" si="12"/>
        <v>5.3000000000000007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43.2" x14ac:dyDescent="0.55000000000000004">
      <c r="C51">
        <f t="shared" ca="1" si="6"/>
        <v>0</v>
      </c>
      <c r="D51" t="str">
        <f ca="1">UPPER(INDEX(Activities[ACTIVITY],MATCH($C51,Activities[Id],0)))</f>
        <v>BUILD OF SITE PAGES BY KRISTINA WOOLMAN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>
        <f t="shared" ca="1" si="13"/>
        <v>4.3000000000000007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57.6" x14ac:dyDescent="0.55000000000000004">
      <c r="C52">
        <f t="shared" ca="1" si="6"/>
        <v>1</v>
      </c>
      <c r="D52" t="str">
        <f ca="1">UPPER(INDEX(Activities[ACTIVITY],MATCH($C52,Activities[Id],0)))</f>
        <v>BUILD FUNCTIONALITY FOR CHECKOUT BY JUHI SATTAR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55000000000000004">
      <c r="E55" s="1">
        <f ca="1">E31</f>
        <v>43548</v>
      </c>
      <c r="F55" s="1">
        <f t="shared" ref="F55:AH55" ca="1" si="15">F31</f>
        <v>43549</v>
      </c>
      <c r="G55" s="1">
        <f t="shared" ca="1" si="15"/>
        <v>43550</v>
      </c>
      <c r="H55" s="1">
        <f t="shared" ca="1" si="15"/>
        <v>43551</v>
      </c>
      <c r="I55" s="1">
        <f t="shared" ca="1" si="15"/>
        <v>43552</v>
      </c>
      <c r="J55" s="1">
        <f t="shared" ca="1" si="15"/>
        <v>43553</v>
      </c>
      <c r="K55" s="1">
        <f t="shared" ca="1" si="15"/>
        <v>43554</v>
      </c>
      <c r="L55" s="1">
        <f t="shared" ca="1" si="15"/>
        <v>43555</v>
      </c>
      <c r="M55" s="1">
        <f t="shared" ca="1" si="15"/>
        <v>43556</v>
      </c>
      <c r="N55" s="1">
        <f t="shared" ca="1" si="15"/>
        <v>43557</v>
      </c>
      <c r="O55" s="1">
        <f t="shared" ca="1" si="15"/>
        <v>43558</v>
      </c>
      <c r="P55" s="1">
        <f t="shared" ca="1" si="15"/>
        <v>43559</v>
      </c>
      <c r="Q55" s="1">
        <f t="shared" ca="1" si="15"/>
        <v>43560</v>
      </c>
      <c r="R55" s="1">
        <f t="shared" ca="1" si="15"/>
        <v>43561</v>
      </c>
      <c r="S55" s="1">
        <f t="shared" ca="1" si="15"/>
        <v>43562</v>
      </c>
      <c r="T55" s="1">
        <f t="shared" ca="1" si="15"/>
        <v>43563</v>
      </c>
      <c r="U55" s="1">
        <f t="shared" ca="1" si="15"/>
        <v>43564</v>
      </c>
      <c r="V55" s="1">
        <f t="shared" ca="1" si="15"/>
        <v>43565</v>
      </c>
      <c r="W55" s="1">
        <f t="shared" ca="1" si="15"/>
        <v>43566</v>
      </c>
      <c r="X55" s="1">
        <f t="shared" ca="1" si="15"/>
        <v>43567</v>
      </c>
      <c r="Y55" s="1">
        <f t="shared" ca="1" si="15"/>
        <v>43568</v>
      </c>
      <c r="Z55" s="1">
        <f t="shared" ca="1" si="15"/>
        <v>43569</v>
      </c>
      <c r="AA55" s="1">
        <f t="shared" ca="1" si="15"/>
        <v>43570</v>
      </c>
      <c r="AB55" s="1">
        <f t="shared" ca="1" si="15"/>
        <v>43571</v>
      </c>
      <c r="AC55" s="1">
        <f t="shared" ca="1" si="15"/>
        <v>43572</v>
      </c>
      <c r="AD55" s="1">
        <f t="shared" ca="1" si="15"/>
        <v>43573</v>
      </c>
      <c r="AE55" s="1">
        <f t="shared" ca="1" si="15"/>
        <v>43574</v>
      </c>
      <c r="AF55" s="1">
        <f t="shared" ca="1" si="15"/>
        <v>43575</v>
      </c>
      <c r="AG55" s="1">
        <f t="shared" ca="1" si="15"/>
        <v>43576</v>
      </c>
      <c r="AH55" s="1">
        <f t="shared" ca="1" si="15"/>
        <v>43577</v>
      </c>
    </row>
    <row r="56" spans="3:34" x14ac:dyDescent="0.55000000000000004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55000000000000004">
      <c r="D58" s="3">
        <f ca="1">DATE(YEAR(MIN(E55:AH55)),MONTH(MIN(E55:AH55)),1)</f>
        <v>43525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 t="e">
        <f t="shared" ca="1" si="17"/>
        <v>#N/A</v>
      </c>
      <c r="N58" t="e">
        <f t="shared" ca="1" si="17"/>
        <v>#N/A</v>
      </c>
      <c r="O58" t="e">
        <f t="shared" ca="1" si="17"/>
        <v>#N/A</v>
      </c>
      <c r="P58" t="e">
        <f t="shared" ca="1" si="17"/>
        <v>#N/A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55000000000000004">
      <c r="D59" s="3" t="str">
        <f ca="1">TEXT(D58,"mmm yyyy") &amp; " - Top Band"</f>
        <v>Mar 2019 -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 t="e">
        <f t="shared" ca="1" si="18"/>
        <v>#N/A</v>
      </c>
      <c r="N59" t="e">
        <f t="shared" ca="1" si="18"/>
        <v>#N/A</v>
      </c>
      <c r="O59" t="e">
        <f t="shared" ca="1" si="18"/>
        <v>#N/A</v>
      </c>
      <c r="P59" t="e">
        <f t="shared" ca="1" si="18"/>
        <v>#N/A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55000000000000004">
      <c r="D60" s="3"/>
    </row>
    <row r="61" spans="3:34" x14ac:dyDescent="0.55000000000000004">
      <c r="D61" s="3">
        <f ca="1">EOMONTH(D58,0)+1</f>
        <v>43556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>
        <f t="shared" ca="1" si="19"/>
        <v>0.5</v>
      </c>
      <c r="N61">
        <f t="shared" ca="1" si="19"/>
        <v>0.5</v>
      </c>
      <c r="O61">
        <f t="shared" ca="1" si="19"/>
        <v>0.5</v>
      </c>
      <c r="P61">
        <f t="shared" ca="1" si="19"/>
        <v>0.5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55000000000000004">
      <c r="D62" s="3" t="str">
        <f ca="1">TEXT(D61,"mmm yyyy") &amp; " - Top Band"</f>
        <v>Apr 2019 -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>
        <f t="shared" ca="1" si="20"/>
        <v>13</v>
      </c>
      <c r="N62">
        <f t="shared" ca="1" si="20"/>
        <v>13</v>
      </c>
      <c r="O62">
        <f t="shared" ca="1" si="20"/>
        <v>13</v>
      </c>
      <c r="P62">
        <f t="shared" ca="1" si="20"/>
        <v>13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55000000000000004">
      <c r="D63" s="3"/>
    </row>
    <row r="65" spans="4:34" x14ac:dyDescent="0.55000000000000004">
      <c r="D65" s="3">
        <f ca="1">D58+1</f>
        <v>43526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55000000000000004">
      <c r="D66" s="3">
        <f ca="1">D61+1</f>
        <v>43557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>
        <f t="shared" ca="1" si="21"/>
        <v>0.5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55000000000000004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55000000000000004">
      <c r="D70">
        <v>3</v>
      </c>
      <c r="E70" t="str">
        <f ca="1">LEFT(UPPER(TEXT(E55,"ddd")),$D70)</f>
        <v>SUN</v>
      </c>
      <c r="F70" t="str">
        <f t="shared" ref="F70:AH70" ca="1" si="23">LEFT(UPPER(TEXT(F55,"ddd")),$D70)</f>
        <v>MON</v>
      </c>
      <c r="G70" t="str">
        <f t="shared" ca="1" si="23"/>
        <v>TUE</v>
      </c>
      <c r="H70" t="str">
        <f t="shared" ca="1" si="23"/>
        <v>WED</v>
      </c>
      <c r="I70" t="str">
        <f t="shared" ca="1" si="23"/>
        <v>THU</v>
      </c>
      <c r="J70" t="str">
        <f t="shared" ca="1" si="23"/>
        <v>FRI</v>
      </c>
      <c r="K70" t="str">
        <f t="shared" ca="1" si="23"/>
        <v>SAT</v>
      </c>
      <c r="L70" t="str">
        <f t="shared" ca="1" si="23"/>
        <v>SUN</v>
      </c>
      <c r="M70" t="str">
        <f t="shared" ca="1" si="23"/>
        <v>MON</v>
      </c>
      <c r="N70" t="str">
        <f t="shared" ca="1" si="23"/>
        <v>TUE</v>
      </c>
      <c r="O70" t="str">
        <f t="shared" ca="1" si="23"/>
        <v>WED</v>
      </c>
      <c r="P70" t="str">
        <f t="shared" ca="1" si="23"/>
        <v>THU</v>
      </c>
      <c r="Q70" t="str">
        <f t="shared" ca="1" si="23"/>
        <v>FRI</v>
      </c>
      <c r="R70" t="str">
        <f t="shared" ca="1" si="23"/>
        <v>SAT</v>
      </c>
      <c r="S70" t="str">
        <f t="shared" ca="1" si="23"/>
        <v>SUN</v>
      </c>
      <c r="T70" t="str">
        <f t="shared" ca="1" si="23"/>
        <v>MON</v>
      </c>
      <c r="U70" t="str">
        <f t="shared" ca="1" si="23"/>
        <v>TUE</v>
      </c>
      <c r="V70" t="str">
        <f t="shared" ca="1" si="23"/>
        <v>WED</v>
      </c>
      <c r="W70" t="str">
        <f t="shared" ca="1" si="23"/>
        <v>THU</v>
      </c>
      <c r="X70" t="str">
        <f t="shared" ca="1" si="23"/>
        <v>FRI</v>
      </c>
      <c r="Y70" t="str">
        <f t="shared" ca="1" si="23"/>
        <v>SAT</v>
      </c>
      <c r="Z70" t="str">
        <f t="shared" ca="1" si="23"/>
        <v>SUN</v>
      </c>
      <c r="AA70" t="str">
        <f t="shared" ca="1" si="23"/>
        <v>MON</v>
      </c>
      <c r="AB70" t="str">
        <f t="shared" ca="1" si="23"/>
        <v>TUE</v>
      </c>
      <c r="AC70" t="str">
        <f t="shared" ca="1" si="23"/>
        <v>WED</v>
      </c>
      <c r="AD70" t="str">
        <f t="shared" ca="1" si="23"/>
        <v>THU</v>
      </c>
      <c r="AE70" t="str">
        <f t="shared" ca="1" si="23"/>
        <v>FRI</v>
      </c>
      <c r="AF70" t="str">
        <f t="shared" ca="1" si="23"/>
        <v>SAT</v>
      </c>
      <c r="AG70" t="str">
        <f t="shared" ca="1" si="23"/>
        <v>SUN</v>
      </c>
      <c r="AH70" t="str">
        <f t="shared" ca="1" si="23"/>
        <v>MON</v>
      </c>
    </row>
    <row r="71" spans="4:34" x14ac:dyDescent="0.55000000000000004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55000000000000004">
      <c r="E72" t="str">
        <f ca="1">TEXT(E55,"dd")</f>
        <v>24</v>
      </c>
      <c r="F72" t="str">
        <f t="shared" ref="F72:AH72" ca="1" si="24">TEXT(F55,"dd")</f>
        <v>25</v>
      </c>
      <c r="G72" t="str">
        <f t="shared" ca="1" si="24"/>
        <v>26</v>
      </c>
      <c r="H72" t="str">
        <f t="shared" ca="1" si="24"/>
        <v>27</v>
      </c>
      <c r="I72" t="str">
        <f t="shared" ca="1" si="24"/>
        <v>28</v>
      </c>
      <c r="J72" t="str">
        <f t="shared" ca="1" si="24"/>
        <v>29</v>
      </c>
      <c r="K72" t="str">
        <f t="shared" ca="1" si="24"/>
        <v>30</v>
      </c>
      <c r="L72" t="str">
        <f t="shared" ca="1" si="24"/>
        <v>31</v>
      </c>
      <c r="M72" t="str">
        <f t="shared" ca="1" si="24"/>
        <v>01</v>
      </c>
      <c r="N72" t="str">
        <f t="shared" ca="1" si="24"/>
        <v>02</v>
      </c>
      <c r="O72" t="str">
        <f t="shared" ca="1" si="24"/>
        <v>03</v>
      </c>
      <c r="P72" t="str">
        <f t="shared" ca="1" si="24"/>
        <v>04</v>
      </c>
      <c r="Q72" t="str">
        <f t="shared" ca="1" si="24"/>
        <v>05</v>
      </c>
      <c r="R72" t="str">
        <f t="shared" ca="1" si="24"/>
        <v>06</v>
      </c>
      <c r="S72" t="str">
        <f t="shared" ca="1" si="24"/>
        <v>07</v>
      </c>
      <c r="T72" t="str">
        <f t="shared" ca="1" si="24"/>
        <v>08</v>
      </c>
      <c r="U72" t="str">
        <f t="shared" ca="1" si="24"/>
        <v>09</v>
      </c>
      <c r="V72" t="str">
        <f t="shared" ca="1" si="24"/>
        <v>10</v>
      </c>
      <c r="W72" t="str">
        <f t="shared" ca="1" si="24"/>
        <v>11</v>
      </c>
      <c r="X72" t="str">
        <f t="shared" ca="1" si="24"/>
        <v>12</v>
      </c>
      <c r="Y72" t="str">
        <f t="shared" ca="1" si="24"/>
        <v>13</v>
      </c>
      <c r="Z72" t="str">
        <f t="shared" ca="1" si="24"/>
        <v>14</v>
      </c>
      <c r="AA72" t="str">
        <f t="shared" ca="1" si="24"/>
        <v>15</v>
      </c>
      <c r="AB72" t="str">
        <f t="shared" ca="1" si="24"/>
        <v>16</v>
      </c>
      <c r="AC72" t="str">
        <f t="shared" ca="1" si="24"/>
        <v>17</v>
      </c>
      <c r="AD72" t="str">
        <f t="shared" ca="1" si="24"/>
        <v>18</v>
      </c>
      <c r="AE72" t="str">
        <f t="shared" ca="1" si="24"/>
        <v>19</v>
      </c>
      <c r="AF72" t="str">
        <f t="shared" ca="1" si="24"/>
        <v>20</v>
      </c>
      <c r="AG72" t="str">
        <f t="shared" ca="1" si="24"/>
        <v>21</v>
      </c>
      <c r="AH72" t="str">
        <f t="shared" ca="1" si="24"/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Project Timeline</vt:lpstr>
      <vt:lpstr>Sheet1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Juhi Sattar</dc:creator>
  <cp:lastModifiedBy>Juhi Sattar</cp:lastModifiedBy>
  <dcterms:created xsi:type="dcterms:W3CDTF">2017-12-22T01:09:47Z</dcterms:created>
  <dcterms:modified xsi:type="dcterms:W3CDTF">2019-03-25T00:04:33Z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