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ggie/Desktop/月数据/研发商结算数据/海外发行/2018.11/《Sailing World》- EN 2018年10月对账单/"/>
    </mc:Choice>
  </mc:AlternateContent>
  <xr:revisionPtr revIDLastSave="0" documentId="13_ncr:1_{A6C80A29-FC9D-A746-B3A2-834F7564B5C5}" xr6:coauthVersionLast="40" xr6:coauthVersionMax="40" xr10:uidLastSave="{00000000-0000-0000-0000-000000000000}"/>
  <bookViews>
    <workbookView xWindow="14680" yWindow="460" windowWidth="14100" windowHeight="15580" tabRatio="500" activeTab="4" xr2:uid="{00000000-000D-0000-FFFF-FFFF00000000}"/>
  </bookViews>
  <sheets>
    <sheet name="AppStore" sheetId="9" state="hidden" r:id="rId1"/>
    <sheet name="GooglePlay" sheetId="10" state="hidden" r:id="rId2"/>
    <sheet name="第三方" sheetId="8" r:id="rId3"/>
    <sheet name="Paypal" sheetId="7" r:id="rId4"/>
    <sheet name="Total" sheetId="6" r:id="rId5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9" l="1"/>
  <c r="F12" i="9" s="1"/>
  <c r="F11" i="9"/>
  <c r="F10" i="8"/>
  <c r="F12" i="8" s="1"/>
  <c r="F11" i="8"/>
  <c r="F10" i="7"/>
  <c r="F12" i="7" s="1"/>
  <c r="E13" i="6" s="1"/>
  <c r="G13" i="6" s="1"/>
  <c r="F11" i="7"/>
  <c r="F10" i="10"/>
  <c r="F11" i="10"/>
  <c r="F12" i="10"/>
  <c r="F14" i="10" s="1"/>
  <c r="F15" i="10" s="1"/>
  <c r="F17" i="10" s="1"/>
  <c r="F18" i="10" s="1"/>
  <c r="E11" i="6"/>
  <c r="G11" i="6" s="1"/>
  <c r="F14" i="7" l="1"/>
  <c r="F13" i="7"/>
  <c r="F13" i="8"/>
  <c r="F15" i="8" s="1"/>
  <c r="F17" i="8" s="1"/>
  <c r="F18" i="8" s="1"/>
  <c r="E12" i="6"/>
  <c r="G12" i="6" s="1"/>
  <c r="F14" i="8"/>
  <c r="F14" i="9"/>
  <c r="F15" i="9" s="1"/>
  <c r="F17" i="9" s="1"/>
  <c r="F18" i="9" s="1"/>
  <c r="E10" i="6"/>
  <c r="G10" i="6" s="1"/>
  <c r="F15" i="7" l="1"/>
  <c r="F17" i="7" s="1"/>
  <c r="F18" i="7" s="1"/>
  <c r="E16" i="6"/>
  <c r="G16" i="6" s="1"/>
  <c r="E15" i="6"/>
  <c r="G15" i="6" l="1"/>
  <c r="G17" i="6" s="1"/>
</calcChain>
</file>

<file path=xl/sharedStrings.xml><?xml version="1.0" encoding="utf-8"?>
<sst xmlns="http://schemas.openxmlformats.org/spreadsheetml/2006/main" count="170" uniqueCount="74">
  <si>
    <t>USD</t>
  </si>
  <si>
    <t>USD</t>
    <phoneticPr fontId="2" type="noConversion"/>
  </si>
  <si>
    <t>第三方实际收入</t>
    <phoneticPr fontId="2" type="noConversion"/>
  </si>
  <si>
    <t>Paypal</t>
    <phoneticPr fontId="2" type="noConversion"/>
  </si>
  <si>
    <t>USD</t>
    <phoneticPr fontId="2" type="noConversion"/>
  </si>
  <si>
    <r>
      <rPr>
        <b/>
        <sz val="12"/>
        <rFont val="宋体"/>
        <family val="3"/>
        <charset val="134"/>
      </rPr>
      <t>公司名称：</t>
    </r>
    <phoneticPr fontId="3" type="noConversion"/>
  </si>
  <si>
    <r>
      <rPr>
        <sz val="12"/>
        <rFont val="宋体"/>
        <family val="3"/>
        <charset val="134"/>
      </rPr>
      <t>项目名称：</t>
    </r>
    <phoneticPr fontId="3" type="noConversion"/>
  </si>
  <si>
    <r>
      <rPr>
        <sz val="12"/>
        <rFont val="宋体"/>
        <family val="3"/>
        <charset val="134"/>
      </rPr>
      <t>所属期间：</t>
    </r>
    <phoneticPr fontId="3" type="noConversion"/>
  </si>
  <si>
    <r>
      <rPr>
        <sz val="12"/>
        <rFont val="宋体"/>
        <family val="3"/>
        <charset val="134"/>
      </rPr>
      <t>结算货币：</t>
    </r>
    <phoneticPr fontId="3" type="noConversion"/>
  </si>
  <si>
    <r>
      <rPr>
        <sz val="12"/>
        <rFont val="宋体"/>
        <family val="3"/>
        <charset val="134"/>
      </rPr>
      <t>美元</t>
    </r>
    <phoneticPr fontId="3" type="noConversion"/>
  </si>
  <si>
    <r>
      <rPr>
        <sz val="12"/>
        <rFont val="宋体"/>
        <family val="3"/>
        <charset val="134"/>
      </rPr>
      <t>收入总额：</t>
    </r>
    <phoneticPr fontId="3" type="noConversion"/>
  </si>
  <si>
    <r>
      <rPr>
        <sz val="12"/>
        <rFont val="宋体"/>
        <family val="3"/>
        <charset val="134"/>
      </rPr>
      <t>货币形式</t>
    </r>
    <phoneticPr fontId="3" type="noConversion"/>
  </si>
  <si>
    <r>
      <rPr>
        <sz val="12"/>
        <rFont val="宋体"/>
        <family val="3"/>
        <charset val="134"/>
      </rPr>
      <t>金额</t>
    </r>
    <phoneticPr fontId="3" type="noConversion"/>
  </si>
  <si>
    <r>
      <rPr>
        <sz val="12"/>
        <rFont val="宋体"/>
        <family val="3"/>
        <charset val="134"/>
      </rPr>
      <t>本期汇率</t>
    </r>
    <phoneticPr fontId="3" type="noConversion"/>
  </si>
  <si>
    <r>
      <rPr>
        <sz val="12"/>
        <rFont val="宋体"/>
        <family val="3"/>
        <charset val="134"/>
      </rPr>
      <t>汇兑金额</t>
    </r>
    <phoneticPr fontId="3" type="noConversion"/>
  </si>
  <si>
    <t>App Store</t>
    <phoneticPr fontId="2" type="noConversion"/>
  </si>
  <si>
    <t>USD</t>
    <phoneticPr fontId="2" type="noConversion"/>
  </si>
  <si>
    <r>
      <rPr>
        <b/>
        <sz val="12"/>
        <rFont val="宋体"/>
        <family val="3"/>
        <charset val="134"/>
      </rPr>
      <t>联系人：</t>
    </r>
    <phoneticPr fontId="3" type="noConversion"/>
  </si>
  <si>
    <r>
      <rPr>
        <b/>
        <sz val="12"/>
        <rFont val="宋体"/>
        <family val="3"/>
        <charset val="134"/>
      </rPr>
      <t>联系地址：</t>
    </r>
    <phoneticPr fontId="3" type="noConversion"/>
  </si>
  <si>
    <r>
      <rPr>
        <sz val="12"/>
        <rFont val="宋体"/>
        <family val="3"/>
        <charset val="134"/>
      </rPr>
      <t>发布渠道</t>
    </r>
    <phoneticPr fontId="3" type="noConversion"/>
  </si>
  <si>
    <r>
      <rPr>
        <sz val="12"/>
        <rFont val="宋体"/>
        <family val="3"/>
        <charset val="134"/>
      </rPr>
      <t>第三方</t>
    </r>
    <phoneticPr fontId="2" type="noConversion"/>
  </si>
  <si>
    <r>
      <rPr>
        <sz val="12"/>
        <rFont val="宋体"/>
        <family val="3"/>
        <charset val="134"/>
      </rPr>
      <t>总坏账</t>
    </r>
    <phoneticPr fontId="2" type="noConversion"/>
  </si>
  <si>
    <t>北京世纪鹤图软件技术有限责任公司</t>
  </si>
  <si>
    <t>北京市东城区雍和宫航星科技园2号楼南侧五层</t>
  </si>
  <si>
    <r>
      <t>Sailing World</t>
    </r>
    <r>
      <rPr>
        <sz val="12"/>
        <rFont val="宋体"/>
        <family val="3"/>
        <charset val="134"/>
      </rPr>
      <t>（英文版）</t>
    </r>
    <phoneticPr fontId="3" type="noConversion"/>
  </si>
  <si>
    <r>
      <rPr>
        <sz val="12"/>
        <rFont val="宋体"/>
        <family val="3"/>
        <charset val="134"/>
      </rPr>
      <t>发票信息：</t>
    </r>
    <phoneticPr fontId="3" type="noConversion"/>
  </si>
  <si>
    <t>***********************************************************************************************</t>
    <phoneticPr fontId="3" type="noConversion"/>
  </si>
  <si>
    <t>***********************************************************************************************</t>
    <phoneticPr fontId="3" type="noConversion"/>
  </si>
  <si>
    <t>************************************************************************************************************</t>
    <phoneticPr fontId="3" type="noConversion"/>
  </si>
  <si>
    <r>
      <rPr>
        <b/>
        <sz val="12"/>
        <rFont val="宋体"/>
        <family val="3"/>
        <charset val="134"/>
      </rPr>
      <t>应付分成款</t>
    </r>
    <r>
      <rPr>
        <b/>
        <sz val="12"/>
        <rFont val="Calibri"/>
        <family val="2"/>
      </rPr>
      <t>(USD)</t>
    </r>
    <phoneticPr fontId="2" type="noConversion"/>
  </si>
  <si>
    <t>郭昊</t>
    <phoneticPr fontId="2" type="noConversion"/>
  </si>
  <si>
    <t>HKD</t>
    <phoneticPr fontId="2" type="noConversion"/>
  </si>
  <si>
    <t>Google Play</t>
    <phoneticPr fontId="2" type="noConversion"/>
  </si>
  <si>
    <t>USD</t>
    <phoneticPr fontId="2" type="noConversion"/>
  </si>
  <si>
    <t>扣除应负担坏账(4%)：</t>
    <phoneticPr fontId="2" type="noConversion"/>
  </si>
  <si>
    <t>甘普科技有限公司</t>
    <rPh sb="0" eb="1">
      <t>gan'pu'ke'ji</t>
    </rPh>
    <phoneticPr fontId="2" type="noConversion"/>
  </si>
  <si>
    <t>86-010-53692113</t>
    <phoneticPr fontId="2" type="noConversion"/>
  </si>
  <si>
    <r>
      <rPr>
        <sz val="12"/>
        <rFont val="宋体"/>
        <family val="3"/>
        <charset val="134"/>
      </rPr>
      <t>客户名称：</t>
    </r>
    <r>
      <rPr>
        <sz val="12"/>
        <rFont val="Calibri"/>
        <family val="2"/>
      </rPr>
      <t>甘普科技有限公司</t>
    </r>
    <rPh sb="5" eb="6">
      <t>gan'pu'ke'ji</t>
    </rPh>
    <phoneticPr fontId="3" type="noConversion"/>
  </si>
  <si>
    <r>
      <rPr>
        <sz val="12"/>
        <rFont val="宋体"/>
        <family val="3"/>
        <charset val="134"/>
      </rPr>
      <t>发票内容：项目名称、对应数据年月、总支付金额（美元符号，保留小数点后两位）、收款公司银行信息。</t>
    </r>
    <phoneticPr fontId="3" type="noConversion"/>
  </si>
  <si>
    <t>请在确认以上结算数据无误后，在对账单邮件上回复“确认”。请开具相应金额的商业发票，即Invoice，加盖贵公司公章，并将原件邮寄至我司。邮寄地址请见下方。</t>
    <rPh sb="65" eb="66">
      <t>wo'si</t>
    </rPh>
    <rPh sb="68" eb="69">
      <t>you'ji</t>
    </rPh>
    <rPh sb="70" eb="71">
      <t>di'zhi</t>
    </rPh>
    <rPh sb="72" eb="73">
      <t>qing'jian'xia'fang</t>
    </rPh>
    <phoneticPr fontId="2" type="noConversion"/>
  </si>
  <si>
    <t>请在确认以上结算数据无误后，在对账单邮件上回复“确认”。请开具相应金额的商业发票，即Invoice，加盖贵公司公章，并将原件邮寄至我司。邮寄地址请见下方。</t>
    <phoneticPr fontId="3" type="noConversion"/>
  </si>
  <si>
    <r>
      <rPr>
        <b/>
        <sz val="12"/>
        <rFont val="宋体"/>
        <family val="3"/>
        <charset val="134"/>
      </rPr>
      <t>联系地址：北京市朝阳区广顺北大街</t>
    </r>
    <r>
      <rPr>
        <b/>
        <sz val="12"/>
        <rFont val="Calibri"/>
        <family val="2"/>
      </rPr>
      <t>16</t>
    </r>
    <r>
      <rPr>
        <b/>
        <sz val="12"/>
        <rFont val="宋体"/>
        <family val="3"/>
        <charset val="134"/>
      </rPr>
      <t>号华彩大厦</t>
    </r>
    <r>
      <rPr>
        <b/>
        <sz val="12"/>
        <rFont val="Calibri"/>
        <family val="2"/>
      </rPr>
      <t xml:space="preserve">1206    </t>
    </r>
    <r>
      <rPr>
        <b/>
        <sz val="12"/>
        <rFont val="宋体"/>
        <family val="3"/>
        <charset val="134"/>
      </rPr>
      <t>财务部</t>
    </r>
    <phoneticPr fontId="3" type="noConversion"/>
  </si>
  <si>
    <t>GooglePlay净收入</t>
    <rPh sb="10" eb="11">
      <t>jing</t>
    </rPh>
    <phoneticPr fontId="2" type="noConversion"/>
  </si>
  <si>
    <t>联系人：</t>
    <phoneticPr fontId="3" type="noConversion"/>
  </si>
  <si>
    <t>公司名称：</t>
    <phoneticPr fontId="3" type="noConversion"/>
  </si>
  <si>
    <t>联系地址：</t>
    <phoneticPr fontId="3" type="noConversion"/>
  </si>
  <si>
    <t>项目名称：</t>
    <phoneticPr fontId="3" type="noConversion"/>
  </si>
  <si>
    <t>Sailing World（英文版）</t>
    <phoneticPr fontId="3" type="noConversion"/>
  </si>
  <si>
    <t>所属期间：</t>
    <phoneticPr fontId="3" type="noConversion"/>
  </si>
  <si>
    <t>结算货币：</t>
    <phoneticPr fontId="3" type="noConversion"/>
  </si>
  <si>
    <t>美元</t>
    <phoneticPr fontId="3" type="noConversion"/>
  </si>
  <si>
    <t>收入总额：</t>
    <phoneticPr fontId="3" type="noConversion"/>
  </si>
  <si>
    <t>原货币形式</t>
    <phoneticPr fontId="3" type="noConversion"/>
  </si>
  <si>
    <t>金额(USD)</t>
    <phoneticPr fontId="3" type="noConversion"/>
  </si>
  <si>
    <t>本期汇率</t>
    <phoneticPr fontId="3" type="noConversion"/>
  </si>
  <si>
    <t>汇兑金额(USD)</t>
    <phoneticPr fontId="3" type="noConversion"/>
  </si>
  <si>
    <t>扣除应负担坏账：</t>
    <phoneticPr fontId="2" type="noConversion"/>
  </si>
  <si>
    <t>分成比例：</t>
    <phoneticPr fontId="3" type="noConversion"/>
  </si>
  <si>
    <t>分成金额</t>
    <phoneticPr fontId="3" type="noConversion"/>
  </si>
  <si>
    <t>应付分成款</t>
    <phoneticPr fontId="2" type="noConversion"/>
  </si>
  <si>
    <t>发票信息：</t>
    <phoneticPr fontId="3" type="noConversion"/>
  </si>
  <si>
    <t>客户名称：甘普科技有限公司</t>
    <rPh sb="5" eb="6">
      <t>gan'pu'ke'ji</t>
    </rPh>
    <phoneticPr fontId="3" type="noConversion"/>
  </si>
  <si>
    <t>发票内容：项目名称、对应数据年月、总支付金额（美元符号，保留小数点后两位）、收款公司银行信息。</t>
    <phoneticPr fontId="3" type="noConversion"/>
  </si>
  <si>
    <t>联系地址：北京市朝阳区广顺北大街16号华彩大厦1206  财务部</t>
    <phoneticPr fontId="3" type="noConversion"/>
  </si>
  <si>
    <t>AppStore净收入</t>
    <rPh sb="8" eb="9">
      <t>jing</t>
    </rPh>
    <phoneticPr fontId="2" type="noConversion"/>
  </si>
  <si>
    <t>AppStore通道费用(30%)</t>
    <phoneticPr fontId="2" type="noConversion"/>
  </si>
  <si>
    <t>金额(HKD)</t>
    <phoneticPr fontId="3" type="noConversion"/>
  </si>
  <si>
    <t>GooglePlay通道费用（30%）</t>
    <phoneticPr fontId="2" type="noConversion"/>
  </si>
  <si>
    <t>联系地址：</t>
    <phoneticPr fontId="3" type="noConversion"/>
  </si>
  <si>
    <t>第三方通道费用(30%)</t>
    <phoneticPr fontId="2" type="noConversion"/>
  </si>
  <si>
    <t>美元</t>
    <phoneticPr fontId="3" type="noConversion"/>
  </si>
  <si>
    <t>扣除应负担坏账(4%)：</t>
    <phoneticPr fontId="2" type="noConversion"/>
  </si>
  <si>
    <t>Paypal通道费用(7%)</t>
    <phoneticPr fontId="2" type="noConversion"/>
  </si>
  <si>
    <t>Paypal实际收入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</si>
</sst>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.00_ "/>
    <numFmt numFmtId="177" formatCode="#,##0.0000_);[Red]\(#,##0.0000\)"/>
    <numFmt numFmtId="178" formatCode="#,##0.00000_ ;[Red]\-#,##0.00000\ "/>
    <numFmt numFmtId="179" formatCode="#,##0.000000_ ;[Red]\-#,##0.000000\ "/>
    <numFmt numFmtId="180" formatCode="#,##0.00_ ;[Red]\-#,##0.00\ "/>
    <numFmt numFmtId="181" formatCode="0.0000"/>
  </numFmts>
  <fonts count="13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rgb="FFFF000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25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8" fillId="2" borderId="0" xfId="0" applyFont="1" applyFill="1" applyAlignment="1" applyProtection="1">
      <alignment horizontal="center" vertical="center"/>
      <protection hidden="1"/>
    </xf>
    <xf numFmtId="0" fontId="9" fillId="2" borderId="0" xfId="0" applyFont="1" applyFill="1" applyAlignment="1" applyProtection="1">
      <alignment horizontal="left" vertical="center"/>
      <protection hidden="1"/>
    </xf>
    <xf numFmtId="0" fontId="10" fillId="2" borderId="0" xfId="0" applyFont="1" applyFill="1" applyAlignment="1" applyProtection="1">
      <alignment vertical="center"/>
      <protection hidden="1"/>
    </xf>
    <xf numFmtId="0" fontId="10" fillId="2" borderId="0" xfId="0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176" fontId="8" fillId="2" borderId="2" xfId="0" applyNumberFormat="1" applyFont="1" applyFill="1" applyBorder="1" applyAlignment="1" applyProtection="1">
      <alignment horizontal="center" vertical="center"/>
      <protection locked="0"/>
    </xf>
    <xf numFmtId="40" fontId="10" fillId="2" borderId="0" xfId="0" applyNumberFormat="1" applyFont="1" applyFill="1" applyBorder="1" applyAlignment="1" applyProtection="1">
      <alignment horizontal="center" vertical="center"/>
      <protection hidden="1"/>
    </xf>
    <xf numFmtId="0" fontId="10" fillId="2" borderId="3" xfId="0" applyFont="1" applyFill="1" applyBorder="1" applyAlignment="1" applyProtection="1">
      <alignment horizontal="center" vertical="center"/>
      <protection hidden="1"/>
    </xf>
    <xf numFmtId="176" fontId="8" fillId="2" borderId="3" xfId="0" applyNumberFormat="1" applyFont="1" applyFill="1" applyBorder="1" applyAlignment="1" applyProtection="1">
      <alignment horizontal="center" vertical="center"/>
      <protection locked="0"/>
    </xf>
    <xf numFmtId="40" fontId="10" fillId="2" borderId="3" xfId="0" applyNumberFormat="1" applyFont="1" applyFill="1" applyBorder="1" applyAlignment="1" applyProtection="1">
      <alignment horizontal="center" vertical="center"/>
      <protection hidden="1"/>
    </xf>
    <xf numFmtId="40" fontId="9" fillId="2" borderId="0" xfId="0" applyNumberFormat="1" applyFont="1" applyFill="1" applyBorder="1" applyAlignment="1" applyProtection="1">
      <alignment horizontal="center" vertical="center"/>
      <protection hidden="1"/>
    </xf>
    <xf numFmtId="40" fontId="10" fillId="2" borderId="0" xfId="0" applyNumberFormat="1" applyFont="1" applyFill="1" applyAlignment="1" applyProtection="1">
      <alignment horizontal="center" vertical="center"/>
      <protection hidden="1"/>
    </xf>
    <xf numFmtId="0" fontId="9" fillId="2" borderId="0" xfId="0" applyFont="1" applyFill="1" applyAlignment="1" applyProtection="1">
      <alignment vertical="center"/>
      <protection hidden="1"/>
    </xf>
    <xf numFmtId="40" fontId="9" fillId="2" borderId="4" xfId="0" applyNumberFormat="1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horizontal="right" vertical="center"/>
      <protection hidden="1"/>
    </xf>
    <xf numFmtId="0" fontId="8" fillId="2" borderId="0" xfId="0" applyFont="1" applyFill="1"/>
    <xf numFmtId="0" fontId="8" fillId="0" borderId="0" xfId="0" applyFont="1"/>
    <xf numFmtId="0" fontId="9" fillId="2" borderId="0" xfId="0" applyFont="1" applyFill="1" applyBorder="1" applyAlignment="1" applyProtection="1">
      <alignment horizontal="center" vertical="center"/>
      <protection hidden="1"/>
    </xf>
    <xf numFmtId="176" fontId="8" fillId="2" borderId="0" xfId="0" applyNumberFormat="1" applyFont="1" applyFill="1" applyBorder="1" applyAlignment="1" applyProtection="1">
      <alignment horizontal="center" vertical="center"/>
      <protection locked="0"/>
    </xf>
    <xf numFmtId="177" fontId="8" fillId="2" borderId="0" xfId="0" applyNumberFormat="1" applyFont="1" applyFill="1" applyBorder="1" applyAlignment="1" applyProtection="1">
      <alignment horizontal="center" vertical="center"/>
      <protection hidden="1"/>
    </xf>
    <xf numFmtId="179" fontId="10" fillId="2" borderId="0" xfId="0" applyNumberFormat="1" applyFont="1" applyFill="1" applyAlignment="1" applyProtection="1">
      <alignment horizontal="center" vertical="center"/>
      <protection hidden="1"/>
    </xf>
    <xf numFmtId="178" fontId="10" fillId="2" borderId="0" xfId="0" applyNumberFormat="1" applyFont="1" applyFill="1" applyAlignment="1" applyProtection="1">
      <alignment horizontal="center" vertical="center"/>
      <protection hidden="1"/>
    </xf>
    <xf numFmtId="10" fontId="10" fillId="2" borderId="0" xfId="167" applyNumberFormat="1" applyFont="1" applyFill="1" applyAlignment="1" applyProtection="1">
      <alignment horizontal="center" vertical="center"/>
      <protection hidden="1"/>
    </xf>
    <xf numFmtId="57" fontId="10" fillId="2" borderId="0" xfId="0" applyNumberFormat="1" applyFont="1" applyFill="1" applyAlignment="1" applyProtection="1">
      <alignment horizontal="left" vertical="center"/>
      <protection hidden="1"/>
    </xf>
    <xf numFmtId="0" fontId="10" fillId="2" borderId="0" xfId="0" applyFont="1" applyFill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horizontal="left" vertical="center"/>
      <protection hidden="1"/>
    </xf>
    <xf numFmtId="40" fontId="11" fillId="3" borderId="0" xfId="0" applyNumberFormat="1" applyFont="1" applyFill="1" applyBorder="1" applyAlignment="1" applyProtection="1">
      <alignment horizontal="center" vertical="center"/>
      <protection hidden="1"/>
    </xf>
    <xf numFmtId="181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181" fontId="8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0" xfId="0" applyFont="1" applyFill="1" applyAlignment="1" applyProtection="1">
      <alignment horizontal="center" vertical="center"/>
      <protection hidden="1"/>
    </xf>
    <xf numFmtId="0" fontId="9" fillId="2" borderId="0" xfId="0" applyFont="1" applyFill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left" vertical="center"/>
      <protection hidden="1"/>
    </xf>
    <xf numFmtId="0" fontId="10" fillId="2" borderId="4" xfId="0" applyFont="1" applyFill="1" applyBorder="1" applyAlignment="1" applyProtection="1">
      <alignment horizontal="center" vertical="center"/>
      <protection hidden="1"/>
    </xf>
    <xf numFmtId="180" fontId="10" fillId="2" borderId="4" xfId="0" applyNumberFormat="1" applyFont="1" applyFill="1" applyBorder="1" applyAlignment="1" applyProtection="1">
      <alignment horizontal="center" vertical="center"/>
      <protection hidden="1"/>
    </xf>
    <xf numFmtId="181" fontId="10" fillId="2" borderId="4" xfId="0" applyNumberFormat="1" applyFont="1" applyFill="1" applyBorder="1" applyAlignment="1" applyProtection="1">
      <alignment horizontal="center" vertical="center"/>
      <protection hidden="1"/>
    </xf>
    <xf numFmtId="40" fontId="10" fillId="2" borderId="4" xfId="0" applyNumberFormat="1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horizontal="left" vertical="center"/>
      <protection hidden="1"/>
    </xf>
    <xf numFmtId="0" fontId="10" fillId="2" borderId="0" xfId="0" applyFont="1" applyFill="1" applyAlignment="1" applyProtection="1">
      <alignment horizontal="center" vertical="center"/>
      <protection hidden="1"/>
    </xf>
    <xf numFmtId="0" fontId="9" fillId="2" borderId="4" xfId="0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horizontal="left" vertical="center" wrapText="1"/>
      <protection hidden="1"/>
    </xf>
    <xf numFmtId="0" fontId="9" fillId="2" borderId="0" xfId="0" applyFont="1" applyFill="1" applyAlignment="1" applyProtection="1">
      <alignment horizontal="center" vertical="top"/>
      <protection hidden="1"/>
    </xf>
    <xf numFmtId="0" fontId="9" fillId="2" borderId="0" xfId="0" applyFont="1" applyFill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 wrapText="1"/>
      <protection hidden="1"/>
    </xf>
  </cellXfs>
  <cellStyles count="250">
    <cellStyle name="百分比" xfId="167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workbookViewId="0">
      <selection activeCell="C7" sqref="C7"/>
    </sheetView>
  </sheetViews>
  <sheetFormatPr baseColWidth="10" defaultColWidth="8.83203125" defaultRowHeight="16"/>
  <cols>
    <col min="1" max="1" width="1.6640625" style="17" customWidth="1"/>
    <col min="2" max="2" width="13.1640625" style="17" customWidth="1"/>
    <col min="3" max="3" width="16.6640625" style="17" customWidth="1"/>
    <col min="4" max="4" width="18.1640625" style="17" customWidth="1"/>
    <col min="5" max="5" width="16.33203125" style="17" customWidth="1"/>
    <col min="6" max="6" width="30.6640625" style="17" customWidth="1"/>
    <col min="7" max="7" width="16.83203125" style="17" customWidth="1"/>
    <col min="8" max="16384" width="8.83203125" style="17"/>
  </cols>
  <sheetData>
    <row r="1" spans="2:14" s="1" customFormat="1">
      <c r="B1" s="2" t="s">
        <v>43</v>
      </c>
      <c r="C1" s="2" t="s">
        <v>30</v>
      </c>
    </row>
    <row r="2" spans="2:14" s="1" customFormat="1">
      <c r="B2" s="2" t="s">
        <v>44</v>
      </c>
      <c r="C2" s="2" t="s">
        <v>22</v>
      </c>
    </row>
    <row r="3" spans="2:14" s="1" customFormat="1">
      <c r="B3" s="2" t="s">
        <v>45</v>
      </c>
      <c r="C3" s="2" t="s">
        <v>23</v>
      </c>
    </row>
    <row r="4" spans="2:14" s="1" customFormat="1">
      <c r="B4" s="2"/>
      <c r="C4" s="2"/>
    </row>
    <row r="5" spans="2:14" s="40" customFormat="1">
      <c r="B5" s="3" t="s">
        <v>46</v>
      </c>
      <c r="C5" s="41" t="s">
        <v>47</v>
      </c>
      <c r="J5" s="18"/>
      <c r="K5" s="4"/>
    </row>
    <row r="6" spans="2:14" s="40" customFormat="1">
      <c r="B6" s="3" t="s">
        <v>48</v>
      </c>
      <c r="C6" s="24">
        <v>43434</v>
      </c>
      <c r="F6" s="4"/>
      <c r="G6" s="4"/>
      <c r="H6" s="4"/>
      <c r="I6" s="4"/>
      <c r="J6" s="4"/>
      <c r="K6" s="4"/>
    </row>
    <row r="7" spans="2:14" s="40" customFormat="1">
      <c r="B7" s="3" t="s">
        <v>49</v>
      </c>
      <c r="C7" s="41" t="s">
        <v>50</v>
      </c>
      <c r="F7" s="4"/>
      <c r="G7" s="4"/>
      <c r="H7" s="4"/>
      <c r="I7" s="4"/>
      <c r="J7" s="4"/>
      <c r="K7" s="4"/>
    </row>
    <row r="8" spans="2:14" s="40" customFormat="1">
      <c r="B8" s="3" t="s">
        <v>51</v>
      </c>
    </row>
    <row r="9" spans="2:14" s="40" customFormat="1">
      <c r="B9" s="3"/>
      <c r="C9" s="5" t="s">
        <v>52</v>
      </c>
      <c r="D9" s="5" t="s">
        <v>53</v>
      </c>
      <c r="E9" s="5" t="s">
        <v>54</v>
      </c>
      <c r="F9" s="5" t="s">
        <v>55</v>
      </c>
    </row>
    <row r="10" spans="2:14" s="40" customFormat="1">
      <c r="B10" s="3"/>
      <c r="C10" s="4" t="s">
        <v>1</v>
      </c>
      <c r="D10" s="6">
        <v>0</v>
      </c>
      <c r="E10" s="28">
        <v>1</v>
      </c>
      <c r="F10" s="7">
        <f>D10*E10</f>
        <v>0</v>
      </c>
    </row>
    <row r="11" spans="2:14" s="40" customFormat="1" ht="17" thickBot="1">
      <c r="B11" s="3"/>
      <c r="C11" s="8" t="s">
        <v>0</v>
      </c>
      <c r="D11" s="9">
        <v>0</v>
      </c>
      <c r="E11" s="29">
        <v>1</v>
      </c>
      <c r="F11" s="10">
        <f>D11*E11</f>
        <v>0</v>
      </c>
    </row>
    <row r="12" spans="2:14" s="40" customFormat="1" ht="17" thickTop="1">
      <c r="B12" s="3"/>
      <c r="C12" s="4"/>
      <c r="D12" s="4"/>
      <c r="E12" s="4"/>
      <c r="F12" s="11">
        <f>SUM(F10:F11)</f>
        <v>0</v>
      </c>
      <c r="G12" s="4"/>
      <c r="H12" s="4"/>
      <c r="I12" s="4"/>
      <c r="J12" s="4"/>
      <c r="K12" s="4"/>
      <c r="L12" s="4"/>
      <c r="M12" s="4"/>
      <c r="N12" s="4"/>
    </row>
    <row r="13" spans="2:14" s="40" customFormat="1">
      <c r="B13" s="3"/>
      <c r="D13" s="40" t="s">
        <v>56</v>
      </c>
      <c r="F13" s="7">
        <v>0</v>
      </c>
      <c r="G13" s="4"/>
      <c r="H13" s="4"/>
      <c r="I13" s="4"/>
      <c r="J13" s="4"/>
      <c r="K13" s="4"/>
    </row>
    <row r="14" spans="2:14" s="40" customFormat="1">
      <c r="B14" s="3"/>
      <c r="D14" s="40" t="s">
        <v>65</v>
      </c>
      <c r="F14" s="7">
        <f>F12*0.3</f>
        <v>0</v>
      </c>
      <c r="G14" s="4"/>
      <c r="H14" s="4"/>
      <c r="I14" s="4"/>
      <c r="J14" s="4"/>
      <c r="K14" s="4"/>
    </row>
    <row r="15" spans="2:14" s="40" customFormat="1">
      <c r="B15" s="3"/>
      <c r="D15" s="40" t="s">
        <v>64</v>
      </c>
      <c r="F15" s="7">
        <f>F12-F13-F14</f>
        <v>0</v>
      </c>
      <c r="G15" s="4"/>
      <c r="H15" s="4"/>
      <c r="I15" s="4"/>
      <c r="J15" s="4"/>
      <c r="K15" s="4"/>
    </row>
    <row r="16" spans="2:14" s="40" customFormat="1" ht="17" thickBot="1">
      <c r="B16" s="3"/>
      <c r="C16" s="42" t="s">
        <v>57</v>
      </c>
      <c r="D16" s="42"/>
      <c r="E16" s="42"/>
      <c r="F16" s="12"/>
    </row>
    <row r="17" spans="1:6" s="40" customFormat="1" ht="18" thickTop="1" thickBot="1">
      <c r="B17" s="13"/>
      <c r="C17" s="43" t="s">
        <v>58</v>
      </c>
      <c r="D17" s="43"/>
      <c r="E17" s="43"/>
      <c r="F17" s="14">
        <f>F15*F16</f>
        <v>0</v>
      </c>
    </row>
    <row r="18" spans="1:6" s="40" customFormat="1" ht="17" thickTop="1">
      <c r="B18" s="3"/>
      <c r="D18" s="31" t="s">
        <v>59</v>
      </c>
      <c r="F18" s="11">
        <f>F17</f>
        <v>0</v>
      </c>
    </row>
    <row r="19" spans="1:6" s="40" customFormat="1">
      <c r="B19" s="3"/>
      <c r="D19" s="31"/>
      <c r="F19" s="11"/>
    </row>
    <row r="20" spans="1:6" s="33" customFormat="1">
      <c r="A20" s="40"/>
      <c r="B20" s="3" t="s">
        <v>60</v>
      </c>
      <c r="C20" s="40"/>
      <c r="D20" s="40"/>
      <c r="E20" s="40"/>
      <c r="F20" s="40"/>
    </row>
    <row r="21" spans="1:6" s="33" customFormat="1">
      <c r="A21" s="40"/>
      <c r="B21" s="3" t="s">
        <v>61</v>
      </c>
      <c r="C21" s="40"/>
      <c r="D21" s="40"/>
      <c r="E21" s="40"/>
      <c r="F21" s="40"/>
    </row>
    <row r="22" spans="1:6" s="33" customFormat="1">
      <c r="A22" s="40"/>
      <c r="B22" s="41" t="s">
        <v>62</v>
      </c>
      <c r="C22" s="40"/>
      <c r="D22" s="40"/>
      <c r="E22" s="40"/>
      <c r="F22" s="40"/>
    </row>
    <row r="23" spans="1:6" s="33" customFormat="1">
      <c r="B23" s="41" t="s">
        <v>26</v>
      </c>
      <c r="C23" s="40"/>
      <c r="D23" s="40"/>
      <c r="E23" s="40"/>
      <c r="F23" s="40"/>
    </row>
    <row r="24" spans="1:6" s="33" customFormat="1">
      <c r="A24" s="40"/>
      <c r="B24" s="40"/>
      <c r="C24" s="40"/>
      <c r="D24" s="40"/>
      <c r="E24" s="40"/>
      <c r="F24" s="40"/>
    </row>
    <row r="25" spans="1:6" s="33" customFormat="1" ht="16" customHeight="1">
      <c r="A25" s="40"/>
      <c r="B25" s="44" t="s">
        <v>39</v>
      </c>
      <c r="C25" s="44"/>
      <c r="D25" s="44"/>
      <c r="E25" s="44"/>
      <c r="F25" s="44"/>
    </row>
    <row r="26" spans="1:6" s="33" customFormat="1">
      <c r="A26" s="40"/>
      <c r="B26" s="44"/>
      <c r="C26" s="44"/>
      <c r="D26" s="44"/>
      <c r="E26" s="44"/>
      <c r="F26" s="44"/>
    </row>
    <row r="27" spans="1:6" s="33" customFormat="1">
      <c r="A27" s="40"/>
      <c r="B27" s="40"/>
      <c r="C27" s="40"/>
      <c r="D27" s="40"/>
      <c r="E27" s="40"/>
      <c r="F27" s="15"/>
    </row>
    <row r="28" spans="1:6" s="33" customFormat="1">
      <c r="B28" s="41" t="s">
        <v>27</v>
      </c>
      <c r="C28" s="40"/>
      <c r="D28" s="40"/>
      <c r="E28" s="40"/>
      <c r="F28" s="40"/>
    </row>
    <row r="29" spans="1:6" s="33" customFormat="1">
      <c r="A29" s="41"/>
      <c r="B29" s="40"/>
      <c r="C29" s="40"/>
      <c r="D29" s="40"/>
      <c r="E29" s="40"/>
      <c r="F29" s="40"/>
    </row>
    <row r="30" spans="1:6" s="33" customFormat="1">
      <c r="A30" s="40"/>
      <c r="B30" s="40"/>
      <c r="C30" s="40"/>
      <c r="D30" s="40"/>
      <c r="E30" s="40"/>
      <c r="F30" s="40"/>
    </row>
    <row r="31" spans="1:6" s="33" customFormat="1">
      <c r="A31" s="46" t="s">
        <v>35</v>
      </c>
      <c r="B31" s="46"/>
      <c r="C31" s="46"/>
      <c r="D31" s="46"/>
      <c r="E31" s="46"/>
      <c r="F31" s="46"/>
    </row>
    <row r="32" spans="1:6" s="33" customFormat="1">
      <c r="A32" s="45" t="s">
        <v>63</v>
      </c>
      <c r="B32" s="45"/>
      <c r="C32" s="45"/>
      <c r="D32" s="45"/>
      <c r="E32" s="45"/>
      <c r="F32" s="45"/>
    </row>
    <row r="33" spans="1:6" s="40" customFormat="1">
      <c r="A33" s="46" t="s">
        <v>36</v>
      </c>
      <c r="B33" s="46"/>
      <c r="C33" s="46"/>
      <c r="D33" s="46"/>
      <c r="E33" s="46"/>
      <c r="F33" s="46"/>
    </row>
    <row r="34" spans="1:6" s="40" customFormat="1"/>
    <row r="35" spans="1:6" s="16" customFormat="1"/>
    <row r="36" spans="1:6" s="16" customFormat="1"/>
    <row r="37" spans="1:6" s="16" customFormat="1"/>
    <row r="38" spans="1:6" s="16" customFormat="1"/>
    <row r="39" spans="1:6" s="16" customFormat="1"/>
    <row r="40" spans="1:6" s="16" customFormat="1"/>
    <row r="41" spans="1:6" s="16" customFormat="1"/>
    <row r="42" spans="1:6" s="16" customFormat="1"/>
    <row r="43" spans="1:6" s="16" customFormat="1"/>
    <row r="44" spans="1:6" s="16" customFormat="1"/>
    <row r="45" spans="1:6" s="16" customFormat="1"/>
    <row r="46" spans="1:6" s="16" customFormat="1"/>
    <row r="47" spans="1:6" s="16" customFormat="1"/>
    <row r="48" spans="1:6" s="16" customFormat="1"/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</sheetData>
  <mergeCells count="6">
    <mergeCell ref="C16:E16"/>
    <mergeCell ref="C17:E17"/>
    <mergeCell ref="B25:F26"/>
    <mergeCell ref="A32:F32"/>
    <mergeCell ref="A33:F33"/>
    <mergeCell ref="A31:F31"/>
  </mergeCells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3"/>
  <sheetViews>
    <sheetView workbookViewId="0">
      <selection activeCell="F18" sqref="F18"/>
    </sheetView>
  </sheetViews>
  <sheetFormatPr baseColWidth="10" defaultColWidth="8.83203125" defaultRowHeight="16"/>
  <cols>
    <col min="1" max="1" width="1.6640625" style="17" customWidth="1"/>
    <col min="2" max="2" width="13.1640625" style="17" customWidth="1"/>
    <col min="3" max="3" width="16.6640625" style="17" customWidth="1"/>
    <col min="4" max="4" width="18.1640625" style="17" customWidth="1"/>
    <col min="5" max="5" width="16.33203125" style="17" customWidth="1"/>
    <col min="6" max="6" width="30.6640625" style="17" customWidth="1"/>
    <col min="7" max="7" width="16.83203125" style="17" customWidth="1"/>
    <col min="8" max="16384" width="8.83203125" style="17"/>
  </cols>
  <sheetData>
    <row r="1" spans="2:14" s="1" customFormat="1">
      <c r="B1" s="2" t="s">
        <v>43</v>
      </c>
      <c r="C1" s="2" t="s">
        <v>30</v>
      </c>
    </row>
    <row r="2" spans="2:14" s="1" customFormat="1">
      <c r="B2" s="2" t="s">
        <v>44</v>
      </c>
      <c r="C2" s="2" t="s">
        <v>22</v>
      </c>
    </row>
    <row r="3" spans="2:14" s="1" customFormat="1">
      <c r="B3" s="2" t="s">
        <v>45</v>
      </c>
      <c r="C3" s="2" t="s">
        <v>23</v>
      </c>
    </row>
    <row r="4" spans="2:14" s="1" customFormat="1">
      <c r="B4" s="2"/>
      <c r="C4" s="2"/>
    </row>
    <row r="5" spans="2:14" s="40" customFormat="1">
      <c r="B5" s="3" t="s">
        <v>46</v>
      </c>
      <c r="C5" s="41" t="s">
        <v>47</v>
      </c>
      <c r="J5" s="18"/>
      <c r="K5" s="4"/>
    </row>
    <row r="6" spans="2:14" s="40" customFormat="1">
      <c r="B6" s="3" t="s">
        <v>48</v>
      </c>
      <c r="C6" s="24">
        <v>43312</v>
      </c>
      <c r="F6" s="4"/>
      <c r="G6" s="4"/>
      <c r="H6" s="4"/>
      <c r="I6" s="4"/>
      <c r="J6" s="4"/>
      <c r="K6" s="4"/>
    </row>
    <row r="7" spans="2:14" s="40" customFormat="1">
      <c r="B7" s="3" t="s">
        <v>49</v>
      </c>
      <c r="C7" s="41" t="s">
        <v>50</v>
      </c>
      <c r="F7" s="4"/>
      <c r="G7" s="4"/>
      <c r="H7" s="4"/>
      <c r="I7" s="4"/>
      <c r="J7" s="4"/>
      <c r="K7" s="4"/>
    </row>
    <row r="8" spans="2:14" s="40" customFormat="1">
      <c r="B8" s="3" t="s">
        <v>51</v>
      </c>
    </row>
    <row r="9" spans="2:14" s="40" customFormat="1">
      <c r="B9" s="3"/>
      <c r="C9" s="5" t="s">
        <v>52</v>
      </c>
      <c r="D9" s="5" t="s">
        <v>66</v>
      </c>
      <c r="E9" s="5" t="s">
        <v>54</v>
      </c>
      <c r="F9" s="5" t="s">
        <v>55</v>
      </c>
    </row>
    <row r="10" spans="2:14" s="40" customFormat="1">
      <c r="B10" s="3"/>
      <c r="C10" s="4" t="s">
        <v>31</v>
      </c>
      <c r="D10" s="6">
        <v>0</v>
      </c>
      <c r="E10" s="28">
        <v>0.1278</v>
      </c>
      <c r="F10" s="7">
        <f>D10*E10</f>
        <v>0</v>
      </c>
    </row>
    <row r="11" spans="2:14" s="40" customFormat="1" ht="17" thickBot="1">
      <c r="B11" s="3"/>
      <c r="C11" s="8" t="s">
        <v>31</v>
      </c>
      <c r="D11" s="9">
        <v>0</v>
      </c>
      <c r="E11" s="29">
        <v>0.1278</v>
      </c>
      <c r="F11" s="10">
        <f>D11*E11</f>
        <v>0</v>
      </c>
    </row>
    <row r="12" spans="2:14" s="40" customFormat="1" ht="17" thickTop="1">
      <c r="B12" s="3"/>
      <c r="C12" s="4"/>
      <c r="D12" s="4"/>
      <c r="E12" s="4"/>
      <c r="F12" s="11">
        <f>SUM(F10:F11)</f>
        <v>0</v>
      </c>
      <c r="G12" s="4"/>
      <c r="H12" s="4"/>
      <c r="I12" s="4"/>
      <c r="J12" s="4"/>
      <c r="K12" s="4"/>
      <c r="L12" s="4"/>
      <c r="M12" s="4"/>
      <c r="N12" s="4"/>
    </row>
    <row r="13" spans="2:14" s="40" customFormat="1">
      <c r="B13" s="3"/>
      <c r="D13" s="40" t="s">
        <v>56</v>
      </c>
      <c r="F13" s="7">
        <v>0</v>
      </c>
      <c r="G13" s="4"/>
      <c r="H13" s="4"/>
      <c r="I13" s="4"/>
      <c r="J13" s="4"/>
      <c r="K13" s="4"/>
    </row>
    <row r="14" spans="2:14" s="40" customFormat="1">
      <c r="B14" s="3"/>
      <c r="D14" s="40" t="s">
        <v>67</v>
      </c>
      <c r="F14" s="7">
        <f>F12*0.3</f>
        <v>0</v>
      </c>
      <c r="G14" s="4"/>
      <c r="H14" s="4"/>
      <c r="I14" s="4"/>
      <c r="J14" s="4"/>
      <c r="K14" s="4"/>
    </row>
    <row r="15" spans="2:14" s="40" customFormat="1">
      <c r="B15" s="3"/>
      <c r="D15" s="40" t="s">
        <v>42</v>
      </c>
      <c r="F15" s="7">
        <f>F12-F13-F14</f>
        <v>0</v>
      </c>
      <c r="G15" s="4"/>
      <c r="H15" s="4"/>
      <c r="I15" s="4"/>
      <c r="J15" s="4"/>
      <c r="K15" s="4"/>
    </row>
    <row r="16" spans="2:14" s="40" customFormat="1" ht="17" thickBot="1">
      <c r="B16" s="3"/>
      <c r="C16" s="42" t="s">
        <v>57</v>
      </c>
      <c r="D16" s="42"/>
      <c r="E16" s="42"/>
      <c r="F16" s="12"/>
    </row>
    <row r="17" spans="1:6" s="40" customFormat="1" ht="18" thickTop="1" thickBot="1">
      <c r="B17" s="13"/>
      <c r="C17" s="43" t="s">
        <v>58</v>
      </c>
      <c r="D17" s="43"/>
      <c r="E17" s="43"/>
      <c r="F17" s="14">
        <f>F15*F16</f>
        <v>0</v>
      </c>
    </row>
    <row r="18" spans="1:6" s="40" customFormat="1" ht="17" thickTop="1">
      <c r="B18" s="3"/>
      <c r="D18" s="31" t="s">
        <v>59</v>
      </c>
      <c r="F18" s="11">
        <f>F17</f>
        <v>0</v>
      </c>
    </row>
    <row r="19" spans="1:6" s="40" customFormat="1">
      <c r="B19" s="3"/>
      <c r="D19" s="31"/>
      <c r="F19" s="11"/>
    </row>
    <row r="20" spans="1:6" s="33" customFormat="1">
      <c r="A20" s="40"/>
      <c r="B20" s="3" t="s">
        <v>60</v>
      </c>
      <c r="C20" s="40"/>
      <c r="D20" s="40"/>
      <c r="E20" s="40"/>
      <c r="F20" s="40"/>
    </row>
    <row r="21" spans="1:6" s="33" customFormat="1">
      <c r="A21" s="40"/>
      <c r="B21" s="3" t="s">
        <v>61</v>
      </c>
      <c r="C21" s="40"/>
      <c r="D21" s="40"/>
      <c r="E21" s="40"/>
      <c r="F21" s="40"/>
    </row>
    <row r="22" spans="1:6" s="33" customFormat="1">
      <c r="A22" s="40"/>
      <c r="B22" s="41" t="s">
        <v>62</v>
      </c>
      <c r="C22" s="40"/>
      <c r="D22" s="40"/>
      <c r="E22" s="40"/>
      <c r="F22" s="40"/>
    </row>
    <row r="23" spans="1:6" s="33" customFormat="1">
      <c r="B23" s="41" t="s">
        <v>26</v>
      </c>
      <c r="C23" s="40"/>
      <c r="D23" s="40"/>
      <c r="E23" s="40"/>
      <c r="F23" s="40"/>
    </row>
    <row r="24" spans="1:6" s="33" customFormat="1">
      <c r="A24" s="40"/>
      <c r="B24" s="40"/>
      <c r="C24" s="40"/>
      <c r="D24" s="40"/>
      <c r="E24" s="40"/>
      <c r="F24" s="40"/>
    </row>
    <row r="25" spans="1:6" s="33" customFormat="1" ht="16" customHeight="1">
      <c r="A25" s="40"/>
      <c r="B25" s="44" t="s">
        <v>39</v>
      </c>
      <c r="C25" s="44"/>
      <c r="D25" s="44"/>
      <c r="E25" s="44"/>
      <c r="F25" s="44"/>
    </row>
    <row r="26" spans="1:6" s="33" customFormat="1">
      <c r="A26" s="40"/>
      <c r="B26" s="44"/>
      <c r="C26" s="44"/>
      <c r="D26" s="44"/>
      <c r="E26" s="44"/>
      <c r="F26" s="44"/>
    </row>
    <row r="27" spans="1:6" s="33" customFormat="1">
      <c r="A27" s="40"/>
      <c r="B27" s="40"/>
      <c r="C27" s="40"/>
      <c r="D27" s="40"/>
      <c r="E27" s="40"/>
      <c r="F27" s="15"/>
    </row>
    <row r="28" spans="1:6" s="33" customFormat="1">
      <c r="B28" s="41" t="s">
        <v>26</v>
      </c>
      <c r="C28" s="40"/>
      <c r="D28" s="40"/>
      <c r="E28" s="40"/>
      <c r="F28" s="40"/>
    </row>
    <row r="29" spans="1:6" s="33" customFormat="1">
      <c r="A29" s="41"/>
      <c r="B29" s="40"/>
      <c r="C29" s="40"/>
      <c r="D29" s="40"/>
      <c r="E29" s="40"/>
      <c r="F29" s="40"/>
    </row>
    <row r="30" spans="1:6" s="33" customFormat="1">
      <c r="A30" s="40"/>
      <c r="B30" s="40"/>
      <c r="C30" s="40"/>
      <c r="D30" s="40"/>
      <c r="E30" s="40"/>
      <c r="F30" s="40"/>
    </row>
    <row r="31" spans="1:6" s="33" customFormat="1">
      <c r="A31" s="46" t="s">
        <v>35</v>
      </c>
      <c r="B31" s="46"/>
      <c r="C31" s="46"/>
      <c r="D31" s="46"/>
      <c r="E31" s="46"/>
      <c r="F31" s="46"/>
    </row>
    <row r="32" spans="1:6" s="33" customFormat="1">
      <c r="A32" s="45" t="s">
        <v>63</v>
      </c>
      <c r="B32" s="45"/>
      <c r="C32" s="45"/>
      <c r="D32" s="45"/>
      <c r="E32" s="45"/>
      <c r="F32" s="45"/>
    </row>
    <row r="33" spans="1:6" s="40" customFormat="1">
      <c r="A33" s="46" t="s">
        <v>36</v>
      </c>
      <c r="B33" s="46"/>
      <c r="C33" s="46"/>
      <c r="D33" s="46"/>
      <c r="E33" s="46"/>
      <c r="F33" s="46"/>
    </row>
    <row r="34" spans="1:6" s="33" customFormat="1">
      <c r="A34" s="40"/>
      <c r="B34" s="40"/>
      <c r="C34" s="40"/>
      <c r="D34" s="40"/>
      <c r="E34" s="40"/>
      <c r="F34" s="40"/>
    </row>
    <row r="35" spans="1:6" s="33" customFormat="1">
      <c r="A35" s="45"/>
      <c r="B35" s="45"/>
      <c r="C35" s="45"/>
      <c r="D35" s="45"/>
      <c r="E35" s="45"/>
      <c r="F35" s="45"/>
    </row>
    <row r="36" spans="1:6" s="40" customFormat="1">
      <c r="A36" s="47"/>
      <c r="B36" s="47"/>
      <c r="C36" s="47"/>
      <c r="D36" s="47"/>
      <c r="E36" s="47"/>
      <c r="F36" s="47"/>
    </row>
    <row r="37" spans="1:6" s="40" customFormat="1"/>
    <row r="38" spans="1:6" s="16" customFormat="1"/>
    <row r="39" spans="1:6" s="16" customFormat="1"/>
    <row r="40" spans="1:6" s="16" customFormat="1"/>
    <row r="41" spans="1:6" s="16" customFormat="1"/>
    <row r="42" spans="1:6" s="16" customFormat="1"/>
    <row r="43" spans="1:6" s="16" customFormat="1"/>
    <row r="44" spans="1:6" s="16" customFormat="1"/>
    <row r="45" spans="1:6" s="16" customFormat="1"/>
    <row r="46" spans="1:6" s="16" customFormat="1"/>
    <row r="47" spans="1:6" s="16" customFormat="1"/>
    <row r="48" spans="1:6" s="16" customFormat="1"/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</sheetData>
  <mergeCells count="8">
    <mergeCell ref="C16:E16"/>
    <mergeCell ref="C17:E17"/>
    <mergeCell ref="A35:F35"/>
    <mergeCell ref="A36:F36"/>
    <mergeCell ref="B25:F26"/>
    <mergeCell ref="A31:F31"/>
    <mergeCell ref="A32:F32"/>
    <mergeCell ref="A33:F33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3"/>
  <sheetViews>
    <sheetView workbookViewId="0">
      <selection activeCell="F18" sqref="F18"/>
    </sheetView>
  </sheetViews>
  <sheetFormatPr baseColWidth="10" defaultColWidth="8.83203125" defaultRowHeight="16"/>
  <cols>
    <col min="1" max="1" width="1.6640625" style="17" customWidth="1"/>
    <col min="2" max="2" width="13.1640625" style="17" customWidth="1"/>
    <col min="3" max="3" width="16.6640625" style="17" customWidth="1"/>
    <col min="4" max="4" width="18.1640625" style="17" customWidth="1"/>
    <col min="5" max="5" width="16.33203125" style="17" customWidth="1"/>
    <col min="6" max="6" width="30.6640625" style="17" customWidth="1"/>
    <col min="7" max="7" width="16.83203125" style="17" customWidth="1"/>
    <col min="8" max="16384" width="8.83203125" style="17"/>
  </cols>
  <sheetData>
    <row r="1" spans="2:14" s="1" customFormat="1">
      <c r="B1" s="2" t="s">
        <v>43</v>
      </c>
      <c r="C1" s="2" t="s">
        <v>30</v>
      </c>
    </row>
    <row r="2" spans="2:14" s="1" customFormat="1">
      <c r="B2" s="2" t="s">
        <v>44</v>
      </c>
      <c r="C2" s="2" t="s">
        <v>22</v>
      </c>
    </row>
    <row r="3" spans="2:14" s="1" customFormat="1">
      <c r="B3" s="2" t="s">
        <v>68</v>
      </c>
      <c r="C3" s="2" t="s">
        <v>23</v>
      </c>
    </row>
    <row r="4" spans="2:14" s="1" customFormat="1">
      <c r="B4" s="2"/>
      <c r="C4" s="2"/>
    </row>
    <row r="5" spans="2:14" s="40" customFormat="1">
      <c r="B5" s="3" t="s">
        <v>46</v>
      </c>
      <c r="C5" s="41" t="s">
        <v>47</v>
      </c>
      <c r="J5" s="18"/>
      <c r="K5" s="4"/>
    </row>
    <row r="6" spans="2:14" s="40" customFormat="1">
      <c r="B6" s="3" t="s">
        <v>48</v>
      </c>
      <c r="C6" s="24">
        <v>43434</v>
      </c>
      <c r="F6" s="4"/>
      <c r="G6" s="4"/>
      <c r="H6" s="4"/>
      <c r="I6" s="4"/>
      <c r="J6" s="4"/>
      <c r="K6" s="4"/>
    </row>
    <row r="7" spans="2:14" s="40" customFormat="1">
      <c r="B7" s="3" t="s">
        <v>49</v>
      </c>
      <c r="C7" s="41" t="s">
        <v>50</v>
      </c>
      <c r="F7" s="4"/>
      <c r="G7" s="4"/>
      <c r="H7" s="4"/>
      <c r="I7" s="4"/>
      <c r="J7" s="4"/>
      <c r="K7" s="4"/>
    </row>
    <row r="8" spans="2:14" s="40" customFormat="1">
      <c r="B8" s="3" t="s">
        <v>51</v>
      </c>
    </row>
    <row r="9" spans="2:14" s="40" customFormat="1">
      <c r="B9" s="3"/>
      <c r="C9" s="5" t="s">
        <v>52</v>
      </c>
      <c r="D9" s="5" t="s">
        <v>53</v>
      </c>
      <c r="E9" s="5" t="s">
        <v>54</v>
      </c>
      <c r="F9" s="5" t="s">
        <v>55</v>
      </c>
    </row>
    <row r="10" spans="2:14" s="40" customFormat="1">
      <c r="B10" s="3"/>
      <c r="C10" s="4" t="s">
        <v>1</v>
      </c>
      <c r="D10" s="6">
        <v>418.6</v>
      </c>
      <c r="E10" s="28">
        <v>1</v>
      </c>
      <c r="F10" s="7">
        <f>D10*E10</f>
        <v>418.6</v>
      </c>
    </row>
    <row r="11" spans="2:14" s="40" customFormat="1" ht="17" thickBot="1">
      <c r="B11" s="3"/>
      <c r="C11" s="8" t="s">
        <v>0</v>
      </c>
      <c r="D11" s="9">
        <v>0</v>
      </c>
      <c r="E11" s="29">
        <v>1</v>
      </c>
      <c r="F11" s="10">
        <f>D11*E11</f>
        <v>0</v>
      </c>
    </row>
    <row r="12" spans="2:14" s="40" customFormat="1" ht="17" thickTop="1">
      <c r="B12" s="3"/>
      <c r="C12" s="4"/>
      <c r="D12" s="4"/>
      <c r="E12" s="4"/>
      <c r="F12" s="11">
        <f>SUM(F10:F11)</f>
        <v>418.6</v>
      </c>
      <c r="G12" s="4"/>
      <c r="H12" s="4"/>
      <c r="I12" s="4"/>
      <c r="J12" s="4"/>
      <c r="K12" s="4"/>
      <c r="L12" s="4"/>
      <c r="M12" s="4"/>
      <c r="N12" s="4"/>
    </row>
    <row r="13" spans="2:14" s="40" customFormat="1">
      <c r="B13" s="3"/>
      <c r="D13" s="40" t="s">
        <v>34</v>
      </c>
      <c r="F13" s="7">
        <f>F12*0.04</f>
        <v>16.744</v>
      </c>
      <c r="G13" s="4"/>
      <c r="H13" s="4"/>
      <c r="I13" s="4"/>
      <c r="J13" s="4"/>
      <c r="K13" s="4"/>
    </row>
    <row r="14" spans="2:14" s="40" customFormat="1">
      <c r="B14" s="3"/>
      <c r="D14" s="40" t="s">
        <v>69</v>
      </c>
      <c r="F14" s="7">
        <f>F12*0.3</f>
        <v>125.58</v>
      </c>
      <c r="G14" s="4"/>
      <c r="H14" s="4"/>
      <c r="I14" s="4"/>
      <c r="J14" s="4"/>
      <c r="K14" s="4"/>
    </row>
    <row r="15" spans="2:14" s="40" customFormat="1">
      <c r="B15" s="3"/>
      <c r="D15" s="40" t="s">
        <v>2</v>
      </c>
      <c r="F15" s="7">
        <f>F12-F13-F14</f>
        <v>276.27600000000001</v>
      </c>
      <c r="G15" s="4"/>
      <c r="H15" s="4"/>
      <c r="I15" s="4"/>
      <c r="J15" s="4"/>
      <c r="K15" s="4"/>
    </row>
    <row r="16" spans="2:14" s="40" customFormat="1" ht="17" thickBot="1">
      <c r="B16" s="3"/>
      <c r="C16" s="42" t="s">
        <v>57</v>
      </c>
      <c r="D16" s="42"/>
      <c r="E16" s="42"/>
      <c r="F16" s="12"/>
    </row>
    <row r="17" spans="1:6" s="40" customFormat="1" ht="18" thickTop="1" thickBot="1">
      <c r="B17" s="13"/>
      <c r="C17" s="43" t="s">
        <v>58</v>
      </c>
      <c r="D17" s="43"/>
      <c r="E17" s="43"/>
      <c r="F17" s="14">
        <f>F15*F16</f>
        <v>0</v>
      </c>
    </row>
    <row r="18" spans="1:6" s="40" customFormat="1" ht="17" thickTop="1">
      <c r="B18" s="3"/>
      <c r="D18" s="31" t="s">
        <v>59</v>
      </c>
      <c r="F18" s="11">
        <f>F17</f>
        <v>0</v>
      </c>
    </row>
    <row r="19" spans="1:6" s="40" customFormat="1">
      <c r="B19" s="3"/>
      <c r="D19" s="31"/>
      <c r="F19" s="11"/>
    </row>
    <row r="20" spans="1:6" s="33" customFormat="1">
      <c r="A20" s="40"/>
      <c r="B20" s="3" t="s">
        <v>60</v>
      </c>
      <c r="C20" s="40"/>
      <c r="D20" s="40"/>
      <c r="E20" s="40"/>
      <c r="F20" s="40"/>
    </row>
    <row r="21" spans="1:6" s="33" customFormat="1">
      <c r="A21" s="40"/>
      <c r="B21" s="3" t="s">
        <v>61</v>
      </c>
      <c r="C21" s="40"/>
      <c r="D21" s="40"/>
      <c r="E21" s="40"/>
      <c r="F21" s="40"/>
    </row>
    <row r="22" spans="1:6" s="33" customFormat="1">
      <c r="A22" s="40"/>
      <c r="B22" s="41" t="s">
        <v>62</v>
      </c>
      <c r="C22" s="40"/>
      <c r="D22" s="40"/>
      <c r="E22" s="40"/>
      <c r="F22" s="40"/>
    </row>
    <row r="23" spans="1:6" s="33" customFormat="1">
      <c r="B23" s="41" t="s">
        <v>26</v>
      </c>
      <c r="C23" s="40"/>
      <c r="D23" s="40"/>
      <c r="E23" s="40"/>
      <c r="F23" s="40"/>
    </row>
    <row r="24" spans="1:6" s="33" customFormat="1">
      <c r="A24" s="40"/>
      <c r="B24" s="40"/>
      <c r="C24" s="40"/>
      <c r="D24" s="40"/>
      <c r="E24" s="40"/>
      <c r="F24" s="40"/>
    </row>
    <row r="25" spans="1:6" s="33" customFormat="1" ht="16" customHeight="1">
      <c r="A25" s="40"/>
      <c r="B25" s="44" t="s">
        <v>39</v>
      </c>
      <c r="C25" s="44"/>
      <c r="D25" s="44"/>
      <c r="E25" s="44"/>
      <c r="F25" s="44"/>
    </row>
    <row r="26" spans="1:6" s="33" customFormat="1">
      <c r="A26" s="40"/>
      <c r="B26" s="44"/>
      <c r="C26" s="44"/>
      <c r="D26" s="44"/>
      <c r="E26" s="44"/>
      <c r="F26" s="44"/>
    </row>
    <row r="27" spans="1:6" s="33" customFormat="1">
      <c r="A27" s="40"/>
      <c r="B27" s="40"/>
      <c r="C27" s="40"/>
      <c r="D27" s="40"/>
      <c r="E27" s="40"/>
      <c r="F27" s="15"/>
    </row>
    <row r="28" spans="1:6" s="33" customFormat="1">
      <c r="B28" s="41" t="s">
        <v>26</v>
      </c>
      <c r="C28" s="40"/>
      <c r="D28" s="40"/>
      <c r="E28" s="40"/>
      <c r="F28" s="40"/>
    </row>
    <row r="29" spans="1:6" s="33" customFormat="1">
      <c r="A29" s="41"/>
      <c r="B29" s="40"/>
      <c r="C29" s="40"/>
      <c r="D29" s="40"/>
      <c r="E29" s="40"/>
      <c r="F29" s="40"/>
    </row>
    <row r="30" spans="1:6" s="33" customFormat="1">
      <c r="A30" s="40"/>
      <c r="B30" s="40"/>
      <c r="C30" s="40"/>
      <c r="D30" s="40"/>
      <c r="E30" s="40"/>
      <c r="F30" s="40"/>
    </row>
    <row r="31" spans="1:6" s="33" customFormat="1">
      <c r="A31" s="46" t="s">
        <v>35</v>
      </c>
      <c r="B31" s="46"/>
      <c r="C31" s="46"/>
      <c r="D31" s="46"/>
      <c r="E31" s="46"/>
      <c r="F31" s="46"/>
    </row>
    <row r="32" spans="1:6" s="33" customFormat="1">
      <c r="A32" s="45" t="s">
        <v>63</v>
      </c>
      <c r="B32" s="45"/>
      <c r="C32" s="45"/>
      <c r="D32" s="45"/>
      <c r="E32" s="45"/>
      <c r="F32" s="45"/>
    </row>
    <row r="33" spans="1:6" s="40" customFormat="1">
      <c r="A33" s="46" t="s">
        <v>36</v>
      </c>
      <c r="B33" s="46"/>
      <c r="C33" s="46"/>
      <c r="D33" s="46"/>
      <c r="E33" s="46"/>
      <c r="F33" s="46"/>
    </row>
    <row r="34" spans="1:6" s="33" customFormat="1">
      <c r="A34" s="40"/>
      <c r="B34" s="40"/>
      <c r="C34" s="40"/>
      <c r="D34" s="40"/>
      <c r="E34" s="40"/>
      <c r="F34" s="40"/>
    </row>
    <row r="35" spans="1:6" s="33" customFormat="1">
      <c r="A35" s="45"/>
      <c r="B35" s="45"/>
      <c r="C35" s="45"/>
      <c r="D35" s="45"/>
      <c r="E35" s="45"/>
      <c r="F35" s="45"/>
    </row>
    <row r="36" spans="1:6" s="40" customFormat="1">
      <c r="A36" s="47"/>
      <c r="B36" s="47"/>
      <c r="C36" s="47"/>
      <c r="D36" s="47"/>
      <c r="E36" s="47"/>
      <c r="F36" s="47"/>
    </row>
    <row r="37" spans="1:6" s="40" customFormat="1"/>
    <row r="38" spans="1:6" s="16" customFormat="1"/>
    <row r="39" spans="1:6" s="16" customFormat="1"/>
    <row r="40" spans="1:6" s="16" customFormat="1"/>
    <row r="41" spans="1:6" s="16" customFormat="1"/>
    <row r="42" spans="1:6" s="16" customFormat="1"/>
    <row r="43" spans="1:6" s="16" customFormat="1"/>
    <row r="44" spans="1:6" s="16" customFormat="1"/>
    <row r="45" spans="1:6" s="16" customFormat="1"/>
    <row r="46" spans="1:6" s="16" customFormat="1"/>
    <row r="47" spans="1:6" s="16" customFormat="1"/>
    <row r="48" spans="1:6" s="16" customFormat="1"/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</sheetData>
  <mergeCells count="8">
    <mergeCell ref="C16:E16"/>
    <mergeCell ref="C17:E17"/>
    <mergeCell ref="A35:F35"/>
    <mergeCell ref="A36:F36"/>
    <mergeCell ref="B25:F26"/>
    <mergeCell ref="A31:F31"/>
    <mergeCell ref="A32:F32"/>
    <mergeCell ref="A33:F33"/>
  </mergeCells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3"/>
  <sheetViews>
    <sheetView workbookViewId="0">
      <selection activeCell="F18" sqref="F18"/>
    </sheetView>
  </sheetViews>
  <sheetFormatPr baseColWidth="10" defaultColWidth="8.83203125" defaultRowHeight="16"/>
  <cols>
    <col min="1" max="1" width="1.6640625" style="17" customWidth="1"/>
    <col min="2" max="2" width="13.1640625" style="17" customWidth="1"/>
    <col min="3" max="3" width="16.6640625" style="17" customWidth="1"/>
    <col min="4" max="4" width="18.1640625" style="17" customWidth="1"/>
    <col min="5" max="5" width="16.33203125" style="17" customWidth="1"/>
    <col min="6" max="6" width="30.6640625" style="17" customWidth="1"/>
    <col min="7" max="7" width="16.83203125" style="17" customWidth="1"/>
    <col min="8" max="16384" width="8.83203125" style="17"/>
  </cols>
  <sheetData>
    <row r="1" spans="2:14" s="1" customFormat="1">
      <c r="B1" s="2" t="s">
        <v>43</v>
      </c>
      <c r="C1" s="2" t="s">
        <v>30</v>
      </c>
    </row>
    <row r="2" spans="2:14" s="1" customFormat="1">
      <c r="B2" s="2" t="s">
        <v>44</v>
      </c>
      <c r="C2" s="2" t="s">
        <v>22</v>
      </c>
    </row>
    <row r="3" spans="2:14" s="1" customFormat="1">
      <c r="B3" s="2" t="s">
        <v>45</v>
      </c>
      <c r="C3" s="2" t="s">
        <v>23</v>
      </c>
    </row>
    <row r="4" spans="2:14" s="1" customFormat="1">
      <c r="B4" s="2"/>
      <c r="C4" s="2"/>
    </row>
    <row r="5" spans="2:14" s="40" customFormat="1">
      <c r="B5" s="3" t="s">
        <v>46</v>
      </c>
      <c r="C5" s="41" t="s">
        <v>47</v>
      </c>
      <c r="J5" s="18"/>
      <c r="K5" s="4"/>
    </row>
    <row r="6" spans="2:14" s="40" customFormat="1">
      <c r="B6" s="3" t="s">
        <v>48</v>
      </c>
      <c r="C6" s="24">
        <v>43434</v>
      </c>
      <c r="F6" s="4"/>
      <c r="G6" s="4"/>
      <c r="H6" s="4"/>
      <c r="I6" s="4"/>
      <c r="J6" s="4"/>
      <c r="K6" s="4"/>
    </row>
    <row r="7" spans="2:14" s="40" customFormat="1">
      <c r="B7" s="3" t="s">
        <v>49</v>
      </c>
      <c r="C7" s="41" t="s">
        <v>70</v>
      </c>
      <c r="F7" s="4"/>
      <c r="G7" s="4"/>
      <c r="H7" s="4"/>
      <c r="I7" s="4"/>
      <c r="J7" s="4"/>
      <c r="K7" s="4"/>
    </row>
    <row r="8" spans="2:14" s="40" customFormat="1">
      <c r="B8" s="3" t="s">
        <v>51</v>
      </c>
    </row>
    <row r="9" spans="2:14" s="40" customFormat="1">
      <c r="B9" s="3"/>
      <c r="C9" s="5" t="s">
        <v>52</v>
      </c>
      <c r="D9" s="5" t="s">
        <v>53</v>
      </c>
      <c r="E9" s="5" t="s">
        <v>54</v>
      </c>
      <c r="F9" s="5" t="s">
        <v>55</v>
      </c>
    </row>
    <row r="10" spans="2:14" s="40" customFormat="1">
      <c r="B10" s="3"/>
      <c r="C10" s="4" t="s">
        <v>1</v>
      </c>
      <c r="D10" s="6">
        <v>1755</v>
      </c>
      <c r="E10" s="28">
        <v>1</v>
      </c>
      <c r="F10" s="7">
        <f>D10*E10</f>
        <v>1755</v>
      </c>
    </row>
    <row r="11" spans="2:14" s="40" customFormat="1" ht="17" thickBot="1">
      <c r="B11" s="3"/>
      <c r="C11" s="8" t="s">
        <v>0</v>
      </c>
      <c r="D11" s="9">
        <v>0</v>
      </c>
      <c r="E11" s="29">
        <v>1</v>
      </c>
      <c r="F11" s="10">
        <f>D11*E11</f>
        <v>0</v>
      </c>
    </row>
    <row r="12" spans="2:14" s="40" customFormat="1" ht="17" thickTop="1">
      <c r="B12" s="3"/>
      <c r="C12" s="4"/>
      <c r="D12" s="4"/>
      <c r="E12" s="4"/>
      <c r="F12" s="11">
        <f>SUM(F10:F11)</f>
        <v>1755</v>
      </c>
      <c r="G12" s="4"/>
      <c r="H12" s="4"/>
      <c r="I12" s="4"/>
      <c r="J12" s="4"/>
      <c r="K12" s="4"/>
      <c r="L12" s="4"/>
      <c r="M12" s="4"/>
      <c r="N12" s="4"/>
    </row>
    <row r="13" spans="2:14" s="40" customFormat="1">
      <c r="B13" s="3"/>
      <c r="D13" s="40" t="s">
        <v>71</v>
      </c>
      <c r="F13" s="7">
        <f>F12*0.04</f>
        <v>70.2</v>
      </c>
      <c r="G13" s="4"/>
      <c r="H13" s="4"/>
      <c r="I13" s="4"/>
      <c r="J13" s="4"/>
      <c r="K13" s="4"/>
    </row>
    <row r="14" spans="2:14" s="40" customFormat="1">
      <c r="B14" s="3"/>
      <c r="D14" s="40" t="s">
        <v>72</v>
      </c>
      <c r="F14" s="7">
        <f>F12*0.07</f>
        <v>122.85000000000001</v>
      </c>
      <c r="G14" s="4"/>
      <c r="H14" s="4"/>
      <c r="I14" s="4"/>
      <c r="J14" s="4"/>
      <c r="K14" s="4"/>
    </row>
    <row r="15" spans="2:14" s="40" customFormat="1">
      <c r="B15" s="3"/>
      <c r="D15" s="40" t="s">
        <v>73</v>
      </c>
      <c r="F15" s="7">
        <f>F12-F13-F14</f>
        <v>1561.95</v>
      </c>
      <c r="G15" s="4"/>
      <c r="H15" s="4"/>
      <c r="I15" s="4"/>
      <c r="J15" s="4"/>
      <c r="K15" s="4"/>
    </row>
    <row r="16" spans="2:14" s="40" customFormat="1" ht="17" thickBot="1">
      <c r="B16" s="3"/>
      <c r="C16" s="42" t="s">
        <v>57</v>
      </c>
      <c r="D16" s="42"/>
      <c r="E16" s="42"/>
      <c r="F16" s="12"/>
    </row>
    <row r="17" spans="1:6" s="40" customFormat="1" ht="18" thickTop="1" thickBot="1">
      <c r="B17" s="13"/>
      <c r="C17" s="43" t="s">
        <v>58</v>
      </c>
      <c r="D17" s="43"/>
      <c r="E17" s="43"/>
      <c r="F17" s="14">
        <f>F15*F16</f>
        <v>0</v>
      </c>
    </row>
    <row r="18" spans="1:6" s="40" customFormat="1" ht="17" thickTop="1">
      <c r="B18" s="3"/>
      <c r="D18" s="31" t="s">
        <v>59</v>
      </c>
      <c r="F18" s="11">
        <f>F17</f>
        <v>0</v>
      </c>
    </row>
    <row r="19" spans="1:6" s="40" customFormat="1">
      <c r="B19" s="3"/>
      <c r="D19" s="31"/>
      <c r="F19" s="11"/>
    </row>
    <row r="20" spans="1:6" s="33" customFormat="1">
      <c r="A20" s="40"/>
      <c r="B20" s="3" t="s">
        <v>60</v>
      </c>
      <c r="C20" s="40"/>
      <c r="D20" s="40"/>
      <c r="E20" s="40"/>
      <c r="F20" s="40"/>
    </row>
    <row r="21" spans="1:6" s="33" customFormat="1">
      <c r="A21" s="40"/>
      <c r="B21" s="3" t="s">
        <v>61</v>
      </c>
      <c r="C21" s="40"/>
      <c r="D21" s="40"/>
      <c r="E21" s="40"/>
      <c r="F21" s="40"/>
    </row>
    <row r="22" spans="1:6" s="33" customFormat="1">
      <c r="A22" s="40"/>
      <c r="B22" s="41" t="s">
        <v>62</v>
      </c>
      <c r="C22" s="40"/>
      <c r="D22" s="40"/>
      <c r="E22" s="40"/>
      <c r="F22" s="40"/>
    </row>
    <row r="23" spans="1:6" s="33" customFormat="1">
      <c r="B23" s="41" t="s">
        <v>26</v>
      </c>
      <c r="C23" s="40"/>
      <c r="D23" s="40"/>
      <c r="E23" s="40"/>
      <c r="F23" s="40"/>
    </row>
    <row r="24" spans="1:6" s="33" customFormat="1">
      <c r="A24" s="40"/>
      <c r="B24" s="40"/>
      <c r="C24" s="40"/>
      <c r="D24" s="40"/>
      <c r="E24" s="40"/>
      <c r="F24" s="40"/>
    </row>
    <row r="25" spans="1:6" s="33" customFormat="1" ht="16" customHeight="1">
      <c r="A25" s="40"/>
      <c r="B25" s="44" t="s">
        <v>39</v>
      </c>
      <c r="C25" s="44"/>
      <c r="D25" s="44"/>
      <c r="E25" s="44"/>
      <c r="F25" s="44"/>
    </row>
    <row r="26" spans="1:6" s="33" customFormat="1">
      <c r="A26" s="40"/>
      <c r="B26" s="44"/>
      <c r="C26" s="44"/>
      <c r="D26" s="44"/>
      <c r="E26" s="44"/>
      <c r="F26" s="44"/>
    </row>
    <row r="27" spans="1:6" s="33" customFormat="1">
      <c r="A27" s="40"/>
      <c r="B27" s="40"/>
      <c r="C27" s="40"/>
      <c r="D27" s="40"/>
      <c r="E27" s="40"/>
      <c r="F27" s="15"/>
    </row>
    <row r="28" spans="1:6" s="33" customFormat="1">
      <c r="B28" s="41" t="s">
        <v>26</v>
      </c>
      <c r="C28" s="40"/>
      <c r="D28" s="40"/>
      <c r="E28" s="40"/>
      <c r="F28" s="40"/>
    </row>
    <row r="29" spans="1:6" s="33" customFormat="1">
      <c r="A29" s="41"/>
      <c r="B29" s="40"/>
      <c r="C29" s="40"/>
      <c r="D29" s="40"/>
      <c r="E29" s="40"/>
      <c r="F29" s="40"/>
    </row>
    <row r="30" spans="1:6" s="33" customFormat="1">
      <c r="A30" s="40"/>
      <c r="B30" s="40"/>
      <c r="C30" s="40"/>
      <c r="D30" s="40"/>
      <c r="E30" s="40"/>
      <c r="F30" s="40"/>
    </row>
    <row r="31" spans="1:6" s="33" customFormat="1">
      <c r="A31" s="46" t="s">
        <v>35</v>
      </c>
      <c r="B31" s="46"/>
      <c r="C31" s="46"/>
      <c r="D31" s="46"/>
      <c r="E31" s="46"/>
      <c r="F31" s="46"/>
    </row>
    <row r="32" spans="1:6" s="33" customFormat="1">
      <c r="A32" s="45" t="s">
        <v>63</v>
      </c>
      <c r="B32" s="45"/>
      <c r="C32" s="45"/>
      <c r="D32" s="45"/>
      <c r="E32" s="45"/>
      <c r="F32" s="45"/>
    </row>
    <row r="33" spans="1:6" s="40" customFormat="1">
      <c r="A33" s="46" t="s">
        <v>36</v>
      </c>
      <c r="B33" s="46"/>
      <c r="C33" s="46"/>
      <c r="D33" s="46"/>
      <c r="E33" s="46"/>
      <c r="F33" s="46"/>
    </row>
    <row r="34" spans="1:6" s="33" customFormat="1">
      <c r="A34" s="40"/>
      <c r="B34" s="40"/>
      <c r="C34" s="40"/>
      <c r="D34" s="40"/>
      <c r="E34" s="40"/>
      <c r="F34" s="40"/>
    </row>
    <row r="35" spans="1:6" s="33" customFormat="1">
      <c r="A35" s="45"/>
      <c r="B35" s="45"/>
      <c r="C35" s="45"/>
      <c r="D35" s="45"/>
      <c r="E35" s="45"/>
      <c r="F35" s="45"/>
    </row>
    <row r="36" spans="1:6" s="40" customFormat="1">
      <c r="A36" s="47"/>
      <c r="B36" s="47"/>
      <c r="C36" s="47"/>
      <c r="D36" s="47"/>
      <c r="E36" s="47"/>
      <c r="F36" s="47"/>
    </row>
    <row r="37" spans="1:6" s="40" customFormat="1"/>
    <row r="38" spans="1:6" s="16" customFormat="1"/>
    <row r="39" spans="1:6" s="16" customFormat="1"/>
    <row r="40" spans="1:6" s="16" customFormat="1"/>
    <row r="41" spans="1:6" s="16" customFormat="1"/>
    <row r="42" spans="1:6" s="16" customFormat="1"/>
    <row r="43" spans="1:6" s="16" customFormat="1"/>
    <row r="44" spans="1:6" s="16" customFormat="1"/>
    <row r="45" spans="1:6" s="16" customFormat="1"/>
    <row r="46" spans="1:6" s="16" customFormat="1"/>
    <row r="47" spans="1:6" s="16" customFormat="1"/>
    <row r="48" spans="1:6" s="16" customFormat="1"/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</sheetData>
  <mergeCells count="8">
    <mergeCell ref="C16:E16"/>
    <mergeCell ref="C17:E17"/>
    <mergeCell ref="A35:F35"/>
    <mergeCell ref="A36:F36"/>
    <mergeCell ref="B25:F26"/>
    <mergeCell ref="A31:F31"/>
    <mergeCell ref="A32:F32"/>
    <mergeCell ref="A33:F33"/>
  </mergeCells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9"/>
  <sheetViews>
    <sheetView tabSelected="1" workbookViewId="0">
      <selection activeCell="G17" sqref="G17"/>
    </sheetView>
  </sheetViews>
  <sheetFormatPr baseColWidth="10" defaultColWidth="8.83203125" defaultRowHeight="16"/>
  <cols>
    <col min="1" max="1" width="1.6640625" style="17" customWidth="1"/>
    <col min="2" max="3" width="13.1640625" style="17" customWidth="1"/>
    <col min="4" max="4" width="16.6640625" style="17" customWidth="1"/>
    <col min="5" max="5" width="18.1640625" style="17" customWidth="1"/>
    <col min="6" max="6" width="16.33203125" style="17" customWidth="1"/>
    <col min="7" max="7" width="30.6640625" style="17" customWidth="1"/>
    <col min="8" max="8" width="16.83203125" style="17" customWidth="1"/>
    <col min="9" max="9" width="14.1640625" style="17" bestFit="1" customWidth="1"/>
    <col min="10" max="12" width="8.83203125" style="17"/>
    <col min="13" max="13" width="9.1640625" style="17" bestFit="1" customWidth="1"/>
    <col min="14" max="16384" width="8.83203125" style="17"/>
  </cols>
  <sheetData>
    <row r="1" spans="2:12" s="1" customFormat="1">
      <c r="B1" s="2" t="s">
        <v>17</v>
      </c>
      <c r="C1" s="35" t="s">
        <v>30</v>
      </c>
    </row>
    <row r="2" spans="2:12" s="1" customFormat="1">
      <c r="B2" s="2" t="s">
        <v>5</v>
      </c>
      <c r="C2" s="2" t="s">
        <v>22</v>
      </c>
    </row>
    <row r="3" spans="2:12" s="1" customFormat="1">
      <c r="B3" s="2" t="s">
        <v>18</v>
      </c>
      <c r="C3" s="2" t="s">
        <v>23</v>
      </c>
    </row>
    <row r="4" spans="2:12" s="1" customFormat="1">
      <c r="B4" s="2"/>
      <c r="C4" s="2"/>
    </row>
    <row r="5" spans="2:12" s="25" customFormat="1">
      <c r="B5" s="3" t="s">
        <v>6</v>
      </c>
      <c r="C5" s="32" t="s">
        <v>24</v>
      </c>
      <c r="K5" s="18"/>
      <c r="L5" s="4"/>
    </row>
    <row r="6" spans="2:12" s="25" customFormat="1">
      <c r="B6" s="3" t="s">
        <v>7</v>
      </c>
      <c r="C6" s="24">
        <v>43434</v>
      </c>
      <c r="G6" s="4"/>
      <c r="H6" s="4"/>
      <c r="I6" s="4"/>
      <c r="J6" s="4"/>
      <c r="K6" s="4"/>
      <c r="L6" s="4"/>
    </row>
    <row r="7" spans="2:12" s="25" customFormat="1">
      <c r="B7" s="3" t="s">
        <v>8</v>
      </c>
      <c r="C7" s="26" t="s">
        <v>9</v>
      </c>
      <c r="G7" s="4"/>
      <c r="H7" s="4"/>
      <c r="I7" s="4"/>
      <c r="J7" s="4"/>
      <c r="K7" s="4"/>
      <c r="L7" s="4"/>
    </row>
    <row r="8" spans="2:12" s="25" customFormat="1">
      <c r="B8" s="3" t="s">
        <v>10</v>
      </c>
      <c r="C8" s="3"/>
    </row>
    <row r="9" spans="2:12" s="25" customFormat="1">
      <c r="C9" s="5" t="s">
        <v>19</v>
      </c>
      <c r="D9" s="5" t="s">
        <v>11</v>
      </c>
      <c r="E9" s="5" t="s">
        <v>12</v>
      </c>
      <c r="F9" s="5" t="s">
        <v>13</v>
      </c>
      <c r="G9" s="5" t="s">
        <v>14</v>
      </c>
    </row>
    <row r="10" spans="2:12" s="25" customFormat="1">
      <c r="C10" s="25" t="s">
        <v>15</v>
      </c>
      <c r="D10" s="4" t="s">
        <v>4</v>
      </c>
      <c r="E10" s="19">
        <f>AppStore!F12</f>
        <v>0</v>
      </c>
      <c r="F10" s="20">
        <v>1</v>
      </c>
      <c r="G10" s="7">
        <f t="shared" ref="G10" si="0">E10*F10</f>
        <v>0</v>
      </c>
    </row>
    <row r="11" spans="2:12" s="34" customFormat="1">
      <c r="C11" s="34" t="s">
        <v>32</v>
      </c>
      <c r="D11" s="4" t="s">
        <v>33</v>
      </c>
      <c r="E11" s="19">
        <f>GooglePlay!F12</f>
        <v>0</v>
      </c>
      <c r="F11" s="20">
        <v>1</v>
      </c>
      <c r="G11" s="7">
        <f>E11*F11</f>
        <v>0</v>
      </c>
    </row>
    <row r="12" spans="2:12" s="25" customFormat="1">
      <c r="C12" s="25" t="s">
        <v>20</v>
      </c>
      <c r="D12" s="4" t="s">
        <v>16</v>
      </c>
      <c r="E12" s="19">
        <f>第三方!F12</f>
        <v>418.6</v>
      </c>
      <c r="F12" s="20">
        <v>1</v>
      </c>
      <c r="G12" s="7">
        <f>E12*F12</f>
        <v>418.6</v>
      </c>
    </row>
    <row r="13" spans="2:12" s="25" customFormat="1">
      <c r="C13" s="25" t="s">
        <v>3</v>
      </c>
      <c r="D13" s="4" t="s">
        <v>4</v>
      </c>
      <c r="E13" s="19">
        <f>Paypal!F12</f>
        <v>1755</v>
      </c>
      <c r="F13" s="20">
        <v>1</v>
      </c>
      <c r="G13" s="7">
        <f>E13*F13</f>
        <v>1755</v>
      </c>
    </row>
    <row r="14" spans="2:12" s="25" customFormat="1">
      <c r="D14" s="4"/>
      <c r="E14" s="19"/>
      <c r="F14" s="20"/>
      <c r="G14" s="7"/>
    </row>
    <row r="15" spans="2:12" s="25" customFormat="1" ht="17" thickBot="1">
      <c r="C15" s="8"/>
      <c r="D15" s="8" t="s">
        <v>0</v>
      </c>
      <c r="E15" s="9">
        <f>SUM(E10:E14)</f>
        <v>2173.6</v>
      </c>
      <c r="F15" s="29">
        <v>1</v>
      </c>
      <c r="G15" s="10">
        <f>(E15-E16)*(1-30%)*50%+(E13-Paypal!F13)*(30%-7%)*40%</f>
        <v>885.33119999999985</v>
      </c>
      <c r="H15" s="23"/>
      <c r="I15" s="21"/>
    </row>
    <row r="16" spans="2:12" s="25" customFormat="1" ht="18" thickTop="1" thickBot="1">
      <c r="C16" s="36" t="s">
        <v>21</v>
      </c>
      <c r="D16" s="36" t="s">
        <v>4</v>
      </c>
      <c r="E16" s="37">
        <f>第三方!F13+Paypal!F13</f>
        <v>86.944000000000003</v>
      </c>
      <c r="F16" s="38">
        <v>1</v>
      </c>
      <c r="G16" s="39">
        <f>E16</f>
        <v>86.944000000000003</v>
      </c>
      <c r="H16" s="4"/>
      <c r="I16" s="4"/>
      <c r="J16" s="4"/>
      <c r="K16" s="4"/>
      <c r="L16" s="4"/>
    </row>
    <row r="17" spans="1:13" s="25" customFormat="1" ht="17" thickTop="1">
      <c r="E17" s="31" t="s">
        <v>29</v>
      </c>
      <c r="G17" s="27">
        <f>G15</f>
        <v>885.33119999999985</v>
      </c>
      <c r="I17" s="22"/>
    </row>
    <row r="18" spans="1:13" s="30" customFormat="1">
      <c r="B18" s="3"/>
      <c r="C18" s="3"/>
      <c r="I18" s="22"/>
    </row>
    <row r="19" spans="1:13" s="30" customFormat="1">
      <c r="B19" s="3" t="s">
        <v>25</v>
      </c>
      <c r="C19" s="3"/>
    </row>
    <row r="20" spans="1:13" s="30" customFormat="1">
      <c r="B20" s="3" t="s">
        <v>37</v>
      </c>
      <c r="C20" s="3"/>
      <c r="I20" s="22"/>
    </row>
    <row r="21" spans="1:13" s="30" customFormat="1">
      <c r="B21" s="41" t="s">
        <v>38</v>
      </c>
      <c r="C21" s="32"/>
    </row>
    <row r="22" spans="1:13" s="30" customFormat="1">
      <c r="B22" s="32" t="s">
        <v>28</v>
      </c>
    </row>
    <row r="23" spans="1:13" s="30" customFormat="1"/>
    <row r="24" spans="1:13" s="30" customFormat="1">
      <c r="B24" s="48" t="s">
        <v>40</v>
      </c>
      <c r="C24" s="44"/>
      <c r="D24" s="44"/>
      <c r="E24" s="44"/>
      <c r="F24" s="44"/>
      <c r="G24" s="44"/>
      <c r="I24" s="21"/>
    </row>
    <row r="25" spans="1:13" s="30" customFormat="1">
      <c r="B25" s="44"/>
      <c r="C25" s="44"/>
      <c r="D25" s="44"/>
      <c r="E25" s="44"/>
      <c r="F25" s="44"/>
      <c r="G25" s="44"/>
      <c r="M25" s="12"/>
    </row>
    <row r="26" spans="1:13" s="30" customFormat="1">
      <c r="G26" s="15"/>
    </row>
    <row r="27" spans="1:13" s="30" customFormat="1">
      <c r="A27" s="32"/>
      <c r="B27" s="32" t="s">
        <v>28</v>
      </c>
    </row>
    <row r="28" spans="1:13" s="30" customFormat="1">
      <c r="A28" s="32"/>
    </row>
    <row r="29" spans="1:13" s="30" customFormat="1"/>
    <row r="30" spans="1:13" s="31" customFormat="1">
      <c r="A30" s="46" t="s">
        <v>35</v>
      </c>
      <c r="B30" s="46"/>
      <c r="C30" s="46"/>
      <c r="D30" s="46"/>
      <c r="E30" s="46"/>
      <c r="F30" s="46"/>
      <c r="G30" s="46"/>
    </row>
    <row r="31" spans="1:13" s="31" customFormat="1">
      <c r="A31" s="45" t="s">
        <v>41</v>
      </c>
      <c r="B31" s="45"/>
      <c r="C31" s="45"/>
      <c r="D31" s="45"/>
      <c r="E31" s="45"/>
      <c r="F31" s="45"/>
      <c r="G31" s="45"/>
    </row>
    <row r="32" spans="1:13" s="31" customFormat="1">
      <c r="A32" s="46" t="s">
        <v>36</v>
      </c>
      <c r="B32" s="46"/>
      <c r="C32" s="46"/>
      <c r="D32" s="46"/>
      <c r="E32" s="46"/>
      <c r="F32" s="46"/>
      <c r="G32" s="46"/>
    </row>
    <row r="33" s="25" customFormat="1"/>
    <row r="34" s="16" customFormat="1"/>
    <row r="35" s="16" customFormat="1"/>
    <row r="36" s="16" customFormat="1"/>
    <row r="37" s="16" customFormat="1"/>
    <row r="38" s="16" customFormat="1"/>
    <row r="39" s="16" customFormat="1"/>
    <row r="40" s="16" customFormat="1"/>
    <row r="41" s="16" customFormat="1"/>
    <row r="42" s="16" customFormat="1"/>
    <row r="43" s="16" customFormat="1"/>
    <row r="44" s="16" customFormat="1"/>
    <row r="45" s="16" customFormat="1"/>
    <row r="46" s="16" customFormat="1"/>
    <row r="47" s="16" customFormat="1"/>
    <row r="48" s="16" customFormat="1"/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</sheetData>
  <mergeCells count="4">
    <mergeCell ref="B24:G25"/>
    <mergeCell ref="A31:G31"/>
    <mergeCell ref="A32:G32"/>
    <mergeCell ref="A30:G30"/>
  </mergeCells>
  <phoneticPr fontId="2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AppStore</vt:lpstr>
      <vt:lpstr>GooglePlay</vt:lpstr>
      <vt:lpstr>第三方</vt:lpstr>
      <vt:lpstr>Paypal</vt:lpstr>
      <vt:lpstr>Total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 Dennis</dc:creator>
  <cp:lastModifiedBy>Microsoft Office User</cp:lastModifiedBy>
  <dcterms:created xsi:type="dcterms:W3CDTF">2014-05-16T06:30:15Z</dcterms:created>
  <dcterms:modified xsi:type="dcterms:W3CDTF">2019-01-21T04:24:11Z</dcterms:modified>
</cp:coreProperties>
</file>