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mccarthy\Desktop\"/>
    </mc:Choice>
  </mc:AlternateContent>
  <workbookProtection workbookAlgorithmName="SHA-512" workbookHashValue="IIPKh2ObTDhGrTNBQaVfAv5HCHTQcVxpUbpkl2dSdi7K/uzlOJwJ2mWts5/lti89RdJBmI6oAXoalVDl/quI1Q==" workbookSaltValue="o6oUgFh44IhKB+2+6a20pQ==" workbookSpinCount="100000" lockStructure="1"/>
  <bookViews>
    <workbookView xWindow="0" yWindow="0" windowWidth="13935" windowHeight="10965" tabRatio="500"/>
  </bookViews>
  <sheets>
    <sheet name="Sheet1" sheetId="1" r:id="rId1"/>
  </sheets>
  <definedNames>
    <definedName name="_xlnm.Print_Area" localSheetId="0">Sheet1!$A$1:$E$66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B43" i="1"/>
  <c r="B44" i="1"/>
  <c r="B45" i="1"/>
  <c r="B46" i="1"/>
  <c r="B38" i="1"/>
  <c r="B40" i="1"/>
  <c r="B41" i="1"/>
  <c r="E35" i="1"/>
  <c r="B47" i="1"/>
  <c r="B48" i="1"/>
</calcChain>
</file>

<file path=xl/comments1.xml><?xml version="1.0" encoding="utf-8"?>
<comments xmlns="http://schemas.openxmlformats.org/spreadsheetml/2006/main">
  <authors>
    <author>Darren Siegrist</author>
  </authors>
  <commentList>
    <comment ref="E25" authorId="0" shapeId="0">
      <text>
        <r>
          <rPr>
            <b/>
            <sz val="9"/>
            <color indexed="81"/>
            <rFont val="Tahoma"/>
            <family val="2"/>
          </rPr>
          <t xml:space="preserve">Input Amount
</t>
        </r>
      </text>
    </comment>
  </commentList>
</comments>
</file>

<file path=xl/sharedStrings.xml><?xml version="1.0" encoding="utf-8"?>
<sst xmlns="http://schemas.openxmlformats.org/spreadsheetml/2006/main" count="89" uniqueCount="83">
  <si>
    <t>BORROWER NAME</t>
  </si>
  <si>
    <t>PHONE</t>
  </si>
  <si>
    <t>EMAIL</t>
  </si>
  <si>
    <t>BROKER COMPANY NAME</t>
  </si>
  <si>
    <t>PROPERTY ADDRESS</t>
  </si>
  <si>
    <t>Loan Officer</t>
  </si>
  <si>
    <t>PROPERTY CITY</t>
  </si>
  <si>
    <t>Phone</t>
  </si>
  <si>
    <t>PROPERTY STATE / ZIP</t>
  </si>
  <si>
    <t>Email</t>
  </si>
  <si>
    <t>PROPERTY TYPE</t>
  </si>
  <si>
    <t>BROKER ORIGINATION FEE</t>
  </si>
  <si>
    <t xml:space="preserve"> PURCHASE PRICE/VALUE</t>
  </si>
  <si>
    <t>LOAN AMOUNT REQUEST</t>
  </si>
  <si>
    <t>TRANSACTION TYPE</t>
  </si>
  <si>
    <t>LOAN TERM REQUESTED</t>
  </si>
  <si>
    <t>LOAN PURPOSE</t>
  </si>
  <si>
    <t>INTERIOR ACCESS CONTACT</t>
  </si>
  <si>
    <t>Broker Origination</t>
  </si>
  <si>
    <t>CIVIC Origination Fee</t>
  </si>
  <si>
    <t>CIVIC ORIGINATION FEE</t>
  </si>
  <si>
    <t>LOAN DETAILS</t>
  </si>
  <si>
    <t>BORROWER INFO</t>
  </si>
  <si>
    <t>PROPERTY INFO</t>
  </si>
  <si>
    <t>RATE</t>
  </si>
  <si>
    <t>CIVIC AE</t>
  </si>
  <si>
    <t>FICO</t>
  </si>
  <si>
    <t>Relation</t>
  </si>
  <si>
    <t>Hazard Insurance</t>
  </si>
  <si>
    <t>Property Taxes</t>
  </si>
  <si>
    <t>4 months payments reserves</t>
  </si>
  <si>
    <t>Down Payment &amp; Closing Costs</t>
  </si>
  <si>
    <t>TOTAL LOAN FEES</t>
  </si>
  <si>
    <t>CLOSING COSTS</t>
  </si>
  <si>
    <t>PRICING</t>
  </si>
  <si>
    <t>ADDITIONAL NOTES</t>
  </si>
  <si>
    <t>RENTAL INCOME</t>
  </si>
  <si>
    <t>/month</t>
  </si>
  <si>
    <t>SUBMISSION DATE</t>
  </si>
  <si>
    <t>PLAN / EXIT STRATEGY</t>
  </si>
  <si>
    <t>EXPECTED CLOSING DATE</t>
  </si>
  <si>
    <t>CIVIC Processing Fee</t>
  </si>
  <si>
    <t>Broker Processing Fee</t>
  </si>
  <si>
    <t>Processor Name</t>
  </si>
  <si>
    <t>Processor Phone</t>
  </si>
  <si>
    <t>Processor Email</t>
  </si>
  <si>
    <t>CO-BORROWER NAME</t>
  </si>
  <si>
    <t>ENTITY NAME</t>
  </si>
  <si>
    <t># of Units (If 5+)</t>
  </si>
  <si>
    <t>LO NMLS/BRE</t>
  </si>
  <si>
    <t>IF REFI - MORTGAGE BALANCE</t>
  </si>
  <si>
    <t>If other…</t>
  </si>
  <si>
    <t>LOAN TO VALUE (LTV)</t>
  </si>
  <si>
    <t>ESTIMATED REHAB COST</t>
  </si>
  <si>
    <t>ESCROW/CLOSING COMPANY</t>
  </si>
  <si>
    <t>Name</t>
  </si>
  <si>
    <t>If Cash Out transaction, what will proceeds be used for?</t>
  </si>
  <si>
    <t>Please refer to rate sheet for pricing…</t>
  </si>
  <si>
    <t>Reserves required for Qualification</t>
  </si>
  <si>
    <t>Required Borrower Documentation</t>
  </si>
  <si>
    <t>3 months complete bank/financial statements</t>
  </si>
  <si>
    <t>If title to be held in Corporation/LLC</t>
  </si>
  <si>
    <t>Purchase Transactions - fully executed purchase contract</t>
  </si>
  <si>
    <t>Refinance Transactions - mortgage statement</t>
  </si>
  <si>
    <t>If property will require rehab, provide construction bid/plans</t>
  </si>
  <si>
    <t>If property is leased, provide lease agreements, rent roll, etc.</t>
  </si>
  <si>
    <t>Escrow instructions</t>
  </si>
  <si>
    <t>Insurance declaration page/quote for coverage</t>
  </si>
  <si>
    <t>Loan Application*</t>
  </si>
  <si>
    <t>Signed Credit Authorization form*</t>
  </si>
  <si>
    <t>Declaration of Non-Owner Occupancy*</t>
  </si>
  <si>
    <t>Borrower Letter of Experience*</t>
  </si>
  <si>
    <t>*Included in "Initial Documentation Package" and requires borrower signatures</t>
  </si>
  <si>
    <t xml:space="preserve">          - Operating Agreement/Bylaws</t>
  </si>
  <si>
    <t xml:space="preserve">          - Articles of Organization/Incorporation</t>
  </si>
  <si>
    <t>Monthly Payment (Interest Only)</t>
  </si>
  <si>
    <t>TOTAL LIQUID ASSETS ($)</t>
  </si>
  <si>
    <t>TITLE TO BE HELD</t>
  </si>
  <si>
    <t>Purchase</t>
  </si>
  <si>
    <t>CASH-OUT (If Applicable)</t>
  </si>
  <si>
    <t>*Not including 3rd Party Fees</t>
  </si>
  <si>
    <t>Photocopy of valid ID</t>
  </si>
  <si>
    <t>v.2 9.8.2015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</si>
</sst>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* #,##0_);_(* \(#,##0\);_(* &quot;-&quot;??_);_(@_)"/>
    <numFmt numFmtId="167" formatCode="_(&quot;$&quot;* #,##0_);_(&quot;$&quot;* \(#,##0\);_(&quot;$&quot;* &quot;-&quot;??_);_(@_)"/>
    <numFmt numFmtId="168" formatCode="_-&quot;$&quot;* #,##0_-;\-&quot;$&quot;* #,##0_-;_-&quot;$&quot;* &quot;-&quot;??_-;_-@_-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theme="11"/>
      <name val="Calibri"/>
      <family val="2"/>
      <scheme val="minor"/>
    </font>
    <font>
      <u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5">
    <xf numFmtId="0" fontId="0" fillId="0" borderId="0">
      <alignment wrapText="1"/>
    </xf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  <xf numFmtId="0" fontId="12" fillId="0" borderId="0" applyNumberFormat="0" applyFill="0" applyBorder="0" applyAlignment="0" applyProtection="0">
      <alignment wrapText="1"/>
    </xf>
  </cellStyleXfs>
  <cellXfs count="121">
    <xf numFmtId="0" fontId="0" fillId="0" borderId="0" xfId="0">
      <alignment wrapText="1"/>
    </xf>
    <xf numFmtId="10" fontId="9" fillId="3" borderId="5" xfId="0" applyNumberFormat="1" applyFont="1" applyFill="1" applyBorder="1" applyAlignment="1" applyProtection="1">
      <alignment horizontal="right"/>
      <protection locked="0"/>
    </xf>
    <xf numFmtId="0" fontId="0" fillId="0" borderId="0" xfId="0" applyProtection="1">
      <alignment wrapText="1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right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right"/>
      <protection locked="0"/>
    </xf>
    <xf numFmtId="0" fontId="5" fillId="2" borderId="7" xfId="0" applyFont="1" applyFill="1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right" wrapText="1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right" wrapTex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14" fontId="3" fillId="0" borderId="2" xfId="0" applyNumberFormat="1" applyFont="1" applyBorder="1" applyAlignment="1" applyProtection="1">
      <alignment horizontal="right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right"/>
      <protection locked="0"/>
    </xf>
    <xf numFmtId="0" fontId="4" fillId="4" borderId="8" xfId="0" applyFont="1" applyFill="1" applyBorder="1" applyAlignment="1" applyProtection="1">
      <alignment horizontal="left"/>
      <protection locked="0"/>
    </xf>
    <xf numFmtId="14" fontId="6" fillId="4" borderId="9" xfId="0" applyNumberFormat="1" applyFont="1" applyFill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0" fillId="0" borderId="5" xfId="0" applyFont="1" applyFill="1" applyBorder="1" applyAlignment="1" applyProtection="1">
      <alignment horizontal="right"/>
      <protection locked="0"/>
    </xf>
    <xf numFmtId="0" fontId="7" fillId="0" borderId="4" xfId="4" applyFill="1" applyBorder="1" applyAlignment="1" applyProtection="1">
      <alignment horizontal="right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0" fillId="0" borderId="4" xfId="0" applyFont="1" applyFill="1" applyBorder="1" applyAlignment="1" applyProtection="1">
      <alignment horizontal="right"/>
      <protection locked="0"/>
    </xf>
    <xf numFmtId="0" fontId="0" fillId="2" borderId="4" xfId="0" applyFont="1" applyFill="1" applyBorder="1" applyAlignment="1" applyProtection="1">
      <alignment horizontal="center"/>
      <protection locked="0"/>
    </xf>
    <xf numFmtId="0" fontId="8" fillId="0" borderId="4" xfId="4" applyFont="1" applyFill="1" applyBorder="1" applyAlignment="1" applyProtection="1">
      <alignment horizontal="right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5" fillId="0" borderId="6" xfId="0" applyFont="1" applyBorder="1" applyProtection="1">
      <alignment wrapText="1"/>
      <protection locked="0"/>
    </xf>
    <xf numFmtId="0" fontId="15" fillId="0" borderId="6" xfId="4" applyFont="1" applyFill="1" applyBorder="1" applyAlignment="1" applyProtection="1">
      <alignment horizontal="right"/>
      <protection locked="0"/>
    </xf>
    <xf numFmtId="0" fontId="4" fillId="4" borderId="7" xfId="0" applyFont="1" applyFill="1" applyBorder="1" applyAlignment="1" applyProtection="1">
      <alignment horizontal="left"/>
      <protection locked="0"/>
    </xf>
    <xf numFmtId="0" fontId="13" fillId="4" borderId="9" xfId="4" applyFont="1" applyFill="1" applyBorder="1" applyAlignment="1" applyProtection="1">
      <alignment horizontal="righ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0" fillId="0" borderId="4" xfId="0" applyFont="1" applyFill="1" applyBorder="1" applyAlignment="1" applyProtection="1">
      <alignment horizontal="right" wrapText="1"/>
      <protection locked="0"/>
    </xf>
    <xf numFmtId="0" fontId="0" fillId="0" borderId="10" xfId="0" applyFill="1" applyBorder="1" applyAlignment="1" applyProtection="1">
      <alignment horizontal="right" wrapText="1"/>
      <protection locked="0"/>
    </xf>
    <xf numFmtId="0" fontId="0" fillId="0" borderId="10" xfId="0" applyFill="1" applyBorder="1" applyAlignment="1" applyProtection="1">
      <alignment horizontal="right"/>
      <protection locked="0"/>
    </xf>
    <xf numFmtId="0" fontId="17" fillId="0" borderId="7" xfId="0" applyFont="1" applyBorder="1" applyAlignment="1" applyProtection="1">
      <alignment horizontal="left"/>
      <protection locked="0"/>
    </xf>
    <xf numFmtId="0" fontId="3" fillId="0" borderId="6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7" fillId="0" borderId="12" xfId="4" applyFill="1" applyBorder="1" applyAlignment="1" applyProtection="1">
      <alignment horizontal="right"/>
      <protection locked="0"/>
    </xf>
    <xf numFmtId="0" fontId="10" fillId="0" borderId="0" xfId="0" applyFont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7" fillId="0" borderId="0" xfId="4" applyFill="1" applyBorder="1" applyAlignment="1" applyProtection="1">
      <alignment horizontal="right"/>
      <protection locked="0"/>
    </xf>
    <xf numFmtId="0" fontId="0" fillId="0" borderId="11" xfId="0" applyBorder="1" applyAlignment="1" applyProtection="1">
      <alignment horizontal="right" wrapText="1"/>
      <protection locked="0"/>
    </xf>
    <xf numFmtId="166" fontId="9" fillId="3" borderId="5" xfId="1" applyNumberFormat="1" applyFont="1" applyFill="1" applyBorder="1" applyAlignment="1" applyProtection="1">
      <alignment horizontal="right"/>
      <protection locked="0"/>
    </xf>
    <xf numFmtId="0" fontId="0" fillId="0" borderId="10" xfId="0" applyBorder="1" applyAlignment="1" applyProtection="1">
      <alignment horizontal="right" wrapText="1"/>
      <protection locked="0"/>
    </xf>
    <xf numFmtId="166" fontId="9" fillId="3" borderId="4" xfId="1" applyNumberFormat="1" applyFont="1" applyFill="1" applyBorder="1" applyAlignment="1" applyProtection="1">
      <alignment horizontal="right"/>
      <protection locked="0"/>
    </xf>
    <xf numFmtId="0" fontId="5" fillId="0" borderId="7" xfId="0" applyFont="1" applyBorder="1" applyAlignment="1" applyProtection="1">
      <alignment horizontal="left"/>
      <protection locked="0"/>
    </xf>
    <xf numFmtId="9" fontId="9" fillId="3" borderId="6" xfId="3" applyFont="1" applyFill="1" applyBorder="1" applyAlignment="1" applyProtection="1">
      <alignment horizontal="right"/>
      <protection locked="0"/>
    </xf>
    <xf numFmtId="0" fontId="17" fillId="0" borderId="6" xfId="0" applyFont="1" applyBorder="1" applyAlignment="1" applyProtection="1">
      <alignment horizontal="left" vertical="center"/>
      <protection locked="0"/>
    </xf>
    <xf numFmtId="164" fontId="0" fillId="0" borderId="12" xfId="2" applyFont="1" applyBorder="1" applyAlignment="1" applyProtection="1">
      <alignment horizontal="right" wrapText="1"/>
      <protection locked="0"/>
    </xf>
    <xf numFmtId="0" fontId="16" fillId="2" borderId="1" xfId="0" applyFont="1" applyFill="1" applyBorder="1" applyAlignment="1" applyProtection="1">
      <alignment horizontal="left"/>
      <protection locked="0"/>
    </xf>
    <xf numFmtId="164" fontId="0" fillId="3" borderId="2" xfId="2" applyFont="1" applyFill="1" applyBorder="1" applyAlignment="1" applyProtection="1">
      <alignment horizontal="righ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Protection="1">
      <alignment wrapText="1"/>
      <protection locked="0"/>
    </xf>
    <xf numFmtId="0" fontId="4" fillId="4" borderId="1" xfId="0" applyFont="1" applyFill="1" applyBorder="1" applyAlignment="1" applyProtection="1">
      <alignment horizontal="left"/>
      <protection locked="0"/>
    </xf>
    <xf numFmtId="0" fontId="6" fillId="4" borderId="9" xfId="0" applyFont="1" applyFill="1" applyBorder="1" applyProtection="1">
      <alignment wrapText="1"/>
      <protection locked="0"/>
    </xf>
    <xf numFmtId="0" fontId="16" fillId="2" borderId="2" xfId="0" applyFont="1" applyFill="1" applyBorder="1" applyAlignment="1" applyProtection="1">
      <alignment horizontal="left"/>
      <protection locked="0"/>
    </xf>
    <xf numFmtId="164" fontId="15" fillId="3" borderId="9" xfId="2" applyFont="1" applyFill="1" applyBorder="1" applyAlignment="1" applyProtection="1">
      <alignment horizontal="right"/>
      <protection locked="0"/>
    </xf>
    <xf numFmtId="0" fontId="5" fillId="0" borderId="8" xfId="0" applyFont="1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10" fontId="9" fillId="0" borderId="4" xfId="3" applyNumberFormat="1" applyFont="1" applyFill="1" applyBorder="1" applyAlignment="1" applyProtection="1">
      <alignment horizontal="right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167" fontId="9" fillId="3" borderId="2" xfId="2" applyNumberFormat="1" applyFont="1" applyFill="1" applyBorder="1" applyAlignment="1" applyProtection="1">
      <alignment horizontal="right"/>
      <protection locked="0"/>
    </xf>
    <xf numFmtId="0" fontId="5" fillId="0" borderId="7" xfId="0" applyFont="1" applyFill="1" applyBorder="1" applyAlignment="1" applyProtection="1">
      <alignment horizontal="left"/>
      <protection locked="0"/>
    </xf>
    <xf numFmtId="10" fontId="9" fillId="3" borderId="6" xfId="3" applyNumberFormat="1" applyFont="1" applyFill="1" applyBorder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0" fontId="6" fillId="4" borderId="9" xfId="0" applyFont="1" applyFill="1" applyBorder="1" applyAlignment="1" applyProtection="1">
      <alignment horizontal="left"/>
      <protection locked="0"/>
    </xf>
    <xf numFmtId="0" fontId="4" fillId="4" borderId="8" xfId="0" applyFont="1" applyFill="1" applyBorder="1" applyProtection="1">
      <alignment wrapText="1"/>
      <protection locked="0"/>
    </xf>
    <xf numFmtId="0" fontId="9" fillId="0" borderId="5" xfId="0" applyFont="1" applyBorder="1" applyProtection="1">
      <alignment wrapText="1"/>
      <protection locked="0"/>
    </xf>
    <xf numFmtId="0" fontId="9" fillId="0" borderId="6" xfId="0" applyFont="1" applyBorder="1" applyProtection="1">
      <alignment wrapText="1"/>
      <protection locked="0"/>
    </xf>
    <xf numFmtId="0" fontId="10" fillId="0" borderId="1" xfId="0" applyFont="1" applyBorder="1" applyProtection="1">
      <alignment wrapText="1"/>
      <protection locked="0"/>
    </xf>
    <xf numFmtId="0" fontId="10" fillId="0" borderId="2" xfId="0" applyFont="1" applyFill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6" xfId="0" applyFont="1" applyBorder="1" applyAlignment="1" applyProtection="1">
      <alignment horizontal="left"/>
      <protection locked="0"/>
    </xf>
    <xf numFmtId="0" fontId="10" fillId="7" borderId="1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Protection="1">
      <alignment wrapText="1"/>
      <protection locked="0"/>
    </xf>
    <xf numFmtId="0" fontId="10" fillId="6" borderId="1" xfId="0" applyFont="1" applyFill="1" applyBorder="1" applyAlignment="1" applyProtection="1">
      <alignment horizontal="left"/>
      <protection locked="0"/>
    </xf>
    <xf numFmtId="0" fontId="10" fillId="6" borderId="9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0" fontId="0" fillId="0" borderId="0" xfId="0" applyBorder="1" applyProtection="1">
      <alignment wrapText="1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1" xfId="0" applyFont="1" applyFill="1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 wrapText="1"/>
      <protection locked="0"/>
    </xf>
    <xf numFmtId="0" fontId="15" fillId="0" borderId="4" xfId="4" applyFont="1" applyFill="1" applyBorder="1" applyAlignment="1" applyProtection="1">
      <alignment horizontal="right"/>
      <protection locked="0"/>
    </xf>
    <xf numFmtId="0" fontId="0" fillId="0" borderId="13" xfId="0" applyBorder="1" applyAlignment="1" applyProtection="1">
      <alignment vertical="top" wrapText="1"/>
      <protection locked="0"/>
    </xf>
    <xf numFmtId="0" fontId="6" fillId="4" borderId="12" xfId="0" applyFont="1" applyFill="1" applyBorder="1" applyAlignment="1" applyProtection="1">
      <alignment horizontal="left"/>
      <protection locked="0"/>
    </xf>
    <xf numFmtId="0" fontId="4" fillId="4" borderId="2" xfId="0" applyFont="1" applyFill="1" applyBorder="1" applyProtection="1">
      <alignment wrapText="1"/>
      <protection locked="0"/>
    </xf>
    <xf numFmtId="0" fontId="19" fillId="0" borderId="13" xfId="0" applyFont="1" applyBorder="1" applyAlignment="1" applyProtection="1">
      <alignment horizontal="right" vertical="top" wrapText="1"/>
      <protection locked="0"/>
    </xf>
    <xf numFmtId="0" fontId="2" fillId="0" borderId="8" xfId="0" applyFont="1" applyFill="1" applyBorder="1" applyAlignment="1" applyProtection="1">
      <alignment horizontal="left"/>
      <protection locked="0"/>
    </xf>
    <xf numFmtId="0" fontId="10" fillId="0" borderId="11" xfId="0" applyFont="1" applyFill="1" applyBorder="1" applyAlignment="1" applyProtection="1">
      <alignment horizontal="left"/>
      <protection locked="0"/>
    </xf>
    <xf numFmtId="0" fontId="2" fillId="0" borderId="3" xfId="0" applyFont="1" applyFill="1" applyBorder="1" applyAlignment="1" applyProtection="1">
      <alignment horizontal="left"/>
      <protection locked="0"/>
    </xf>
    <xf numFmtId="0" fontId="10" fillId="0" borderId="10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alignment horizontal="left"/>
      <protection locked="0"/>
    </xf>
    <xf numFmtId="164" fontId="0" fillId="0" borderId="0" xfId="2" applyFont="1" applyAlignment="1" applyProtection="1">
      <alignment horizontal="right" wrapText="1"/>
      <protection locked="0"/>
    </xf>
    <xf numFmtId="164" fontId="5" fillId="7" borderId="9" xfId="2" applyFont="1" applyFill="1" applyBorder="1" applyAlignment="1" applyProtection="1">
      <alignment horizontal="right"/>
      <protection hidden="1"/>
    </xf>
    <xf numFmtId="168" fontId="9" fillId="0" borderId="11" xfId="2" applyNumberFormat="1" applyFont="1" applyBorder="1" applyAlignment="1" applyProtection="1">
      <alignment horizontal="right" wrapText="1"/>
    </xf>
    <xf numFmtId="168" fontId="9" fillId="0" borderId="10" xfId="2" applyNumberFormat="1" applyFont="1" applyBorder="1" applyAlignment="1" applyProtection="1">
      <alignment horizontal="right" wrapText="1"/>
      <protection locked="0"/>
    </xf>
    <xf numFmtId="168" fontId="9" fillId="3" borderId="11" xfId="2" applyNumberFormat="1" applyFont="1" applyFill="1" applyBorder="1" applyAlignment="1" applyProtection="1">
      <alignment horizontal="right" wrapText="1"/>
      <protection locked="0"/>
    </xf>
    <xf numFmtId="168" fontId="9" fillId="0" borderId="12" xfId="2" applyNumberFormat="1" applyFont="1" applyBorder="1" applyAlignment="1" applyProtection="1">
      <alignment horizontal="right" wrapText="1"/>
      <protection locked="0"/>
    </xf>
    <xf numFmtId="168" fontId="10" fillId="0" borderId="2" xfId="2" applyNumberFormat="1" applyFont="1" applyBorder="1" applyAlignment="1" applyProtection="1">
      <alignment horizontal="right"/>
      <protection locked="0"/>
    </xf>
    <xf numFmtId="168" fontId="9" fillId="2" borderId="2" xfId="2" applyNumberFormat="1" applyFont="1" applyFill="1" applyBorder="1" applyAlignment="1" applyProtection="1">
      <alignment horizontal="right"/>
      <protection hidden="1"/>
    </xf>
    <xf numFmtId="168" fontId="9" fillId="5" borderId="10" xfId="2" applyNumberFormat="1" applyFont="1" applyFill="1" applyBorder="1" applyAlignment="1" applyProtection="1">
      <alignment horizontal="right"/>
      <protection hidden="1"/>
    </xf>
    <xf numFmtId="168" fontId="9" fillId="5" borderId="4" xfId="2" applyNumberFormat="1" applyFont="1" applyFill="1" applyBorder="1" applyAlignment="1" applyProtection="1">
      <alignment horizontal="right"/>
      <protection hidden="1"/>
    </xf>
    <xf numFmtId="168" fontId="9" fillId="5" borderId="6" xfId="2" applyNumberFormat="1" applyFont="1" applyFill="1" applyBorder="1" applyAlignment="1" applyProtection="1">
      <alignment horizontal="right"/>
      <protection hidden="1"/>
    </xf>
    <xf numFmtId="168" fontId="0" fillId="5" borderId="2" xfId="2" applyNumberFormat="1" applyFont="1" applyFill="1" applyBorder="1" applyAlignment="1" applyProtection="1">
      <alignment horizontal="right" wrapText="1"/>
      <protection locked="0"/>
    </xf>
    <xf numFmtId="0" fontId="1" fillId="0" borderId="3" xfId="0" applyFont="1" applyFill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right" wrapText="1"/>
      <protection locked="0"/>
    </xf>
    <xf numFmtId="0" fontId="20" fillId="0" borderId="7" xfId="0" applyFont="1" applyFill="1" applyBorder="1" applyAlignment="1" applyProtection="1">
      <alignment horizontal="left"/>
      <protection locked="0"/>
    </xf>
    <xf numFmtId="0" fontId="21" fillId="0" borderId="12" xfId="0" applyFont="1" applyBorder="1" applyAlignment="1" applyProtection="1">
      <protection locked="0"/>
    </xf>
    <xf numFmtId="0" fontId="4" fillId="4" borderId="3" xfId="0" applyFont="1" applyFill="1" applyBorder="1" applyAlignment="1" applyProtection="1">
      <alignment horizontal="left"/>
      <protection locked="0"/>
    </xf>
    <xf numFmtId="0" fontId="6" fillId="4" borderId="10" xfId="0" applyFont="1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4" fillId="4" borderId="0" xfId="0" applyFont="1" applyFill="1" applyBorder="1" applyAlignment="1" applyProtection="1">
      <alignment horizontal="center"/>
      <protection locked="0"/>
    </xf>
  </cellXfs>
  <cellStyles count="85">
    <cellStyle name="Comma" xfId="1" builtinId="3"/>
    <cellStyle name="Currency" xfId="2" builtinId="4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Hyperlink" xfId="4" builtinId="8"/>
    <cellStyle name="Normal" xfId="0" builtinId="0" customBuiltin="1"/>
    <cellStyle name="Percent" xfId="3" builtinId="5"/>
  </cellStyles>
  <dxfs count="0"/>
  <tableStyles count="0" defaultTableStyle="TableStyleMedium9" defaultPivotStyle="PivotStyleMedium4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546100</xdr:colOff>
      <xdr:row>2</xdr:row>
      <xdr:rowOff>147476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19400" cy="515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69"/>
  <sheetViews>
    <sheetView tabSelected="1" view="pageLayout" topLeftCell="A28" zoomScale="75" zoomScalePageLayoutView="75" workbookViewId="0">
      <selection activeCell="E8" sqref="E8"/>
    </sheetView>
  </sheetViews>
  <sheetFormatPr defaultColWidth="11" defaultRowHeight="15.75" x14ac:dyDescent="0.25"/>
  <cols>
    <col min="1" max="1" width="29.25" style="2" customWidth="1"/>
    <col min="2" max="2" width="31.125" style="2" customWidth="1"/>
    <col min="3" max="3" width="2.125" style="2" customWidth="1"/>
    <col min="4" max="4" width="25.875" style="2" customWidth="1"/>
    <col min="5" max="5" width="29" style="2" customWidth="1"/>
    <col min="6" max="16384" width="11" style="2"/>
  </cols>
  <sheetData>
    <row r="1" spans="1:5" ht="15" customHeight="1" x14ac:dyDescent="0.25">
      <c r="D1" s="3" t="s">
        <v>25</v>
      </c>
      <c r="E1" s="19"/>
    </row>
    <row r="2" spans="1:5" ht="14.1" customHeight="1" x14ac:dyDescent="0.25">
      <c r="D2" s="5" t="s">
        <v>7</v>
      </c>
      <c r="E2" s="22"/>
    </row>
    <row r="3" spans="1:5" ht="14.1" customHeight="1" x14ac:dyDescent="0.25">
      <c r="D3" s="7" t="s">
        <v>9</v>
      </c>
      <c r="E3" s="8"/>
    </row>
    <row r="4" spans="1:5" ht="15" customHeight="1" x14ac:dyDescent="0.25">
      <c r="A4" s="9" t="s">
        <v>38</v>
      </c>
      <c r="B4" s="10"/>
    </row>
    <row r="5" spans="1:5" x14ac:dyDescent="0.25">
      <c r="A5" s="11" t="s">
        <v>40</v>
      </c>
      <c r="B5" s="12"/>
      <c r="D5" s="13" t="s">
        <v>3</v>
      </c>
      <c r="E5" s="4"/>
    </row>
    <row r="6" spans="1:5" x14ac:dyDescent="0.25">
      <c r="D6" s="14" t="s">
        <v>5</v>
      </c>
      <c r="E6" s="15"/>
    </row>
    <row r="7" spans="1:5" x14ac:dyDescent="0.25">
      <c r="A7" s="16" t="s">
        <v>22</v>
      </c>
      <c r="B7" s="17"/>
      <c r="D7" s="14" t="s">
        <v>7</v>
      </c>
      <c r="E7" s="15"/>
    </row>
    <row r="8" spans="1:5" x14ac:dyDescent="0.25">
      <c r="A8" s="18" t="s">
        <v>0</v>
      </c>
      <c r="B8" s="19"/>
      <c r="D8" s="14" t="s">
        <v>9</v>
      </c>
      <c r="E8" s="20"/>
    </row>
    <row r="9" spans="1:5" x14ac:dyDescent="0.25">
      <c r="A9" s="21" t="s">
        <v>46</v>
      </c>
      <c r="B9" s="22"/>
      <c r="D9" s="23" t="s">
        <v>49</v>
      </c>
      <c r="E9" s="84"/>
    </row>
    <row r="10" spans="1:5" x14ac:dyDescent="0.25">
      <c r="A10" s="21" t="s">
        <v>47</v>
      </c>
      <c r="B10" s="22"/>
      <c r="D10" s="23" t="s">
        <v>43</v>
      </c>
      <c r="E10" s="84"/>
    </row>
    <row r="11" spans="1:5" x14ac:dyDescent="0.25">
      <c r="A11" s="21" t="s">
        <v>1</v>
      </c>
      <c r="B11" s="22"/>
      <c r="D11" s="23" t="s">
        <v>44</v>
      </c>
      <c r="E11" s="84"/>
    </row>
    <row r="12" spans="1:5" x14ac:dyDescent="0.25">
      <c r="A12" s="21" t="s">
        <v>2</v>
      </c>
      <c r="B12" s="24"/>
      <c r="D12" s="25" t="s">
        <v>45</v>
      </c>
      <c r="E12" s="8"/>
    </row>
    <row r="13" spans="1:5" x14ac:dyDescent="0.25">
      <c r="A13" s="21" t="s">
        <v>26</v>
      </c>
      <c r="B13" s="85"/>
    </row>
    <row r="14" spans="1:5" x14ac:dyDescent="0.25">
      <c r="A14" s="21" t="s">
        <v>76</v>
      </c>
      <c r="B14" s="85"/>
      <c r="D14" s="3" t="s">
        <v>54</v>
      </c>
      <c r="E14" s="19"/>
    </row>
    <row r="15" spans="1:5" x14ac:dyDescent="0.25">
      <c r="A15" s="26" t="s">
        <v>77</v>
      </c>
      <c r="B15" s="27"/>
      <c r="D15" s="5" t="s">
        <v>55</v>
      </c>
      <c r="E15" s="22"/>
    </row>
    <row r="16" spans="1:5" x14ac:dyDescent="0.25">
      <c r="D16" s="5" t="s">
        <v>7</v>
      </c>
      <c r="E16" s="6"/>
    </row>
    <row r="17" spans="1:5" x14ac:dyDescent="0.25">
      <c r="A17" s="28" t="s">
        <v>23</v>
      </c>
      <c r="B17" s="29"/>
      <c r="D17" s="7" t="s">
        <v>9</v>
      </c>
      <c r="E17" s="8"/>
    </row>
    <row r="18" spans="1:5" x14ac:dyDescent="0.25">
      <c r="A18" s="30" t="s">
        <v>4</v>
      </c>
      <c r="B18" s="31"/>
    </row>
    <row r="19" spans="1:5" x14ac:dyDescent="0.25">
      <c r="A19" s="30" t="s">
        <v>6</v>
      </c>
      <c r="B19" s="6"/>
      <c r="D19" s="13" t="s">
        <v>17</v>
      </c>
      <c r="E19" s="83"/>
    </row>
    <row r="20" spans="1:5" x14ac:dyDescent="0.25">
      <c r="A20" s="30" t="s">
        <v>8</v>
      </c>
      <c r="B20" s="6"/>
      <c r="D20" s="23" t="s">
        <v>27</v>
      </c>
      <c r="E20" s="32"/>
    </row>
    <row r="21" spans="1:5" x14ac:dyDescent="0.25">
      <c r="A21" s="30" t="s">
        <v>10</v>
      </c>
      <c r="B21" s="6"/>
      <c r="D21" s="14" t="s">
        <v>7</v>
      </c>
      <c r="E21" s="33"/>
    </row>
    <row r="22" spans="1:5" x14ac:dyDescent="0.25">
      <c r="A22" s="34" t="s">
        <v>48</v>
      </c>
      <c r="B22" s="35"/>
      <c r="D22" s="36" t="s">
        <v>9</v>
      </c>
      <c r="E22" s="37"/>
    </row>
    <row r="23" spans="1:5" ht="10.5" customHeight="1" x14ac:dyDescent="0.25">
      <c r="A23" s="38"/>
      <c r="B23" s="39"/>
      <c r="D23" s="40"/>
      <c r="E23" s="41"/>
    </row>
    <row r="24" spans="1:5" ht="15" customHeight="1" x14ac:dyDescent="0.25">
      <c r="A24" s="120" t="s">
        <v>21</v>
      </c>
      <c r="B24" s="120"/>
      <c r="C24" s="120"/>
      <c r="D24" s="120"/>
      <c r="E24" s="120"/>
    </row>
    <row r="25" spans="1:5" x14ac:dyDescent="0.25">
      <c r="A25" s="18" t="s">
        <v>14</v>
      </c>
      <c r="B25" s="42" t="s">
        <v>78</v>
      </c>
      <c r="D25" s="18" t="s">
        <v>12</v>
      </c>
      <c r="E25" s="43">
        <v>250000</v>
      </c>
    </row>
    <row r="26" spans="1:5" x14ac:dyDescent="0.25">
      <c r="A26" s="21" t="s">
        <v>15</v>
      </c>
      <c r="B26" s="44"/>
      <c r="D26" s="30" t="s">
        <v>13</v>
      </c>
      <c r="E26" s="45">
        <f>+E25*E27</f>
        <v>187500</v>
      </c>
    </row>
    <row r="27" spans="1:5" x14ac:dyDescent="0.25">
      <c r="A27" s="21" t="s">
        <v>16</v>
      </c>
      <c r="B27" s="44"/>
      <c r="D27" s="46" t="s">
        <v>52</v>
      </c>
      <c r="E27" s="47">
        <v>0.75</v>
      </c>
    </row>
    <row r="28" spans="1:5" ht="15" customHeight="1" x14ac:dyDescent="0.25">
      <c r="A28" s="48" t="s">
        <v>51</v>
      </c>
      <c r="B28" s="49"/>
    </row>
    <row r="29" spans="1:5" ht="15" customHeight="1" x14ac:dyDescent="0.25">
      <c r="D29" s="50" t="s">
        <v>50</v>
      </c>
      <c r="E29" s="51"/>
    </row>
    <row r="30" spans="1:5" x14ac:dyDescent="0.25">
      <c r="A30" s="52" t="s">
        <v>57</v>
      </c>
      <c r="B30" s="53"/>
    </row>
    <row r="31" spans="1:5" x14ac:dyDescent="0.25">
      <c r="A31" s="54" t="s">
        <v>34</v>
      </c>
      <c r="B31" s="55"/>
      <c r="D31" s="56" t="s">
        <v>36</v>
      </c>
      <c r="E31" s="57" t="s">
        <v>37</v>
      </c>
    </row>
    <row r="32" spans="1:5" x14ac:dyDescent="0.25">
      <c r="A32" s="58" t="s">
        <v>24</v>
      </c>
      <c r="B32" s="1">
        <v>9.5000000000000001E-2</v>
      </c>
      <c r="E32" s="82"/>
    </row>
    <row r="33" spans="1:5" x14ac:dyDescent="0.25">
      <c r="A33" s="59" t="s">
        <v>20</v>
      </c>
      <c r="B33" s="60">
        <v>0.02</v>
      </c>
      <c r="D33" s="61" t="s">
        <v>53</v>
      </c>
      <c r="E33" s="62"/>
    </row>
    <row r="34" spans="1:5" ht="15.75" customHeight="1" x14ac:dyDescent="0.25">
      <c r="A34" s="63" t="s">
        <v>11</v>
      </c>
      <c r="B34" s="64">
        <v>0.02</v>
      </c>
      <c r="D34" s="65"/>
      <c r="E34" s="65"/>
    </row>
    <row r="35" spans="1:5" x14ac:dyDescent="0.25">
      <c r="D35" s="88" t="s">
        <v>79</v>
      </c>
      <c r="E35" s="106" t="str">
        <f>IF(B25="Cash Out",E26-E29-B41,"N/A")</f>
        <v>N/A</v>
      </c>
    </row>
    <row r="36" spans="1:5" x14ac:dyDescent="0.25">
      <c r="A36" s="67" t="s">
        <v>33</v>
      </c>
      <c r="B36" s="55"/>
      <c r="D36" s="86"/>
      <c r="E36" s="89" t="s">
        <v>80</v>
      </c>
    </row>
    <row r="37" spans="1:5" x14ac:dyDescent="0.25">
      <c r="A37" s="68" t="s">
        <v>41</v>
      </c>
      <c r="B37" s="97">
        <v>1495</v>
      </c>
    </row>
    <row r="38" spans="1:5" x14ac:dyDescent="0.25">
      <c r="A38" s="69" t="s">
        <v>19</v>
      </c>
      <c r="B38" s="98">
        <f>B33*E26</f>
        <v>3750</v>
      </c>
      <c r="D38" s="54" t="s">
        <v>39</v>
      </c>
      <c r="E38" s="66"/>
    </row>
    <row r="39" spans="1:5" x14ac:dyDescent="0.25">
      <c r="A39" s="68" t="s">
        <v>42</v>
      </c>
      <c r="B39" s="99"/>
      <c r="D39" s="114"/>
      <c r="E39" s="115"/>
    </row>
    <row r="40" spans="1:5" x14ac:dyDescent="0.25">
      <c r="A40" s="69" t="s">
        <v>18</v>
      </c>
      <c r="B40" s="100">
        <f>B34*E26</f>
        <v>3750</v>
      </c>
      <c r="D40" s="116"/>
      <c r="E40" s="117"/>
    </row>
    <row r="41" spans="1:5" x14ac:dyDescent="0.25">
      <c r="A41" s="70" t="s">
        <v>32</v>
      </c>
      <c r="B41" s="101">
        <f>B37+B38+B39+B40</f>
        <v>8995</v>
      </c>
      <c r="D41" s="116"/>
      <c r="E41" s="117"/>
    </row>
    <row r="42" spans="1:5" x14ac:dyDescent="0.25">
      <c r="B42" s="95"/>
      <c r="D42" s="116"/>
      <c r="E42" s="117"/>
    </row>
    <row r="43" spans="1:5" x14ac:dyDescent="0.25">
      <c r="A43" s="71" t="s">
        <v>75</v>
      </c>
      <c r="B43" s="102">
        <f>E26*B32/12</f>
        <v>1484.375</v>
      </c>
      <c r="D43" s="116"/>
      <c r="E43" s="117"/>
    </row>
    <row r="44" spans="1:5" ht="18" customHeight="1" x14ac:dyDescent="0.25">
      <c r="A44" s="72" t="s">
        <v>28</v>
      </c>
      <c r="B44" s="103">
        <f>E26*0.0035/12</f>
        <v>54.6875</v>
      </c>
      <c r="D44" s="116"/>
      <c r="E44" s="117"/>
    </row>
    <row r="45" spans="1:5" ht="17.25" customHeight="1" x14ac:dyDescent="0.25">
      <c r="A45" s="73" t="s">
        <v>29</v>
      </c>
      <c r="B45" s="104">
        <f>E25*0.0125/12</f>
        <v>260.41666666666669</v>
      </c>
      <c r="D45" s="116"/>
      <c r="E45" s="117"/>
    </row>
    <row r="46" spans="1:5" x14ac:dyDescent="0.25">
      <c r="A46" s="73" t="s">
        <v>30</v>
      </c>
      <c r="B46" s="104">
        <f>IF(OR(B25="Purchase", B25="Cash Out", B25="Rate &amp; Term"),SUM(B43+B44+B45)*4,"")</f>
        <v>7197.916666666667</v>
      </c>
      <c r="D46" s="116"/>
      <c r="E46" s="117"/>
    </row>
    <row r="47" spans="1:5" x14ac:dyDescent="0.25">
      <c r="A47" s="74" t="s">
        <v>31</v>
      </c>
      <c r="B47" s="105">
        <f>IF(OR(B25="purchase"),E25-E26+B41,"0")</f>
        <v>71495</v>
      </c>
      <c r="D47" s="116"/>
      <c r="E47" s="117"/>
    </row>
    <row r="48" spans="1:5" x14ac:dyDescent="0.25">
      <c r="A48" s="75" t="s">
        <v>58</v>
      </c>
      <c r="B48" s="96">
        <f>SUM(B44:B47)</f>
        <v>79008.020833333328</v>
      </c>
      <c r="D48" s="118"/>
      <c r="E48" s="119"/>
    </row>
    <row r="49" spans="1:5" x14ac:dyDescent="0.25">
      <c r="A49" s="76"/>
      <c r="B49" s="76"/>
      <c r="D49" s="28" t="s">
        <v>56</v>
      </c>
      <c r="E49" s="87"/>
    </row>
    <row r="50" spans="1:5" x14ac:dyDescent="0.25">
      <c r="A50" s="77" t="s">
        <v>59</v>
      </c>
      <c r="B50" s="78"/>
      <c r="D50" s="114"/>
      <c r="E50" s="115"/>
    </row>
    <row r="51" spans="1:5" x14ac:dyDescent="0.25">
      <c r="A51" s="90" t="s">
        <v>68</v>
      </c>
      <c r="B51" s="91"/>
      <c r="D51" s="116"/>
      <c r="E51" s="117"/>
    </row>
    <row r="52" spans="1:5" ht="15.75" customHeight="1" x14ac:dyDescent="0.25">
      <c r="A52" s="92" t="s">
        <v>69</v>
      </c>
      <c r="B52" s="93"/>
      <c r="D52" s="116"/>
      <c r="E52" s="117"/>
    </row>
    <row r="53" spans="1:5" ht="14.1" customHeight="1" x14ac:dyDescent="0.25">
      <c r="A53" s="92" t="s">
        <v>70</v>
      </c>
      <c r="B53" s="94"/>
      <c r="C53" s="79"/>
      <c r="D53" s="116"/>
      <c r="E53" s="117"/>
    </row>
    <row r="54" spans="1:5" ht="14.1" customHeight="1" x14ac:dyDescent="0.25">
      <c r="A54" s="92" t="s">
        <v>71</v>
      </c>
      <c r="B54" s="94"/>
      <c r="C54" s="80"/>
      <c r="D54" s="116"/>
      <c r="E54" s="117"/>
    </row>
    <row r="55" spans="1:5" ht="14.1" customHeight="1" x14ac:dyDescent="0.25">
      <c r="A55" s="92" t="s">
        <v>60</v>
      </c>
      <c r="B55" s="94"/>
      <c r="C55" s="80"/>
      <c r="D55" s="116"/>
      <c r="E55" s="117"/>
    </row>
    <row r="56" spans="1:5" ht="14.1" customHeight="1" x14ac:dyDescent="0.25">
      <c r="A56" s="107" t="s">
        <v>81</v>
      </c>
      <c r="B56" s="94"/>
      <c r="C56" s="80"/>
      <c r="D56" s="118"/>
      <c r="E56" s="119"/>
    </row>
    <row r="57" spans="1:5" ht="14.1" customHeight="1" x14ac:dyDescent="0.25">
      <c r="A57" s="92" t="s">
        <v>61</v>
      </c>
      <c r="B57" s="94"/>
      <c r="C57" s="80"/>
      <c r="D57" s="111" t="s">
        <v>35</v>
      </c>
      <c r="E57" s="112"/>
    </row>
    <row r="58" spans="1:5" ht="14.1" customHeight="1" x14ac:dyDescent="0.25">
      <c r="A58" s="92" t="s">
        <v>74</v>
      </c>
      <c r="B58" s="94"/>
      <c r="C58" s="80"/>
      <c r="D58" s="114"/>
      <c r="E58" s="115"/>
    </row>
    <row r="59" spans="1:5" ht="14.1" customHeight="1" x14ac:dyDescent="0.25">
      <c r="A59" s="92" t="s">
        <v>73</v>
      </c>
      <c r="B59" s="94"/>
      <c r="C59" s="80"/>
      <c r="D59" s="116"/>
      <c r="E59" s="117"/>
    </row>
    <row r="60" spans="1:5" ht="14.1" customHeight="1" x14ac:dyDescent="0.25">
      <c r="A60" s="92" t="s">
        <v>62</v>
      </c>
      <c r="B60" s="94"/>
      <c r="C60" s="80"/>
      <c r="D60" s="116"/>
      <c r="E60" s="117"/>
    </row>
    <row r="61" spans="1:5" ht="14.1" customHeight="1" x14ac:dyDescent="0.25">
      <c r="A61" s="92" t="s">
        <v>63</v>
      </c>
      <c r="B61" s="94"/>
      <c r="C61" s="80"/>
      <c r="D61" s="116"/>
      <c r="E61" s="117"/>
    </row>
    <row r="62" spans="1:5" ht="14.1" customHeight="1" x14ac:dyDescent="0.25">
      <c r="A62" s="92" t="s">
        <v>64</v>
      </c>
      <c r="B62" s="94"/>
      <c r="C62" s="80"/>
      <c r="D62" s="116"/>
      <c r="E62" s="117"/>
    </row>
    <row r="63" spans="1:5" ht="14.1" customHeight="1" x14ac:dyDescent="0.25">
      <c r="A63" s="92" t="s">
        <v>65</v>
      </c>
      <c r="B63" s="94"/>
      <c r="C63" s="80"/>
      <c r="D63" s="116"/>
      <c r="E63" s="117"/>
    </row>
    <row r="64" spans="1:5" ht="14.1" customHeight="1" x14ac:dyDescent="0.25">
      <c r="A64" s="92" t="s">
        <v>66</v>
      </c>
      <c r="B64" s="94"/>
      <c r="C64" s="80"/>
      <c r="D64" s="116"/>
      <c r="E64" s="117"/>
    </row>
    <row r="65" spans="1:5" ht="14.1" customHeight="1" x14ac:dyDescent="0.25">
      <c r="A65" s="92" t="s">
        <v>67</v>
      </c>
      <c r="B65" s="94"/>
      <c r="C65" s="80"/>
      <c r="D65" s="116"/>
      <c r="E65" s="117"/>
    </row>
    <row r="66" spans="1:5" ht="14.1" customHeight="1" x14ac:dyDescent="0.25">
      <c r="A66" s="109" t="s">
        <v>72</v>
      </c>
      <c r="B66" s="110"/>
      <c r="C66" s="80"/>
      <c r="D66" s="118"/>
      <c r="E66" s="119"/>
    </row>
    <row r="67" spans="1:5" x14ac:dyDescent="0.25">
      <c r="D67" s="113"/>
      <c r="E67" s="108" t="s">
        <v>82</v>
      </c>
    </row>
    <row r="68" spans="1:5" x14ac:dyDescent="0.25">
      <c r="A68" s="81"/>
      <c r="B68" s="81"/>
      <c r="E68" s="108"/>
    </row>
    <row r="69" spans="1:5" x14ac:dyDescent="0.25">
      <c r="A69" s="81"/>
      <c r="B69" s="81"/>
    </row>
  </sheetData>
  <sheetProtection algorithmName="SHA-512" hashValue="637IQ4FBqamNQiUBDk98LDWYOZvAi/766mFKlnFtDXXytR/1y3rKpQA0YQENXyhYNt+L+UJADFFD2YtS0FrwtA==" saltValue="Z4dcL+QDblZKokz4JHNFPQ==" spinCount="100000" sheet="1" objects="1" scenarios="1" selectLockedCells="1"/>
  <protectedRanges>
    <protectedRange sqref="E1:E3 E5:E12 E14:E17 E19:E22 E25:E27 E29 E31 E33 D36 D47 D54 B4:B5 B8:B15 B18:B22 B25:B28 B32:B34 B37:B40" name="Range1"/>
  </protectedRanges>
  <mergeCells count="4">
    <mergeCell ref="D39:E48"/>
    <mergeCell ref="D50:E56"/>
    <mergeCell ref="A24:E24"/>
    <mergeCell ref="D58:E66"/>
  </mergeCells>
  <phoneticPr fontId="14" type="noConversion"/>
  <dataValidations count="4">
    <dataValidation type="list" allowBlank="1" showInputMessage="1" showErrorMessage="1" sqref="B25">
      <formula1>"Purchase, Rate &amp; Term, Cash Out"</formula1>
    </dataValidation>
    <dataValidation type="list" allowBlank="1" showInputMessage="1" showErrorMessage="1" sqref="B26">
      <formula1>"Bridge, 1 Year, 2 Year, 4 Year"</formula1>
    </dataValidation>
    <dataValidation type="list" allowBlank="1" showInputMessage="1" showErrorMessage="1" sqref="B27">
      <formula1>"Bridge, Flip, Rehab/Hold, Hold, Other"</formula1>
    </dataValidation>
    <dataValidation type="list" allowBlank="1" showInputMessage="1" showErrorMessage="1" sqref="B21">
      <formula1>"SFR, 2-4 Units, 5+ Units, Condo"</formula1>
    </dataValidation>
  </dataValidations>
  <pageMargins left="0.75" right="0.75" top="0.44722222222222224" bottom="0.42777777777777776" header="0.21" footer="0.46638888888888891"/>
  <pageSetup scale="70" orientation="portrait" r:id="rId1"/>
  <colBreaks count="1" manualBreakCount="1">
    <brk id="5" max="1048575" man="1"/>
  </colBreaks>
  <drawing r:id="rId2"/>
  <legacyDrawing r:id="rId3"/>
  <extLst>
    <ext xmlns:mx="http://schemas.microsoft.com/office/mac/excel/2008/main" uri="{64002731-A6B0-56B0-2670-7721B7C09600}">
      <mx:PLV Mode="1" OnePage="0" WScale="8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wedgewood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 Mccarthy</dc:creator>
  <cp:lastModifiedBy>Whit McCarthy</cp:lastModifiedBy>
  <cp:lastPrinted>2015-07-31T22:24:48Z</cp:lastPrinted>
  <dcterms:created xsi:type="dcterms:W3CDTF">2015-04-02T15:28:07Z</dcterms:created>
  <dcterms:modified xsi:type="dcterms:W3CDTF">2015-12-17T20:46:07Z</dcterms:modified>
</cp:coreProperties>
</file>