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Lori/Downloads/"/>
    </mc:Choice>
  </mc:AlternateContent>
  <xr:revisionPtr revIDLastSave="0" documentId="13_ncr:1_{6B24114B-DAEA-8349-8CB2-B2861B2C92A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mmary" sheetId="1" r:id="rId1"/>
    <sheet name="2018 activity" sheetId="2" r:id="rId2"/>
    <sheet name="Sales-Forecast" sheetId="5" r:id="rId3"/>
    <sheet name="2018 spend" sheetId="3" r:id="rId4"/>
    <sheet name="Parameter" sheetId="4" r:id="rId5"/>
  </sheets>
  <definedNames>
    <definedName name="solver_adj" localSheetId="0" hidden="1">Summary!$B$3:$G$3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Summary!$B$3:$G$3</definedName>
    <definedName name="solver_lhs2" localSheetId="0" hidden="1">Summary!$B$3:$G$3</definedName>
    <definedName name="solver_lhs3" localSheetId="0" hidden="1">Summary!$I$3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4">Parameter!$C$2</definedName>
    <definedName name="solver_opt" localSheetId="0" hidden="1">Summary!$I$4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Summary!$B$6:$G$6</definedName>
    <definedName name="solver_rhs2" localSheetId="0" hidden="1">Summary!$B$5:$G$5</definedName>
    <definedName name="solver_rhs3" localSheetId="0" hidden="1">Summary!$I$2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BWsccQHe86urHykz7kM+WrcaC7Q==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 l="1"/>
  <c r="J6" i="1" l="1"/>
  <c r="H4" i="5"/>
  <c r="I4" i="5"/>
  <c r="J4" i="5"/>
  <c r="K4" i="5"/>
  <c r="L4" i="5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I3" i="5"/>
  <c r="J3" i="5"/>
  <c r="K3" i="5"/>
  <c r="L3" i="5"/>
  <c r="H3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J10" i="2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9" i="2"/>
  <c r="AC9" i="2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V9" i="2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Q8" i="2"/>
  <c r="X8" i="2" s="1"/>
  <c r="AE8" i="2" s="1"/>
  <c r="AL8" i="2" s="1"/>
  <c r="U8" i="2"/>
  <c r="AB8" i="2" s="1"/>
  <c r="AI8" i="2" s="1"/>
  <c r="AP8" i="2" s="1"/>
  <c r="P8" i="2"/>
  <c r="W8" i="2" s="1"/>
  <c r="AD8" i="2" s="1"/>
  <c r="AK8" i="2" s="1"/>
  <c r="O9" i="2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I9" i="2"/>
  <c r="P10" i="2" s="1"/>
  <c r="W10" i="2" s="1"/>
  <c r="J9" i="2"/>
  <c r="Q10" i="2" s="1"/>
  <c r="X10" i="2" s="1"/>
  <c r="K9" i="2"/>
  <c r="R9" i="2" s="1"/>
  <c r="Y9" i="2" s="1"/>
  <c r="L9" i="2"/>
  <c r="S9" i="2" s="1"/>
  <c r="Z9" i="2" s="1"/>
  <c r="M9" i="2"/>
  <c r="T9" i="2" s="1"/>
  <c r="AA9" i="2" s="1"/>
  <c r="N9" i="2"/>
  <c r="U10" i="2" s="1"/>
  <c r="AB10" i="2" s="1"/>
  <c r="I10" i="2"/>
  <c r="P11" i="2" s="1"/>
  <c r="W11" i="2" s="1"/>
  <c r="J10" i="2"/>
  <c r="Q11" i="2" s="1"/>
  <c r="X11" i="2" s="1"/>
  <c r="K10" i="2"/>
  <c r="R10" i="2" s="1"/>
  <c r="Y10" i="2" s="1"/>
  <c r="L10" i="2"/>
  <c r="S10" i="2" s="1"/>
  <c r="Z10" i="2" s="1"/>
  <c r="M10" i="2"/>
  <c r="T10" i="2" s="1"/>
  <c r="AA10" i="2" s="1"/>
  <c r="N10" i="2"/>
  <c r="U11" i="2" s="1"/>
  <c r="AB11" i="2" s="1"/>
  <c r="I11" i="2"/>
  <c r="P12" i="2" s="1"/>
  <c r="W12" i="2" s="1"/>
  <c r="J11" i="2"/>
  <c r="Q12" i="2" s="1"/>
  <c r="X12" i="2" s="1"/>
  <c r="K11" i="2"/>
  <c r="R11" i="2" s="1"/>
  <c r="Y11" i="2" s="1"/>
  <c r="L11" i="2"/>
  <c r="S11" i="2" s="1"/>
  <c r="Z11" i="2" s="1"/>
  <c r="M11" i="2"/>
  <c r="T11" i="2" s="1"/>
  <c r="AA11" i="2" s="1"/>
  <c r="N11" i="2"/>
  <c r="U12" i="2" s="1"/>
  <c r="AB12" i="2" s="1"/>
  <c r="I12" i="2"/>
  <c r="P13" i="2" s="1"/>
  <c r="W13" i="2" s="1"/>
  <c r="J12" i="2"/>
  <c r="Q13" i="2" s="1"/>
  <c r="X13" i="2" s="1"/>
  <c r="K12" i="2"/>
  <c r="R12" i="2" s="1"/>
  <c r="Y12" i="2" s="1"/>
  <c r="L12" i="2"/>
  <c r="S12" i="2" s="1"/>
  <c r="Z12" i="2" s="1"/>
  <c r="M12" i="2"/>
  <c r="T12" i="2" s="1"/>
  <c r="AA12" i="2" s="1"/>
  <c r="N12" i="2"/>
  <c r="U13" i="2" s="1"/>
  <c r="AB13" i="2" s="1"/>
  <c r="I13" i="2"/>
  <c r="P14" i="2" s="1"/>
  <c r="W14" i="2" s="1"/>
  <c r="J13" i="2"/>
  <c r="Q14" i="2" s="1"/>
  <c r="X14" i="2" s="1"/>
  <c r="K13" i="2"/>
  <c r="R13" i="2" s="1"/>
  <c r="Y13" i="2" s="1"/>
  <c r="L13" i="2"/>
  <c r="S13" i="2" s="1"/>
  <c r="Z13" i="2" s="1"/>
  <c r="M13" i="2"/>
  <c r="T13" i="2" s="1"/>
  <c r="AA13" i="2" s="1"/>
  <c r="N13" i="2"/>
  <c r="U14" i="2" s="1"/>
  <c r="AB14" i="2" s="1"/>
  <c r="I14" i="2"/>
  <c r="P15" i="2" s="1"/>
  <c r="W15" i="2" s="1"/>
  <c r="J14" i="2"/>
  <c r="Q15" i="2" s="1"/>
  <c r="X15" i="2" s="1"/>
  <c r="K14" i="2"/>
  <c r="R14" i="2" s="1"/>
  <c r="Y14" i="2" s="1"/>
  <c r="L14" i="2"/>
  <c r="S14" i="2" s="1"/>
  <c r="Z14" i="2" s="1"/>
  <c r="M14" i="2"/>
  <c r="T14" i="2" s="1"/>
  <c r="AA14" i="2" s="1"/>
  <c r="N14" i="2"/>
  <c r="U15" i="2" s="1"/>
  <c r="AB15" i="2" s="1"/>
  <c r="I15" i="2"/>
  <c r="P16" i="2" s="1"/>
  <c r="W16" i="2" s="1"/>
  <c r="J15" i="2"/>
  <c r="Q16" i="2" s="1"/>
  <c r="X16" i="2" s="1"/>
  <c r="K15" i="2"/>
  <c r="R15" i="2" s="1"/>
  <c r="Y15" i="2" s="1"/>
  <c r="L15" i="2"/>
  <c r="S15" i="2" s="1"/>
  <c r="Z15" i="2" s="1"/>
  <c r="M15" i="2"/>
  <c r="T15" i="2" s="1"/>
  <c r="AA15" i="2" s="1"/>
  <c r="N15" i="2"/>
  <c r="U16" i="2" s="1"/>
  <c r="AB16" i="2" s="1"/>
  <c r="I16" i="2"/>
  <c r="P17" i="2" s="1"/>
  <c r="W17" i="2" s="1"/>
  <c r="J16" i="2"/>
  <c r="Q17" i="2" s="1"/>
  <c r="X17" i="2" s="1"/>
  <c r="K16" i="2"/>
  <c r="R16" i="2" s="1"/>
  <c r="Y16" i="2" s="1"/>
  <c r="L16" i="2"/>
  <c r="S16" i="2" s="1"/>
  <c r="Z16" i="2" s="1"/>
  <c r="M16" i="2"/>
  <c r="T16" i="2" s="1"/>
  <c r="AA16" i="2" s="1"/>
  <c r="N16" i="2"/>
  <c r="U17" i="2" s="1"/>
  <c r="AB17" i="2" s="1"/>
  <c r="I17" i="2"/>
  <c r="P18" i="2" s="1"/>
  <c r="W18" i="2" s="1"/>
  <c r="J17" i="2"/>
  <c r="Q18" i="2" s="1"/>
  <c r="X18" i="2" s="1"/>
  <c r="K17" i="2"/>
  <c r="R17" i="2" s="1"/>
  <c r="Y17" i="2" s="1"/>
  <c r="L17" i="2"/>
  <c r="S17" i="2" s="1"/>
  <c r="Z17" i="2" s="1"/>
  <c r="M17" i="2"/>
  <c r="T17" i="2" s="1"/>
  <c r="AA17" i="2" s="1"/>
  <c r="N17" i="2"/>
  <c r="U18" i="2" s="1"/>
  <c r="AB18" i="2" s="1"/>
  <c r="I18" i="2"/>
  <c r="P19" i="2" s="1"/>
  <c r="W19" i="2" s="1"/>
  <c r="J18" i="2"/>
  <c r="Q19" i="2" s="1"/>
  <c r="X19" i="2" s="1"/>
  <c r="K18" i="2"/>
  <c r="R18" i="2" s="1"/>
  <c r="Y18" i="2" s="1"/>
  <c r="L18" i="2"/>
  <c r="S18" i="2" s="1"/>
  <c r="Z18" i="2" s="1"/>
  <c r="M18" i="2"/>
  <c r="T18" i="2" s="1"/>
  <c r="AA18" i="2" s="1"/>
  <c r="N18" i="2"/>
  <c r="U19" i="2" s="1"/>
  <c r="AB19" i="2" s="1"/>
  <c r="I19" i="2"/>
  <c r="P20" i="2" s="1"/>
  <c r="W20" i="2" s="1"/>
  <c r="J19" i="2"/>
  <c r="Q20" i="2" s="1"/>
  <c r="X20" i="2" s="1"/>
  <c r="K19" i="2"/>
  <c r="R19" i="2" s="1"/>
  <c r="Y19" i="2" s="1"/>
  <c r="L19" i="2"/>
  <c r="S19" i="2" s="1"/>
  <c r="Z19" i="2" s="1"/>
  <c r="M19" i="2"/>
  <c r="T19" i="2" s="1"/>
  <c r="AA19" i="2" s="1"/>
  <c r="N19" i="2"/>
  <c r="U20" i="2" s="1"/>
  <c r="AB20" i="2" s="1"/>
  <c r="I20" i="2"/>
  <c r="P21" i="2" s="1"/>
  <c r="W21" i="2" s="1"/>
  <c r="J20" i="2"/>
  <c r="Q21" i="2" s="1"/>
  <c r="X21" i="2" s="1"/>
  <c r="K20" i="2"/>
  <c r="R20" i="2" s="1"/>
  <c r="Y20" i="2" s="1"/>
  <c r="L20" i="2"/>
  <c r="S20" i="2" s="1"/>
  <c r="Z20" i="2" s="1"/>
  <c r="M20" i="2"/>
  <c r="T20" i="2" s="1"/>
  <c r="AA20" i="2" s="1"/>
  <c r="N20" i="2"/>
  <c r="U21" i="2" s="1"/>
  <c r="AB21" i="2" s="1"/>
  <c r="I21" i="2"/>
  <c r="P22" i="2" s="1"/>
  <c r="W22" i="2" s="1"/>
  <c r="J21" i="2"/>
  <c r="Q22" i="2" s="1"/>
  <c r="X22" i="2" s="1"/>
  <c r="K21" i="2"/>
  <c r="R21" i="2" s="1"/>
  <c r="Y21" i="2" s="1"/>
  <c r="L21" i="2"/>
  <c r="S21" i="2" s="1"/>
  <c r="Z21" i="2" s="1"/>
  <c r="M21" i="2"/>
  <c r="T21" i="2" s="1"/>
  <c r="AA21" i="2" s="1"/>
  <c r="N21" i="2"/>
  <c r="U22" i="2" s="1"/>
  <c r="AB22" i="2" s="1"/>
  <c r="I22" i="2"/>
  <c r="P23" i="2" s="1"/>
  <c r="W23" i="2" s="1"/>
  <c r="J22" i="2"/>
  <c r="Q23" i="2" s="1"/>
  <c r="X23" i="2" s="1"/>
  <c r="K22" i="2"/>
  <c r="R22" i="2" s="1"/>
  <c r="Y22" i="2" s="1"/>
  <c r="L22" i="2"/>
  <c r="S22" i="2" s="1"/>
  <c r="Z22" i="2" s="1"/>
  <c r="M22" i="2"/>
  <c r="T22" i="2" s="1"/>
  <c r="AA22" i="2" s="1"/>
  <c r="N22" i="2"/>
  <c r="U23" i="2" s="1"/>
  <c r="AB23" i="2" s="1"/>
  <c r="I23" i="2"/>
  <c r="P24" i="2" s="1"/>
  <c r="W24" i="2" s="1"/>
  <c r="J23" i="2"/>
  <c r="Q24" i="2" s="1"/>
  <c r="X24" i="2" s="1"/>
  <c r="K23" i="2"/>
  <c r="R23" i="2" s="1"/>
  <c r="Y23" i="2" s="1"/>
  <c r="L23" i="2"/>
  <c r="S23" i="2" s="1"/>
  <c r="Z23" i="2" s="1"/>
  <c r="M23" i="2"/>
  <c r="T23" i="2" s="1"/>
  <c r="AA23" i="2" s="1"/>
  <c r="N23" i="2"/>
  <c r="U24" i="2" s="1"/>
  <c r="AB24" i="2" s="1"/>
  <c r="I24" i="2"/>
  <c r="P25" i="2" s="1"/>
  <c r="W25" i="2" s="1"/>
  <c r="J24" i="2"/>
  <c r="Q25" i="2" s="1"/>
  <c r="X25" i="2" s="1"/>
  <c r="K24" i="2"/>
  <c r="R24" i="2" s="1"/>
  <c r="Y24" i="2" s="1"/>
  <c r="L24" i="2"/>
  <c r="S24" i="2" s="1"/>
  <c r="Z24" i="2" s="1"/>
  <c r="M24" i="2"/>
  <c r="T24" i="2" s="1"/>
  <c r="AA24" i="2" s="1"/>
  <c r="N24" i="2"/>
  <c r="U25" i="2" s="1"/>
  <c r="AB25" i="2" s="1"/>
  <c r="I25" i="2"/>
  <c r="P26" i="2" s="1"/>
  <c r="W26" i="2" s="1"/>
  <c r="J25" i="2"/>
  <c r="Q26" i="2" s="1"/>
  <c r="X26" i="2" s="1"/>
  <c r="K25" i="2"/>
  <c r="R25" i="2" s="1"/>
  <c r="Y25" i="2" s="1"/>
  <c r="L25" i="2"/>
  <c r="S25" i="2" s="1"/>
  <c r="Z25" i="2" s="1"/>
  <c r="M25" i="2"/>
  <c r="T25" i="2" s="1"/>
  <c r="AA25" i="2" s="1"/>
  <c r="N25" i="2"/>
  <c r="U26" i="2" s="1"/>
  <c r="AB26" i="2" s="1"/>
  <c r="I26" i="2"/>
  <c r="P27" i="2" s="1"/>
  <c r="W27" i="2" s="1"/>
  <c r="J26" i="2"/>
  <c r="Q27" i="2" s="1"/>
  <c r="X27" i="2" s="1"/>
  <c r="K26" i="2"/>
  <c r="R26" i="2" s="1"/>
  <c r="Y26" i="2" s="1"/>
  <c r="L26" i="2"/>
  <c r="S26" i="2" s="1"/>
  <c r="Z26" i="2" s="1"/>
  <c r="M26" i="2"/>
  <c r="T26" i="2" s="1"/>
  <c r="AA26" i="2" s="1"/>
  <c r="N26" i="2"/>
  <c r="U27" i="2" s="1"/>
  <c r="AB27" i="2" s="1"/>
  <c r="I27" i="2"/>
  <c r="P28" i="2" s="1"/>
  <c r="W28" i="2" s="1"/>
  <c r="J27" i="2"/>
  <c r="Q28" i="2" s="1"/>
  <c r="X28" i="2" s="1"/>
  <c r="K27" i="2"/>
  <c r="R27" i="2" s="1"/>
  <c r="Y27" i="2" s="1"/>
  <c r="L27" i="2"/>
  <c r="S27" i="2" s="1"/>
  <c r="Z27" i="2" s="1"/>
  <c r="M27" i="2"/>
  <c r="T27" i="2" s="1"/>
  <c r="AA27" i="2" s="1"/>
  <c r="N27" i="2"/>
  <c r="U28" i="2" s="1"/>
  <c r="AB28" i="2" s="1"/>
  <c r="I28" i="2"/>
  <c r="P29" i="2" s="1"/>
  <c r="W29" i="2" s="1"/>
  <c r="J28" i="2"/>
  <c r="Q29" i="2" s="1"/>
  <c r="X29" i="2" s="1"/>
  <c r="K28" i="2"/>
  <c r="R28" i="2" s="1"/>
  <c r="Y28" i="2" s="1"/>
  <c r="L28" i="2"/>
  <c r="S28" i="2" s="1"/>
  <c r="Z28" i="2" s="1"/>
  <c r="M28" i="2"/>
  <c r="T28" i="2" s="1"/>
  <c r="AA28" i="2" s="1"/>
  <c r="N28" i="2"/>
  <c r="U29" i="2" s="1"/>
  <c r="AB29" i="2" s="1"/>
  <c r="I29" i="2"/>
  <c r="P30" i="2" s="1"/>
  <c r="W30" i="2" s="1"/>
  <c r="J29" i="2"/>
  <c r="Q30" i="2" s="1"/>
  <c r="X30" i="2" s="1"/>
  <c r="K29" i="2"/>
  <c r="R29" i="2" s="1"/>
  <c r="Y29" i="2" s="1"/>
  <c r="L29" i="2"/>
  <c r="S29" i="2" s="1"/>
  <c r="Z29" i="2" s="1"/>
  <c r="M29" i="2"/>
  <c r="T29" i="2" s="1"/>
  <c r="AA29" i="2" s="1"/>
  <c r="N29" i="2"/>
  <c r="U30" i="2" s="1"/>
  <c r="AB30" i="2" s="1"/>
  <c r="I30" i="2"/>
  <c r="P31" i="2" s="1"/>
  <c r="W31" i="2" s="1"/>
  <c r="J30" i="2"/>
  <c r="Q31" i="2" s="1"/>
  <c r="X31" i="2" s="1"/>
  <c r="K30" i="2"/>
  <c r="R30" i="2" s="1"/>
  <c r="Y30" i="2" s="1"/>
  <c r="L30" i="2"/>
  <c r="S30" i="2" s="1"/>
  <c r="Z30" i="2" s="1"/>
  <c r="M30" i="2"/>
  <c r="T30" i="2" s="1"/>
  <c r="AA30" i="2" s="1"/>
  <c r="N30" i="2"/>
  <c r="U31" i="2" s="1"/>
  <c r="AB31" i="2" s="1"/>
  <c r="I31" i="2"/>
  <c r="P32" i="2" s="1"/>
  <c r="W32" i="2" s="1"/>
  <c r="J31" i="2"/>
  <c r="Q32" i="2" s="1"/>
  <c r="X32" i="2" s="1"/>
  <c r="K31" i="2"/>
  <c r="R31" i="2" s="1"/>
  <c r="Y31" i="2" s="1"/>
  <c r="L31" i="2"/>
  <c r="S31" i="2" s="1"/>
  <c r="Z31" i="2" s="1"/>
  <c r="M31" i="2"/>
  <c r="T31" i="2" s="1"/>
  <c r="AA31" i="2" s="1"/>
  <c r="N31" i="2"/>
  <c r="U32" i="2" s="1"/>
  <c r="AB32" i="2" s="1"/>
  <c r="I32" i="2"/>
  <c r="P33" i="2" s="1"/>
  <c r="W33" i="2" s="1"/>
  <c r="J32" i="2"/>
  <c r="Q33" i="2" s="1"/>
  <c r="X33" i="2" s="1"/>
  <c r="K32" i="2"/>
  <c r="R32" i="2" s="1"/>
  <c r="Y32" i="2" s="1"/>
  <c r="L32" i="2"/>
  <c r="S32" i="2" s="1"/>
  <c r="Z32" i="2" s="1"/>
  <c r="M32" i="2"/>
  <c r="T32" i="2" s="1"/>
  <c r="AA32" i="2" s="1"/>
  <c r="N32" i="2"/>
  <c r="U33" i="2" s="1"/>
  <c r="AB33" i="2" s="1"/>
  <c r="I33" i="2"/>
  <c r="P34" i="2" s="1"/>
  <c r="W34" i="2" s="1"/>
  <c r="J33" i="2"/>
  <c r="Q34" i="2" s="1"/>
  <c r="X34" i="2" s="1"/>
  <c r="K33" i="2"/>
  <c r="R33" i="2" s="1"/>
  <c r="Y33" i="2" s="1"/>
  <c r="L33" i="2"/>
  <c r="S33" i="2" s="1"/>
  <c r="Z33" i="2" s="1"/>
  <c r="M33" i="2"/>
  <c r="T33" i="2" s="1"/>
  <c r="AA33" i="2" s="1"/>
  <c r="N33" i="2"/>
  <c r="U34" i="2" s="1"/>
  <c r="AB34" i="2" s="1"/>
  <c r="I34" i="2"/>
  <c r="P35" i="2" s="1"/>
  <c r="W35" i="2" s="1"/>
  <c r="J34" i="2"/>
  <c r="Q35" i="2" s="1"/>
  <c r="X35" i="2" s="1"/>
  <c r="K34" i="2"/>
  <c r="R34" i="2" s="1"/>
  <c r="Y34" i="2" s="1"/>
  <c r="L34" i="2"/>
  <c r="S34" i="2" s="1"/>
  <c r="Z34" i="2" s="1"/>
  <c r="M34" i="2"/>
  <c r="T34" i="2" s="1"/>
  <c r="AA34" i="2" s="1"/>
  <c r="N34" i="2"/>
  <c r="U35" i="2" s="1"/>
  <c r="AB35" i="2" s="1"/>
  <c r="I35" i="2"/>
  <c r="P36" i="2" s="1"/>
  <c r="W36" i="2" s="1"/>
  <c r="J35" i="2"/>
  <c r="Q36" i="2" s="1"/>
  <c r="X36" i="2" s="1"/>
  <c r="K35" i="2"/>
  <c r="R35" i="2" s="1"/>
  <c r="Y35" i="2" s="1"/>
  <c r="L35" i="2"/>
  <c r="S35" i="2" s="1"/>
  <c r="Z35" i="2" s="1"/>
  <c r="M35" i="2"/>
  <c r="T35" i="2" s="1"/>
  <c r="AA35" i="2" s="1"/>
  <c r="N35" i="2"/>
  <c r="U36" i="2" s="1"/>
  <c r="AB36" i="2" s="1"/>
  <c r="I36" i="2"/>
  <c r="P37" i="2" s="1"/>
  <c r="W37" i="2" s="1"/>
  <c r="J36" i="2"/>
  <c r="Q37" i="2" s="1"/>
  <c r="X37" i="2" s="1"/>
  <c r="K36" i="2"/>
  <c r="R36" i="2" s="1"/>
  <c r="Y36" i="2" s="1"/>
  <c r="L36" i="2"/>
  <c r="S36" i="2" s="1"/>
  <c r="Z36" i="2" s="1"/>
  <c r="M36" i="2"/>
  <c r="T36" i="2" s="1"/>
  <c r="AA36" i="2" s="1"/>
  <c r="N36" i="2"/>
  <c r="U37" i="2" s="1"/>
  <c r="AB37" i="2" s="1"/>
  <c r="I37" i="2"/>
  <c r="P38" i="2" s="1"/>
  <c r="W38" i="2" s="1"/>
  <c r="J37" i="2"/>
  <c r="Q38" i="2" s="1"/>
  <c r="X38" i="2" s="1"/>
  <c r="K37" i="2"/>
  <c r="R37" i="2" s="1"/>
  <c r="Y37" i="2" s="1"/>
  <c r="L37" i="2"/>
  <c r="S37" i="2" s="1"/>
  <c r="Z37" i="2" s="1"/>
  <c r="M37" i="2"/>
  <c r="T37" i="2" s="1"/>
  <c r="AA37" i="2" s="1"/>
  <c r="N37" i="2"/>
  <c r="U38" i="2" s="1"/>
  <c r="AB38" i="2" s="1"/>
  <c r="I38" i="2"/>
  <c r="P39" i="2" s="1"/>
  <c r="W39" i="2" s="1"/>
  <c r="J38" i="2"/>
  <c r="Q39" i="2" s="1"/>
  <c r="X39" i="2" s="1"/>
  <c r="K38" i="2"/>
  <c r="R38" i="2" s="1"/>
  <c r="Y38" i="2" s="1"/>
  <c r="L38" i="2"/>
  <c r="S38" i="2" s="1"/>
  <c r="Z38" i="2" s="1"/>
  <c r="M38" i="2"/>
  <c r="T38" i="2" s="1"/>
  <c r="AA38" i="2" s="1"/>
  <c r="N38" i="2"/>
  <c r="U39" i="2" s="1"/>
  <c r="AB39" i="2" s="1"/>
  <c r="I39" i="2"/>
  <c r="P40" i="2" s="1"/>
  <c r="W40" i="2" s="1"/>
  <c r="J39" i="2"/>
  <c r="Q40" i="2" s="1"/>
  <c r="X40" i="2" s="1"/>
  <c r="K39" i="2"/>
  <c r="R39" i="2" s="1"/>
  <c r="Y39" i="2" s="1"/>
  <c r="L39" i="2"/>
  <c r="S39" i="2" s="1"/>
  <c r="Z39" i="2" s="1"/>
  <c r="M39" i="2"/>
  <c r="T39" i="2" s="1"/>
  <c r="AA39" i="2" s="1"/>
  <c r="N39" i="2"/>
  <c r="U40" i="2" s="1"/>
  <c r="AB40" i="2" s="1"/>
  <c r="I40" i="2"/>
  <c r="P41" i="2" s="1"/>
  <c r="W41" i="2" s="1"/>
  <c r="J40" i="2"/>
  <c r="Q41" i="2" s="1"/>
  <c r="X41" i="2" s="1"/>
  <c r="K40" i="2"/>
  <c r="R40" i="2" s="1"/>
  <c r="Y40" i="2" s="1"/>
  <c r="L40" i="2"/>
  <c r="S40" i="2" s="1"/>
  <c r="Z40" i="2" s="1"/>
  <c r="M40" i="2"/>
  <c r="T40" i="2" s="1"/>
  <c r="AA40" i="2" s="1"/>
  <c r="N40" i="2"/>
  <c r="U41" i="2" s="1"/>
  <c r="AB41" i="2" s="1"/>
  <c r="I41" i="2"/>
  <c r="P42" i="2" s="1"/>
  <c r="W42" i="2" s="1"/>
  <c r="J41" i="2"/>
  <c r="Q42" i="2" s="1"/>
  <c r="X42" i="2" s="1"/>
  <c r="K41" i="2"/>
  <c r="R41" i="2" s="1"/>
  <c r="Y41" i="2" s="1"/>
  <c r="L41" i="2"/>
  <c r="S41" i="2" s="1"/>
  <c r="Z41" i="2" s="1"/>
  <c r="M41" i="2"/>
  <c r="T41" i="2" s="1"/>
  <c r="AA41" i="2" s="1"/>
  <c r="N41" i="2"/>
  <c r="U42" i="2" s="1"/>
  <c r="AB42" i="2" s="1"/>
  <c r="I42" i="2"/>
  <c r="P43" i="2" s="1"/>
  <c r="W43" i="2" s="1"/>
  <c r="J42" i="2"/>
  <c r="Q43" i="2" s="1"/>
  <c r="X43" i="2" s="1"/>
  <c r="K42" i="2"/>
  <c r="R42" i="2" s="1"/>
  <c r="Y42" i="2" s="1"/>
  <c r="L42" i="2"/>
  <c r="S42" i="2" s="1"/>
  <c r="Z42" i="2" s="1"/>
  <c r="M42" i="2"/>
  <c r="T42" i="2" s="1"/>
  <c r="AA42" i="2" s="1"/>
  <c r="N42" i="2"/>
  <c r="U43" i="2" s="1"/>
  <c r="AB43" i="2" s="1"/>
  <c r="I43" i="2"/>
  <c r="P44" i="2" s="1"/>
  <c r="W44" i="2" s="1"/>
  <c r="J43" i="2"/>
  <c r="Q44" i="2" s="1"/>
  <c r="X44" i="2" s="1"/>
  <c r="K43" i="2"/>
  <c r="R43" i="2" s="1"/>
  <c r="Y43" i="2" s="1"/>
  <c r="L43" i="2"/>
  <c r="S43" i="2" s="1"/>
  <c r="Z43" i="2" s="1"/>
  <c r="M43" i="2"/>
  <c r="T43" i="2" s="1"/>
  <c r="AA43" i="2" s="1"/>
  <c r="N43" i="2"/>
  <c r="U44" i="2" s="1"/>
  <c r="AB44" i="2" s="1"/>
  <c r="I44" i="2"/>
  <c r="P45" i="2" s="1"/>
  <c r="W45" i="2" s="1"/>
  <c r="J44" i="2"/>
  <c r="Q45" i="2" s="1"/>
  <c r="X45" i="2" s="1"/>
  <c r="K44" i="2"/>
  <c r="R44" i="2" s="1"/>
  <c r="Y44" i="2" s="1"/>
  <c r="L44" i="2"/>
  <c r="S44" i="2" s="1"/>
  <c r="Z44" i="2" s="1"/>
  <c r="M44" i="2"/>
  <c r="T44" i="2" s="1"/>
  <c r="AA44" i="2" s="1"/>
  <c r="N44" i="2"/>
  <c r="U45" i="2" s="1"/>
  <c r="AB45" i="2" s="1"/>
  <c r="I45" i="2"/>
  <c r="P46" i="2" s="1"/>
  <c r="W46" i="2" s="1"/>
  <c r="J45" i="2"/>
  <c r="Q46" i="2" s="1"/>
  <c r="X46" i="2" s="1"/>
  <c r="K45" i="2"/>
  <c r="R45" i="2" s="1"/>
  <c r="Y45" i="2" s="1"/>
  <c r="L45" i="2"/>
  <c r="S45" i="2" s="1"/>
  <c r="Z45" i="2" s="1"/>
  <c r="M45" i="2"/>
  <c r="T45" i="2" s="1"/>
  <c r="AA45" i="2" s="1"/>
  <c r="N45" i="2"/>
  <c r="U46" i="2" s="1"/>
  <c r="AB46" i="2" s="1"/>
  <c r="I46" i="2"/>
  <c r="P47" i="2" s="1"/>
  <c r="W47" i="2" s="1"/>
  <c r="J46" i="2"/>
  <c r="Q47" i="2" s="1"/>
  <c r="X47" i="2" s="1"/>
  <c r="K46" i="2"/>
  <c r="R46" i="2" s="1"/>
  <c r="Y46" i="2" s="1"/>
  <c r="L46" i="2"/>
  <c r="S46" i="2" s="1"/>
  <c r="Z46" i="2" s="1"/>
  <c r="M46" i="2"/>
  <c r="T46" i="2" s="1"/>
  <c r="AA46" i="2" s="1"/>
  <c r="N46" i="2"/>
  <c r="U47" i="2" s="1"/>
  <c r="AB47" i="2" s="1"/>
  <c r="I47" i="2"/>
  <c r="P48" i="2" s="1"/>
  <c r="W48" i="2" s="1"/>
  <c r="J47" i="2"/>
  <c r="Q48" i="2" s="1"/>
  <c r="X48" i="2" s="1"/>
  <c r="K47" i="2"/>
  <c r="R47" i="2" s="1"/>
  <c r="Y47" i="2" s="1"/>
  <c r="L47" i="2"/>
  <c r="S47" i="2" s="1"/>
  <c r="Z47" i="2" s="1"/>
  <c r="M47" i="2"/>
  <c r="T47" i="2" s="1"/>
  <c r="AA47" i="2" s="1"/>
  <c r="N47" i="2"/>
  <c r="U48" i="2" s="1"/>
  <c r="AB48" i="2" s="1"/>
  <c r="I48" i="2"/>
  <c r="P49" i="2" s="1"/>
  <c r="W49" i="2" s="1"/>
  <c r="J48" i="2"/>
  <c r="Q49" i="2" s="1"/>
  <c r="X49" i="2" s="1"/>
  <c r="K48" i="2"/>
  <c r="R48" i="2" s="1"/>
  <c r="Y48" i="2" s="1"/>
  <c r="L48" i="2"/>
  <c r="S48" i="2" s="1"/>
  <c r="Z48" i="2" s="1"/>
  <c r="M48" i="2"/>
  <c r="T48" i="2" s="1"/>
  <c r="AA48" i="2" s="1"/>
  <c r="N48" i="2"/>
  <c r="U49" i="2" s="1"/>
  <c r="AB49" i="2" s="1"/>
  <c r="I49" i="2"/>
  <c r="P50" i="2" s="1"/>
  <c r="W50" i="2" s="1"/>
  <c r="J49" i="2"/>
  <c r="Q50" i="2" s="1"/>
  <c r="X50" i="2" s="1"/>
  <c r="K49" i="2"/>
  <c r="R49" i="2" s="1"/>
  <c r="Y49" i="2" s="1"/>
  <c r="L49" i="2"/>
  <c r="S49" i="2" s="1"/>
  <c r="Z49" i="2" s="1"/>
  <c r="M49" i="2"/>
  <c r="T49" i="2" s="1"/>
  <c r="AA49" i="2" s="1"/>
  <c r="N49" i="2"/>
  <c r="U50" i="2" s="1"/>
  <c r="AB50" i="2" s="1"/>
  <c r="I50" i="2"/>
  <c r="P51" i="2" s="1"/>
  <c r="W51" i="2" s="1"/>
  <c r="J50" i="2"/>
  <c r="Q51" i="2" s="1"/>
  <c r="X51" i="2" s="1"/>
  <c r="K50" i="2"/>
  <c r="R50" i="2" s="1"/>
  <c r="Y50" i="2" s="1"/>
  <c r="L50" i="2"/>
  <c r="S50" i="2" s="1"/>
  <c r="Z50" i="2" s="1"/>
  <c r="M50" i="2"/>
  <c r="T50" i="2" s="1"/>
  <c r="AA50" i="2" s="1"/>
  <c r="N50" i="2"/>
  <c r="U51" i="2" s="1"/>
  <c r="AB51" i="2" s="1"/>
  <c r="I51" i="2"/>
  <c r="P52" i="2" s="1"/>
  <c r="W52" i="2" s="1"/>
  <c r="J51" i="2"/>
  <c r="Q52" i="2" s="1"/>
  <c r="X52" i="2" s="1"/>
  <c r="K51" i="2"/>
  <c r="R51" i="2" s="1"/>
  <c r="Y51" i="2" s="1"/>
  <c r="L51" i="2"/>
  <c r="S51" i="2" s="1"/>
  <c r="Z51" i="2" s="1"/>
  <c r="M51" i="2"/>
  <c r="T51" i="2" s="1"/>
  <c r="AA51" i="2" s="1"/>
  <c r="N51" i="2"/>
  <c r="U52" i="2" s="1"/>
  <c r="AB52" i="2" s="1"/>
  <c r="I52" i="2"/>
  <c r="P53" i="2" s="1"/>
  <c r="W53" i="2" s="1"/>
  <c r="J52" i="2"/>
  <c r="Q53" i="2" s="1"/>
  <c r="X53" i="2" s="1"/>
  <c r="K52" i="2"/>
  <c r="R52" i="2" s="1"/>
  <c r="Y52" i="2" s="1"/>
  <c r="L52" i="2"/>
  <c r="S52" i="2" s="1"/>
  <c r="Z52" i="2" s="1"/>
  <c r="M52" i="2"/>
  <c r="T52" i="2" s="1"/>
  <c r="AA52" i="2" s="1"/>
  <c r="N52" i="2"/>
  <c r="U53" i="2" s="1"/>
  <c r="AB53" i="2" s="1"/>
  <c r="I53" i="2"/>
  <c r="P54" i="2" s="1"/>
  <c r="W54" i="2" s="1"/>
  <c r="J53" i="2"/>
  <c r="Q54" i="2" s="1"/>
  <c r="X54" i="2" s="1"/>
  <c r="K53" i="2"/>
  <c r="R53" i="2" s="1"/>
  <c r="Y53" i="2" s="1"/>
  <c r="L53" i="2"/>
  <c r="S53" i="2" s="1"/>
  <c r="Z53" i="2" s="1"/>
  <c r="M53" i="2"/>
  <c r="T53" i="2" s="1"/>
  <c r="AA53" i="2" s="1"/>
  <c r="N53" i="2"/>
  <c r="U54" i="2" s="1"/>
  <c r="AB54" i="2" s="1"/>
  <c r="I54" i="2"/>
  <c r="P55" i="2" s="1"/>
  <c r="W55" i="2" s="1"/>
  <c r="J54" i="2"/>
  <c r="Q55" i="2" s="1"/>
  <c r="X55" i="2" s="1"/>
  <c r="K54" i="2"/>
  <c r="R54" i="2" s="1"/>
  <c r="Y54" i="2" s="1"/>
  <c r="L54" i="2"/>
  <c r="S54" i="2" s="1"/>
  <c r="Z54" i="2" s="1"/>
  <c r="M54" i="2"/>
  <c r="T54" i="2" s="1"/>
  <c r="AA54" i="2" s="1"/>
  <c r="N54" i="2"/>
  <c r="U55" i="2" s="1"/>
  <c r="AB55" i="2" s="1"/>
  <c r="I55" i="2"/>
  <c r="P56" i="2" s="1"/>
  <c r="W56" i="2" s="1"/>
  <c r="J55" i="2"/>
  <c r="Q56" i="2" s="1"/>
  <c r="X56" i="2" s="1"/>
  <c r="K55" i="2"/>
  <c r="R55" i="2" s="1"/>
  <c r="Y55" i="2" s="1"/>
  <c r="L55" i="2"/>
  <c r="S55" i="2" s="1"/>
  <c r="Z55" i="2" s="1"/>
  <c r="M55" i="2"/>
  <c r="T55" i="2" s="1"/>
  <c r="AA55" i="2" s="1"/>
  <c r="N55" i="2"/>
  <c r="U56" i="2" s="1"/>
  <c r="AB56" i="2" s="1"/>
  <c r="I56" i="2"/>
  <c r="P57" i="2" s="1"/>
  <c r="W57" i="2" s="1"/>
  <c r="J56" i="2"/>
  <c r="Q57" i="2" s="1"/>
  <c r="X57" i="2" s="1"/>
  <c r="K56" i="2"/>
  <c r="R56" i="2" s="1"/>
  <c r="Y56" i="2" s="1"/>
  <c r="L56" i="2"/>
  <c r="S56" i="2" s="1"/>
  <c r="Z56" i="2" s="1"/>
  <c r="M56" i="2"/>
  <c r="T56" i="2" s="1"/>
  <c r="AA56" i="2" s="1"/>
  <c r="N56" i="2"/>
  <c r="U57" i="2" s="1"/>
  <c r="AB57" i="2" s="1"/>
  <c r="I57" i="2"/>
  <c r="P58" i="2" s="1"/>
  <c r="W58" i="2" s="1"/>
  <c r="J57" i="2"/>
  <c r="Q58" i="2" s="1"/>
  <c r="X58" i="2" s="1"/>
  <c r="K57" i="2"/>
  <c r="R57" i="2" s="1"/>
  <c r="Y57" i="2" s="1"/>
  <c r="L57" i="2"/>
  <c r="S57" i="2" s="1"/>
  <c r="Z57" i="2" s="1"/>
  <c r="M57" i="2"/>
  <c r="T57" i="2" s="1"/>
  <c r="AA57" i="2" s="1"/>
  <c r="N57" i="2"/>
  <c r="U58" i="2" s="1"/>
  <c r="AB58" i="2" s="1"/>
  <c r="I58" i="2"/>
  <c r="P59" i="2" s="1"/>
  <c r="W59" i="2" s="1"/>
  <c r="J58" i="2"/>
  <c r="Q59" i="2" s="1"/>
  <c r="X59" i="2" s="1"/>
  <c r="K58" i="2"/>
  <c r="R58" i="2" s="1"/>
  <c r="Y58" i="2" s="1"/>
  <c r="L58" i="2"/>
  <c r="S58" i="2" s="1"/>
  <c r="Z58" i="2" s="1"/>
  <c r="M58" i="2"/>
  <c r="T58" i="2" s="1"/>
  <c r="AA58" i="2" s="1"/>
  <c r="N58" i="2"/>
  <c r="U59" i="2" s="1"/>
  <c r="AB59" i="2" s="1"/>
  <c r="I59" i="2"/>
  <c r="J59" i="2"/>
  <c r="K59" i="2"/>
  <c r="R59" i="2" s="1"/>
  <c r="Y59" i="2" s="1"/>
  <c r="L59" i="2"/>
  <c r="S59" i="2" s="1"/>
  <c r="Z59" i="2" s="1"/>
  <c r="M59" i="2"/>
  <c r="T59" i="2" s="1"/>
  <c r="AA59" i="2" s="1"/>
  <c r="N59" i="2"/>
  <c r="J8" i="2"/>
  <c r="Q9" i="2" s="1"/>
  <c r="X9" i="2" s="1"/>
  <c r="K8" i="2"/>
  <c r="R8" i="2" s="1"/>
  <c r="Y8" i="2" s="1"/>
  <c r="AF8" i="2" s="1"/>
  <c r="AM8" i="2" s="1"/>
  <c r="L8" i="2"/>
  <c r="S8" i="2" s="1"/>
  <c r="Z8" i="2" s="1"/>
  <c r="AG8" i="2" s="1"/>
  <c r="AN8" i="2" s="1"/>
  <c r="M8" i="2"/>
  <c r="T8" i="2" s="1"/>
  <c r="AA8" i="2" s="1"/>
  <c r="AH8" i="2" s="1"/>
  <c r="AO8" i="2" s="1"/>
  <c r="N8" i="2"/>
  <c r="U9" i="2" s="1"/>
  <c r="AB9" i="2" s="1"/>
  <c r="I8" i="2"/>
  <c r="P9" i="2" s="1"/>
  <c r="W9" i="2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9" i="2"/>
  <c r="C6" i="1"/>
  <c r="D6" i="1"/>
  <c r="E6" i="1"/>
  <c r="F6" i="1"/>
  <c r="G6" i="1"/>
  <c r="B6" i="1"/>
  <c r="C5" i="1"/>
  <c r="D5" i="1"/>
  <c r="E5" i="1"/>
  <c r="F5" i="1"/>
  <c r="G5" i="1"/>
  <c r="B5" i="1"/>
  <c r="C2" i="1"/>
  <c r="D2" i="1"/>
  <c r="E2" i="1"/>
  <c r="F2" i="1"/>
  <c r="G2" i="1"/>
  <c r="B2" i="1"/>
  <c r="AF9" i="2" l="1"/>
  <c r="AI9" i="2"/>
  <c r="AH9" i="2"/>
  <c r="AG9" i="2"/>
  <c r="AE9" i="2"/>
  <c r="AD9" i="2"/>
  <c r="AE10" i="2" l="1"/>
  <c r="AL9" i="2"/>
  <c r="AG10" i="2"/>
  <c r="AN9" i="2"/>
  <c r="AH10" i="2"/>
  <c r="AO9" i="2"/>
  <c r="AI10" i="2"/>
  <c r="AP9" i="2"/>
  <c r="AF10" i="2"/>
  <c r="AM9" i="2"/>
  <c r="AD10" i="2"/>
  <c r="AK9" i="2"/>
  <c r="M4" i="5" l="1"/>
  <c r="AF11" i="2"/>
  <c r="AM10" i="2"/>
  <c r="AI11" i="2"/>
  <c r="AP10" i="2"/>
  <c r="AE11" i="2"/>
  <c r="AL10" i="2"/>
  <c r="AH11" i="2"/>
  <c r="AO10" i="2"/>
  <c r="AG11" i="2"/>
  <c r="AN10" i="2"/>
  <c r="AD11" i="2"/>
  <c r="AK10" i="2"/>
  <c r="M5" i="5" l="1"/>
  <c r="AG12" i="2"/>
  <c r="AN11" i="2"/>
  <c r="AF12" i="2"/>
  <c r="AM11" i="2"/>
  <c r="AE12" i="2"/>
  <c r="AL11" i="2"/>
  <c r="AH12" i="2"/>
  <c r="AO11" i="2"/>
  <c r="AI12" i="2"/>
  <c r="AP11" i="2"/>
  <c r="AD12" i="2"/>
  <c r="AK11" i="2"/>
  <c r="M6" i="5" l="1"/>
  <c r="AI13" i="2"/>
  <c r="AP12" i="2"/>
  <c r="AH13" i="2"/>
  <c r="AO12" i="2"/>
  <c r="AE13" i="2"/>
  <c r="AL12" i="2"/>
  <c r="AF13" i="2"/>
  <c r="AM12" i="2"/>
  <c r="AG13" i="2"/>
  <c r="AN12" i="2"/>
  <c r="AD13" i="2"/>
  <c r="AK12" i="2"/>
  <c r="M7" i="5" l="1"/>
  <c r="AG14" i="2"/>
  <c r="AN13" i="2"/>
  <c r="AF14" i="2"/>
  <c r="AM13" i="2"/>
  <c r="AE14" i="2"/>
  <c r="AL13" i="2"/>
  <c r="AH14" i="2"/>
  <c r="AO13" i="2"/>
  <c r="AI14" i="2"/>
  <c r="AP13" i="2"/>
  <c r="AD14" i="2"/>
  <c r="AK13" i="2"/>
  <c r="M8" i="5" l="1"/>
  <c r="AH15" i="2"/>
  <c r="AO14" i="2"/>
  <c r="AE15" i="2"/>
  <c r="AL14" i="2"/>
  <c r="AF15" i="2"/>
  <c r="AM14" i="2"/>
  <c r="AI15" i="2"/>
  <c r="AP14" i="2"/>
  <c r="AG15" i="2"/>
  <c r="AN14" i="2"/>
  <c r="AD15" i="2"/>
  <c r="AK14" i="2"/>
  <c r="M9" i="5" l="1"/>
  <c r="AF16" i="2"/>
  <c r="AM15" i="2"/>
  <c r="AI16" i="2"/>
  <c r="AP15" i="2"/>
  <c r="AE16" i="2"/>
  <c r="AL15" i="2"/>
  <c r="AG16" i="2"/>
  <c r="AN15" i="2"/>
  <c r="AH16" i="2"/>
  <c r="AO15" i="2"/>
  <c r="AD16" i="2"/>
  <c r="AK15" i="2"/>
  <c r="M10" i="5" l="1"/>
  <c r="AG17" i="2"/>
  <c r="AN16" i="2"/>
  <c r="AE17" i="2"/>
  <c r="AL16" i="2"/>
  <c r="AI17" i="2"/>
  <c r="AP16" i="2"/>
  <c r="AH17" i="2"/>
  <c r="AO16" i="2"/>
  <c r="AF17" i="2"/>
  <c r="AM16" i="2"/>
  <c r="AD17" i="2"/>
  <c r="AK16" i="2"/>
  <c r="M11" i="5" l="1"/>
  <c r="AH18" i="2"/>
  <c r="AO17" i="2"/>
  <c r="AI18" i="2"/>
  <c r="AP17" i="2"/>
  <c r="AE18" i="2"/>
  <c r="AL17" i="2"/>
  <c r="AF18" i="2"/>
  <c r="AM17" i="2"/>
  <c r="AG18" i="2"/>
  <c r="AN17" i="2"/>
  <c r="AD18" i="2"/>
  <c r="AK17" i="2"/>
  <c r="M12" i="5" l="1"/>
  <c r="AE19" i="2"/>
  <c r="AL18" i="2"/>
  <c r="AI19" i="2"/>
  <c r="AP18" i="2"/>
  <c r="AF19" i="2"/>
  <c r="AM18" i="2"/>
  <c r="AG19" i="2"/>
  <c r="AN18" i="2"/>
  <c r="AH19" i="2"/>
  <c r="AO18" i="2"/>
  <c r="AD19" i="2"/>
  <c r="AK18" i="2"/>
  <c r="M13" i="5" l="1"/>
  <c r="AG20" i="2"/>
  <c r="AN19" i="2"/>
  <c r="AF20" i="2"/>
  <c r="AM19" i="2"/>
  <c r="AI20" i="2"/>
  <c r="AP19" i="2"/>
  <c r="AH20" i="2"/>
  <c r="AO19" i="2"/>
  <c r="AE20" i="2"/>
  <c r="AL19" i="2"/>
  <c r="AD20" i="2"/>
  <c r="AK19" i="2"/>
  <c r="M14" i="5" l="1"/>
  <c r="AI21" i="2"/>
  <c r="AP20" i="2"/>
  <c r="AF21" i="2"/>
  <c r="AM20" i="2"/>
  <c r="AH21" i="2"/>
  <c r="AO20" i="2"/>
  <c r="AE21" i="2"/>
  <c r="AL20" i="2"/>
  <c r="AG21" i="2"/>
  <c r="AN20" i="2"/>
  <c r="AD21" i="2"/>
  <c r="AK20" i="2"/>
  <c r="M15" i="5" l="1"/>
  <c r="AH22" i="2"/>
  <c r="AO21" i="2"/>
  <c r="AF22" i="2"/>
  <c r="AM21" i="2"/>
  <c r="AE22" i="2"/>
  <c r="AL21" i="2"/>
  <c r="AG22" i="2"/>
  <c r="AN21" i="2"/>
  <c r="AI22" i="2"/>
  <c r="AP21" i="2"/>
  <c r="AD22" i="2"/>
  <c r="AK21" i="2"/>
  <c r="M16" i="5" l="1"/>
  <c r="AG23" i="2"/>
  <c r="AN22" i="2"/>
  <c r="AE23" i="2"/>
  <c r="AL22" i="2"/>
  <c r="AF23" i="2"/>
  <c r="AM22" i="2"/>
  <c r="AI23" i="2"/>
  <c r="AP22" i="2"/>
  <c r="AH23" i="2"/>
  <c r="AO22" i="2"/>
  <c r="AD23" i="2"/>
  <c r="AK22" i="2"/>
  <c r="M17" i="5" l="1"/>
  <c r="AF24" i="2"/>
  <c r="AM23" i="2"/>
  <c r="AE24" i="2"/>
  <c r="AL23" i="2"/>
  <c r="AI24" i="2"/>
  <c r="AP23" i="2"/>
  <c r="AH24" i="2"/>
  <c r="AO23" i="2"/>
  <c r="AG24" i="2"/>
  <c r="AN23" i="2"/>
  <c r="AD24" i="2"/>
  <c r="AK23" i="2"/>
  <c r="M18" i="5" l="1"/>
  <c r="AI25" i="2"/>
  <c r="AP24" i="2"/>
  <c r="AH25" i="2"/>
  <c r="AO24" i="2"/>
  <c r="AE25" i="2"/>
  <c r="AL24" i="2"/>
  <c r="AG25" i="2"/>
  <c r="AN24" i="2"/>
  <c r="AF25" i="2"/>
  <c r="AM24" i="2"/>
  <c r="AD25" i="2"/>
  <c r="AK24" i="2"/>
  <c r="M19" i="5" l="1"/>
  <c r="AG26" i="2"/>
  <c r="AN25" i="2"/>
  <c r="AE26" i="2"/>
  <c r="AL25" i="2"/>
  <c r="AH26" i="2"/>
  <c r="AO25" i="2"/>
  <c r="AF26" i="2"/>
  <c r="AM25" i="2"/>
  <c r="AI26" i="2"/>
  <c r="AP25" i="2"/>
  <c r="AD26" i="2"/>
  <c r="AK25" i="2"/>
  <c r="M20" i="5" l="1"/>
  <c r="AF27" i="2"/>
  <c r="AM26" i="2"/>
  <c r="AH27" i="2"/>
  <c r="AO26" i="2"/>
  <c r="AE27" i="2"/>
  <c r="AL26" i="2"/>
  <c r="AI27" i="2"/>
  <c r="AP26" i="2"/>
  <c r="AG27" i="2"/>
  <c r="AN26" i="2"/>
  <c r="AD27" i="2"/>
  <c r="AK26" i="2"/>
  <c r="M21" i="5" l="1"/>
  <c r="AI28" i="2"/>
  <c r="AP27" i="2"/>
  <c r="AE28" i="2"/>
  <c r="AL27" i="2"/>
  <c r="AH28" i="2"/>
  <c r="AO27" i="2"/>
  <c r="AG28" i="2"/>
  <c r="AN27" i="2"/>
  <c r="AF28" i="2"/>
  <c r="AM27" i="2"/>
  <c r="AD28" i="2"/>
  <c r="AK27" i="2"/>
  <c r="M22" i="5" l="1"/>
  <c r="AG29" i="2"/>
  <c r="AN28" i="2"/>
  <c r="AH29" i="2"/>
  <c r="AO28" i="2"/>
  <c r="AE29" i="2"/>
  <c r="AL28" i="2"/>
  <c r="AF29" i="2"/>
  <c r="AM28" i="2"/>
  <c r="AI29" i="2"/>
  <c r="AP28" i="2"/>
  <c r="AD29" i="2"/>
  <c r="AK28" i="2"/>
  <c r="M23" i="5" l="1"/>
  <c r="AF30" i="2"/>
  <c r="AM29" i="2"/>
  <c r="AE30" i="2"/>
  <c r="AL29" i="2"/>
  <c r="AH30" i="2"/>
  <c r="AO29" i="2"/>
  <c r="AI30" i="2"/>
  <c r="AP29" i="2"/>
  <c r="AG30" i="2"/>
  <c r="AN29" i="2"/>
  <c r="AD30" i="2"/>
  <c r="AK29" i="2"/>
  <c r="M24" i="5" l="1"/>
  <c r="AE31" i="2"/>
  <c r="AL30" i="2"/>
  <c r="AI31" i="2"/>
  <c r="AP30" i="2"/>
  <c r="AH31" i="2"/>
  <c r="AO30" i="2"/>
  <c r="AG31" i="2"/>
  <c r="AN30" i="2"/>
  <c r="AF31" i="2"/>
  <c r="AM30" i="2"/>
  <c r="AD31" i="2"/>
  <c r="AK30" i="2"/>
  <c r="M25" i="5" l="1"/>
  <c r="AG32" i="2"/>
  <c r="AN31" i="2"/>
  <c r="AH32" i="2"/>
  <c r="AO31" i="2"/>
  <c r="AI32" i="2"/>
  <c r="AP31" i="2"/>
  <c r="AF32" i="2"/>
  <c r="AM31" i="2"/>
  <c r="AE32" i="2"/>
  <c r="AL31" i="2"/>
  <c r="AD32" i="2"/>
  <c r="AK31" i="2"/>
  <c r="M26" i="5" l="1"/>
  <c r="AF33" i="2"/>
  <c r="AM32" i="2"/>
  <c r="AI33" i="2"/>
  <c r="AP32" i="2"/>
  <c r="AH33" i="2"/>
  <c r="AO32" i="2"/>
  <c r="AE33" i="2"/>
  <c r="AL32" i="2"/>
  <c r="AG33" i="2"/>
  <c r="AN32" i="2"/>
  <c r="AD33" i="2"/>
  <c r="AK32" i="2"/>
  <c r="M27" i="5" l="1"/>
  <c r="AE34" i="2"/>
  <c r="AL33" i="2"/>
  <c r="AH34" i="2"/>
  <c r="AO33" i="2"/>
  <c r="AI34" i="2"/>
  <c r="AP33" i="2"/>
  <c r="AG34" i="2"/>
  <c r="AN33" i="2"/>
  <c r="AF34" i="2"/>
  <c r="AM33" i="2"/>
  <c r="AD34" i="2"/>
  <c r="AK33" i="2"/>
  <c r="M28" i="5" l="1"/>
  <c r="AG35" i="2"/>
  <c r="AN34" i="2"/>
  <c r="AI35" i="2"/>
  <c r="AP34" i="2"/>
  <c r="AH35" i="2"/>
  <c r="AO34" i="2"/>
  <c r="AF35" i="2"/>
  <c r="AM34" i="2"/>
  <c r="AE35" i="2"/>
  <c r="AL34" i="2"/>
  <c r="AD35" i="2"/>
  <c r="AK34" i="2"/>
  <c r="M29" i="5" l="1"/>
  <c r="AH36" i="2"/>
  <c r="AO35" i="2"/>
  <c r="AF36" i="2"/>
  <c r="AM35" i="2"/>
  <c r="AI36" i="2"/>
  <c r="AP35" i="2"/>
  <c r="AE36" i="2"/>
  <c r="AL35" i="2"/>
  <c r="AG36" i="2"/>
  <c r="AN35" i="2"/>
  <c r="AD36" i="2"/>
  <c r="AK35" i="2"/>
  <c r="M30" i="5" l="1"/>
  <c r="AE37" i="2"/>
  <c r="AL36" i="2"/>
  <c r="AF37" i="2"/>
  <c r="AM36" i="2"/>
  <c r="AI37" i="2"/>
  <c r="AP36" i="2"/>
  <c r="AG37" i="2"/>
  <c r="AN36" i="2"/>
  <c r="AH37" i="2"/>
  <c r="AO36" i="2"/>
  <c r="AD37" i="2"/>
  <c r="AK36" i="2"/>
  <c r="M31" i="5" l="1"/>
  <c r="AI38" i="2"/>
  <c r="AP37" i="2"/>
  <c r="AG38" i="2"/>
  <c r="AN37" i="2"/>
  <c r="AF38" i="2"/>
  <c r="AM37" i="2"/>
  <c r="AH38" i="2"/>
  <c r="AO37" i="2"/>
  <c r="AE38" i="2"/>
  <c r="AL37" i="2"/>
  <c r="AD38" i="2"/>
  <c r="AK37" i="2"/>
  <c r="M32" i="5" l="1"/>
  <c r="AE39" i="2"/>
  <c r="AL38" i="2"/>
  <c r="AI39" i="2"/>
  <c r="AP38" i="2"/>
  <c r="AH39" i="2"/>
  <c r="AO38" i="2"/>
  <c r="AG39" i="2"/>
  <c r="AN38" i="2"/>
  <c r="AF39" i="2"/>
  <c r="AM38" i="2"/>
  <c r="AD39" i="2"/>
  <c r="AK38" i="2"/>
  <c r="M33" i="5" l="1"/>
  <c r="AF40" i="2"/>
  <c r="AM39" i="2"/>
  <c r="AE40" i="2"/>
  <c r="AL39" i="2"/>
  <c r="AH40" i="2"/>
  <c r="AO39" i="2"/>
  <c r="AG40" i="2"/>
  <c r="AN39" i="2"/>
  <c r="AI40" i="2"/>
  <c r="AP39" i="2"/>
  <c r="AD40" i="2"/>
  <c r="AK39" i="2"/>
  <c r="M34" i="5" l="1"/>
  <c r="AI41" i="2"/>
  <c r="AP40" i="2"/>
  <c r="AG41" i="2"/>
  <c r="AN40" i="2"/>
  <c r="AH41" i="2"/>
  <c r="AO40" i="2"/>
  <c r="AE41" i="2"/>
  <c r="AL40" i="2"/>
  <c r="AF41" i="2"/>
  <c r="AM40" i="2"/>
  <c r="AD41" i="2"/>
  <c r="AK40" i="2"/>
  <c r="M35" i="5" l="1"/>
  <c r="AE42" i="2"/>
  <c r="AL41" i="2"/>
  <c r="AG42" i="2"/>
  <c r="AN41" i="2"/>
  <c r="AH42" i="2"/>
  <c r="AO41" i="2"/>
  <c r="AF42" i="2"/>
  <c r="AM41" i="2"/>
  <c r="AI42" i="2"/>
  <c r="AP41" i="2"/>
  <c r="AD42" i="2"/>
  <c r="AK41" i="2"/>
  <c r="M36" i="5" l="1"/>
  <c r="AF43" i="2"/>
  <c r="AM42" i="2"/>
  <c r="AG43" i="2"/>
  <c r="AN42" i="2"/>
  <c r="AH43" i="2"/>
  <c r="AO42" i="2"/>
  <c r="AI43" i="2"/>
  <c r="AP42" i="2"/>
  <c r="AE43" i="2"/>
  <c r="AL42" i="2"/>
  <c r="AD43" i="2"/>
  <c r="AK42" i="2"/>
  <c r="M37" i="5" l="1"/>
  <c r="AH44" i="2"/>
  <c r="AO43" i="2"/>
  <c r="AI44" i="2"/>
  <c r="AP43" i="2"/>
  <c r="AG44" i="2"/>
  <c r="AN43" i="2"/>
  <c r="AE44" i="2"/>
  <c r="AL43" i="2"/>
  <c r="AF44" i="2"/>
  <c r="AM43" i="2"/>
  <c r="AD44" i="2"/>
  <c r="AK43" i="2"/>
  <c r="M38" i="5" l="1"/>
  <c r="AE45" i="2"/>
  <c r="AL44" i="2"/>
  <c r="AI45" i="2"/>
  <c r="AP44" i="2"/>
  <c r="AG45" i="2"/>
  <c r="AN44" i="2"/>
  <c r="AF45" i="2"/>
  <c r="AM44" i="2"/>
  <c r="AH45" i="2"/>
  <c r="AO44" i="2"/>
  <c r="AD45" i="2"/>
  <c r="AK44" i="2"/>
  <c r="M39" i="5" l="1"/>
  <c r="AF46" i="2"/>
  <c r="AM45" i="2"/>
  <c r="AG46" i="2"/>
  <c r="AN45" i="2"/>
  <c r="AH46" i="2"/>
  <c r="AO45" i="2"/>
  <c r="AI46" i="2"/>
  <c r="AP45" i="2"/>
  <c r="AE46" i="2"/>
  <c r="AL45" i="2"/>
  <c r="AD46" i="2"/>
  <c r="AK45" i="2"/>
  <c r="M40" i="5" l="1"/>
  <c r="AI47" i="2"/>
  <c r="AP46" i="2"/>
  <c r="AG47" i="2"/>
  <c r="AN46" i="2"/>
  <c r="AH47" i="2"/>
  <c r="AO46" i="2"/>
  <c r="AE47" i="2"/>
  <c r="AL46" i="2"/>
  <c r="AF47" i="2"/>
  <c r="AM46" i="2"/>
  <c r="AD47" i="2"/>
  <c r="AK46" i="2"/>
  <c r="M41" i="5" l="1"/>
  <c r="AE48" i="2"/>
  <c r="AL47" i="2"/>
  <c r="AH48" i="2"/>
  <c r="AO47" i="2"/>
  <c r="AG48" i="2"/>
  <c r="AN47" i="2"/>
  <c r="AF48" i="2"/>
  <c r="AM47" i="2"/>
  <c r="AI48" i="2"/>
  <c r="AP47" i="2"/>
  <c r="AD48" i="2"/>
  <c r="AK47" i="2"/>
  <c r="M42" i="5" l="1"/>
  <c r="AH49" i="2"/>
  <c r="AO48" i="2"/>
  <c r="AF49" i="2"/>
  <c r="AM48" i="2"/>
  <c r="AG49" i="2"/>
  <c r="AN48" i="2"/>
  <c r="AI49" i="2"/>
  <c r="AP48" i="2"/>
  <c r="AE49" i="2"/>
  <c r="AL48" i="2"/>
  <c r="AD49" i="2"/>
  <c r="AK48" i="2"/>
  <c r="M43" i="5" l="1"/>
  <c r="AI50" i="2"/>
  <c r="AP49" i="2"/>
  <c r="AF50" i="2"/>
  <c r="AM49" i="2"/>
  <c r="AG50" i="2"/>
  <c r="AN49" i="2"/>
  <c r="AE50" i="2"/>
  <c r="AL49" i="2"/>
  <c r="AH50" i="2"/>
  <c r="AO49" i="2"/>
  <c r="AD50" i="2"/>
  <c r="AK49" i="2"/>
  <c r="M44" i="5" l="1"/>
  <c r="AE51" i="2"/>
  <c r="AL50" i="2"/>
  <c r="AG51" i="2"/>
  <c r="AN50" i="2"/>
  <c r="AF51" i="2"/>
  <c r="AM50" i="2"/>
  <c r="AH51" i="2"/>
  <c r="AO50" i="2"/>
  <c r="AI51" i="2"/>
  <c r="AP50" i="2"/>
  <c r="AD51" i="2"/>
  <c r="AK50" i="2"/>
  <c r="M45" i="5" l="1"/>
  <c r="AF52" i="2"/>
  <c r="AM51" i="2"/>
  <c r="AH52" i="2"/>
  <c r="AO51" i="2"/>
  <c r="AG52" i="2"/>
  <c r="AN51" i="2"/>
  <c r="AI52" i="2"/>
  <c r="AP51" i="2"/>
  <c r="AE52" i="2"/>
  <c r="AL51" i="2"/>
  <c r="AD52" i="2"/>
  <c r="AK51" i="2"/>
  <c r="M46" i="5" l="1"/>
  <c r="AG53" i="2"/>
  <c r="AN52" i="2"/>
  <c r="AI53" i="2"/>
  <c r="AP52" i="2"/>
  <c r="AH53" i="2"/>
  <c r="AO52" i="2"/>
  <c r="AE53" i="2"/>
  <c r="AL52" i="2"/>
  <c r="AF53" i="2"/>
  <c r="AM52" i="2"/>
  <c r="AD53" i="2"/>
  <c r="AK52" i="2"/>
  <c r="M47" i="5" l="1"/>
  <c r="AH54" i="2"/>
  <c r="AO53" i="2"/>
  <c r="AE54" i="2"/>
  <c r="AL53" i="2"/>
  <c r="AI54" i="2"/>
  <c r="AP53" i="2"/>
  <c r="AF54" i="2"/>
  <c r="AM53" i="2"/>
  <c r="AG54" i="2"/>
  <c r="AN53" i="2"/>
  <c r="AD54" i="2"/>
  <c r="AK53" i="2"/>
  <c r="M48" i="5" l="1"/>
  <c r="AI55" i="2"/>
  <c r="AP54" i="2"/>
  <c r="AF55" i="2"/>
  <c r="AM54" i="2"/>
  <c r="AE55" i="2"/>
  <c r="AL54" i="2"/>
  <c r="AG55" i="2"/>
  <c r="AN54" i="2"/>
  <c r="AH55" i="2"/>
  <c r="AO54" i="2"/>
  <c r="AD55" i="2"/>
  <c r="AK54" i="2"/>
  <c r="M49" i="5" l="1"/>
  <c r="AE56" i="2"/>
  <c r="AL55" i="2"/>
  <c r="AG56" i="2"/>
  <c r="AN55" i="2"/>
  <c r="AF56" i="2"/>
  <c r="AM55" i="2"/>
  <c r="AH56" i="2"/>
  <c r="AO55" i="2"/>
  <c r="AI56" i="2"/>
  <c r="AP55" i="2"/>
  <c r="AD56" i="2"/>
  <c r="AK55" i="2"/>
  <c r="M50" i="5" l="1"/>
  <c r="AF57" i="2"/>
  <c r="AM56" i="2"/>
  <c r="AG57" i="2"/>
  <c r="AN56" i="2"/>
  <c r="AH57" i="2"/>
  <c r="AO56" i="2"/>
  <c r="AI57" i="2"/>
  <c r="AP56" i="2"/>
  <c r="AE57" i="2"/>
  <c r="AL56" i="2"/>
  <c r="AD57" i="2"/>
  <c r="AK56" i="2"/>
  <c r="M51" i="5" l="1"/>
  <c r="AH58" i="2"/>
  <c r="AO57" i="2"/>
  <c r="AI58" i="2"/>
  <c r="AP57" i="2"/>
  <c r="AG58" i="2"/>
  <c r="AN57" i="2"/>
  <c r="AE58" i="2"/>
  <c r="AL57" i="2"/>
  <c r="AF58" i="2"/>
  <c r="AM57" i="2"/>
  <c r="AD58" i="2"/>
  <c r="AK57" i="2"/>
  <c r="M52" i="5" l="1"/>
  <c r="AE59" i="2"/>
  <c r="AL59" i="2" s="1"/>
  <c r="AL58" i="2"/>
  <c r="AI59" i="2"/>
  <c r="AP59" i="2" s="1"/>
  <c r="AP58" i="2"/>
  <c r="AG59" i="2"/>
  <c r="AN59" i="2" s="1"/>
  <c r="AN58" i="2"/>
  <c r="AF59" i="2"/>
  <c r="AM59" i="2" s="1"/>
  <c r="AM58" i="2"/>
  <c r="AH59" i="2"/>
  <c r="AO59" i="2" s="1"/>
  <c r="AO58" i="2"/>
  <c r="AD59" i="2"/>
  <c r="AK59" i="2" s="1"/>
  <c r="AK58" i="2"/>
  <c r="D4" i="1" l="1"/>
  <c r="AN3" i="2"/>
  <c r="E4" i="1"/>
  <c r="AP3" i="2"/>
  <c r="G4" i="1"/>
  <c r="AO3" i="2"/>
  <c r="F4" i="1"/>
  <c r="AL3" i="2"/>
  <c r="C4" i="1"/>
  <c r="AK3" i="2"/>
  <c r="B4" i="1"/>
  <c r="AM3" i="2"/>
  <c r="M53" i="5"/>
  <c r="M54" i="5"/>
  <c r="AK4" i="2" l="1"/>
  <c r="G56" i="3"/>
  <c r="F56" i="3"/>
  <c r="E56" i="3"/>
  <c r="D56" i="3"/>
  <c r="C56" i="3"/>
  <c r="B56" i="3"/>
  <c r="B57" i="3" s="1"/>
  <c r="G55" i="3"/>
  <c r="G57" i="3" s="1"/>
  <c r="F55" i="3"/>
  <c r="E55" i="3"/>
  <c r="D55" i="3"/>
  <c r="C55" i="3"/>
  <c r="B55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I4" i="1"/>
  <c r="J7" i="1" s="1"/>
  <c r="I3" i="1"/>
  <c r="I2" i="1"/>
  <c r="C57" i="3" l="1"/>
  <c r="D57" i="3"/>
  <c r="E57" i="3"/>
  <c r="F57" i="3"/>
  <c r="M3" i="5"/>
  <c r="M2" i="5" s="1"/>
</calcChain>
</file>

<file path=xl/sharedStrings.xml><?xml version="1.0" encoding="utf-8"?>
<sst xmlns="http://schemas.openxmlformats.org/spreadsheetml/2006/main" count="105" uniqueCount="39">
  <si>
    <t>Date</t>
  </si>
  <si>
    <t>National TV</t>
  </si>
  <si>
    <t>Magazine</t>
  </si>
  <si>
    <t xml:space="preserve">Paid Search </t>
  </si>
  <si>
    <t>Display</t>
  </si>
  <si>
    <t>Facebook</t>
  </si>
  <si>
    <t>Wechat</t>
  </si>
  <si>
    <t>Total</t>
  </si>
  <si>
    <t>Original Spend</t>
  </si>
  <si>
    <t>Optimized Spend</t>
  </si>
  <si>
    <t>Mininum spend</t>
  </si>
  <si>
    <t>Max spend</t>
  </si>
  <si>
    <t>Original ROI</t>
  </si>
  <si>
    <t>Optimized ROI</t>
  </si>
  <si>
    <t>Total Spend</t>
  </si>
  <si>
    <t>Total Activity</t>
  </si>
  <si>
    <t>Cpp</t>
  </si>
  <si>
    <t>Metric</t>
  </si>
  <si>
    <t>Decay</t>
  </si>
  <si>
    <t>Lag</t>
  </si>
  <si>
    <t>Alpha</t>
  </si>
  <si>
    <t>Coefficient</t>
  </si>
  <si>
    <t>July_4th</t>
  </si>
  <si>
    <t>Black_Friday</t>
  </si>
  <si>
    <t>CCI</t>
  </si>
  <si>
    <t>Sales.Event</t>
  </si>
  <si>
    <t>NationalTV2</t>
  </si>
  <si>
    <t>PaidSearch1</t>
  </si>
  <si>
    <t>Wechat2</t>
  </si>
  <si>
    <t>Magazine1</t>
  </si>
  <si>
    <t>Display2</t>
  </si>
  <si>
    <t>Facebook1</t>
  </si>
  <si>
    <t>Variable Model</t>
  </si>
  <si>
    <t>Intercept</t>
  </si>
  <si>
    <t>Optimized Sales</t>
  </si>
  <si>
    <t>Optimized Activity</t>
  </si>
  <si>
    <t>Power</t>
  </si>
  <si>
    <t>Contribution</t>
  </si>
  <si>
    <t>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</si>
</sst>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_(* #,##0_);_(* \(#,##0\);_(* &quot;-&quot;??_);_(@_)"/>
    <numFmt numFmtId="166" formatCode="&quot;$&quot;#,##0.00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0" fillId="0" borderId="0" xfId="0"/>
    <xf numFmtId="0" fontId="4" fillId="0" borderId="0" xfId="0" applyFont="1" applyAlignment="1"/>
    <xf numFmtId="0" fontId="3" fillId="0" borderId="0" xfId="0" applyFont="1"/>
    <xf numFmtId="166" fontId="1" fillId="0" borderId="0" xfId="0" applyNumberFormat="1" applyFont="1"/>
    <xf numFmtId="0" fontId="1" fillId="2" borderId="0" xfId="0" applyFont="1" applyFill="1" applyAlignment="1">
      <alignment wrapText="1"/>
    </xf>
    <xf numFmtId="0" fontId="3" fillId="2" borderId="0" xfId="0" applyFont="1" applyFill="1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667C26E-9ADA-4652-9D57-57E8FFAE80C6}">
  <we:reference id="wa104100404" version="2.0.0.0" store="en-US" storeType="OMEX"/>
  <we:alternateReferences>
    <we:reference id="WA104100404" version="2.0.0.0" store="WA104100404" storeType="OMEX"/>
  </we:alternateReferences>
  <we:properties>
    <we:property name="GkEuXTQoTW8mVhw=" value="&quot;&quot;"/>
    <we:property name="UniqueID" value="&quot;202010121605210563951&quot;"/>
    <we:property name="GkEuXTQoTW8aWxo+AhEcDicu" value="&quot;DmYE&quot;"/>
    <we:property name="GkEuXTQoTW8aWxo+AhEcBTwk" value="&quot;eQ==&quot;"/>
    <we:property name="GkEuXTQoTW8/VQQhBgEvDjo=" value="&quot;&quot;"/>
    <we:property name="GkEuXTQoTW8kVQ4FDg0=" value="&quot;eA==&quot;"/>
    <we:property name="GkEuXTQoTW8aWxo+AhEcHSgl" value="&quot;eQ==&quot;"/>
    <we:property name="GkEuXTQoTW8aWxo+AhEcGzss" value="&quot;eRpzAGVqBH8=&quot;"/>
    <we:property name="GkEuXTQoTW8aWxo+AhEcGCol" value="&quot;eA==&quot;"/>
    <we:property name="GkEuXTQoTW8aWxo+AhEcGSUx" value="&quot;eQ==&quot;"/>
    <we:property name="GkEuXTQoTW8aWxo+AhEcHyYl" value="&quot;eRpzAQ==&quot;"/>
    <we:property name="GkEuXTQoTW8aWxo+AhEcCD8u" value="&quot;eRpzAGVr&quot;"/>
    <we:property name="GkEuXTQoTW8aWxo+AhEcBjol" value="&quot;eQ==&quot;"/>
    <we:property name="GkEuXTQoTW8aWxo+AhEcGDoz" value="&quot;eARz&quot;"/>
    <we:property name="GkEuXTQoTW8aWxo+AhEcGTot" value="&quot;eQ==&quot;"/>
    <we:property name="GkEuXTQoTW8aWxo+AhEcBjs9" value="&quot;eRpzB2A=&quot;"/>
    <we:property name="GkEuXTQoTW8aWxo+AhEcBicg" value="&quot;egQ=&quot;"/>
    <we:property name="GkEuXTQoTW8aWxo+AhEcGSs/" value="&quot;eA==&quot;"/>
    <we:property name="GkEuXTQoTW8aWxo+AhEcBSwu" value="&quot;eA==&quot;"/>
    <we:property name="GkEuXTQoTW8aWxo+AhEcCioq" value="&quot;eRpzAGQ=&quot;"/>
    <we:property name="GkEuXTQoTW8aWxo+AhEcGSw6" value="&quot;fA==&quot;"/>
    <we:property name="GkEuXTQoTW8aWxo+AhEcCjs6" value="&quot;eA==&quot;"/>
    <we:property name="GkEuXTQoTW8aWxo+AhEcGD0o" value="&quot;eQ==&quot;"/>
    <we:property name="GkEuXTQoTW8aWxo+AhEcBiw9" value="&quot;eA==&quot;"/>
    <we:property name="GkEuXTQoTW8aWxo+AhEcGCYq" value="&quot;eQ==&quot;"/>
    <we:property name="GkEuXTQoTW8aWxo+AhEcBzk9" value="&quot;eQ==&quot;"/>
    <we:property name="GkEuXTQoTW8aWxo+AhEcBzk5" value="&quot;eQ==&quot;"/>
    <we:property name="GkEuXTQoTW8aWxo+AhEcDCg5" value="&quot;eRpzAGVqBH8=&quot;"/>
    <we:property name="GkEuXTQoTW8aWxo+AhEcAjk6" value="&quot;eRp6CQ==&quot;"/>
    <we:property name="GkEuXTQoTW8aWxo+AhEcDSwo" value="&quot;eRpzAGVqBH8=&quot;"/>
    <we:property name="GkEuXTQoTW8aWxo+AhEcAjkg" value="&quot;eA==&quot;"/>
    <we:property name="GkEuXTQoTW8aWxo+AhEcAjkt" value="&quot;eg==&quot;"/>
  </we:properties>
  <we:bindings>
    <we:binding id="refEdit" type="matrix" appref="{983EA022-3D83-4B83-95AE-B4B3BAD5B508}"/>
    <we:binding id="Worker" type="matrix" appref="{8BEDF706-E46F-451A-AD5A-ADE3778AD45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28" sqref="D28"/>
    </sheetView>
  </sheetViews>
  <sheetFormatPr baseColWidth="10" defaultColWidth="12.6640625" defaultRowHeight="15" customHeight="1" x14ac:dyDescent="0.15"/>
  <cols>
    <col min="1" max="1" width="18.1640625" customWidth="1"/>
    <col min="2" max="2" width="16" customWidth="1"/>
    <col min="3" max="3" width="17" customWidth="1"/>
    <col min="4" max="4" width="19.6640625" customWidth="1"/>
    <col min="5" max="5" width="10.83203125" customWidth="1"/>
    <col min="6" max="6" width="21.6640625" customWidth="1"/>
    <col min="7" max="7" width="16.83203125" customWidth="1"/>
    <col min="8" max="8" width="7.6640625" customWidth="1"/>
    <col min="9" max="9" width="12.1640625" customWidth="1"/>
    <col min="10" max="26" width="7.6640625" customWidth="1"/>
  </cols>
  <sheetData>
    <row r="1" spans="1:10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</row>
    <row r="2" spans="1:10" x14ac:dyDescent="0.2">
      <c r="A2" s="2" t="s">
        <v>8</v>
      </c>
      <c r="B2" s="10">
        <f>SUM('2018 spend'!B2:B53)</f>
        <v>274552.35000000015</v>
      </c>
      <c r="C2" s="10">
        <f>SUM('2018 spend'!C2:C53)</f>
        <v>57546.760000000017</v>
      </c>
      <c r="D2" s="10">
        <f>SUM('2018 spend'!D2:D53)</f>
        <v>209566.25999999998</v>
      </c>
      <c r="E2" s="10">
        <f>SUM('2018 spend'!E2:E53)</f>
        <v>46368.030000000013</v>
      </c>
      <c r="F2" s="10">
        <f>SUM('2018 spend'!F2:F53)</f>
        <v>25770.719999999998</v>
      </c>
      <c r="G2" s="10">
        <f>SUM('2018 spend'!G2:G53)</f>
        <v>9532.8200000000015</v>
      </c>
      <c r="I2" s="4">
        <f t="shared" ref="I2:I4" si="0">SUM(B2:G2)</f>
        <v>623336.94000000006</v>
      </c>
    </row>
    <row r="3" spans="1:10" x14ac:dyDescent="0.2">
      <c r="A3" s="2" t="s">
        <v>9</v>
      </c>
      <c r="B3" s="10">
        <v>192186.64500000011</v>
      </c>
      <c r="C3" s="10">
        <v>52541.11297269685</v>
      </c>
      <c r="D3" s="10">
        <v>272436.13799999998</v>
      </c>
      <c r="E3" s="10">
        <v>60278.43900000002</v>
      </c>
      <c r="F3" s="10">
        <v>33501.936000000002</v>
      </c>
      <c r="G3" s="10">
        <v>12392.666000000003</v>
      </c>
      <c r="I3" s="4">
        <f t="shared" si="0"/>
        <v>623336.93697269692</v>
      </c>
    </row>
    <row r="4" spans="1:10" x14ac:dyDescent="0.2">
      <c r="A4" s="1" t="s">
        <v>34</v>
      </c>
      <c r="B4" s="10">
        <f ca="1">SUM('2018 activity'!AK8:AK59)</f>
        <v>728184.11758860108</v>
      </c>
      <c r="C4" s="10">
        <f ca="1">SUM('2018 activity'!AL8:AL59)</f>
        <v>312227.39680345752</v>
      </c>
      <c r="D4" s="10">
        <f ca="1">SUM('2018 activity'!AM8:AM59)</f>
        <v>1299498.0852660565</v>
      </c>
      <c r="E4" s="10">
        <f ca="1">SUM('2018 activity'!AN8:AN59)</f>
        <v>577111.57683155383</v>
      </c>
      <c r="F4" s="10">
        <f ca="1">SUM('2018 activity'!AO8:AO59)</f>
        <v>482332.6075206204</v>
      </c>
      <c r="G4" s="10">
        <f ca="1">SUM('2018 activity'!AP8:AP59)</f>
        <v>588081.14269511891</v>
      </c>
      <c r="I4" s="4">
        <f t="shared" ca="1" si="0"/>
        <v>3987434.9267054079</v>
      </c>
    </row>
    <row r="5" spans="1:10" x14ac:dyDescent="0.2">
      <c r="A5" s="2" t="s">
        <v>10</v>
      </c>
      <c r="B5" s="10">
        <f>B2*0.7</f>
        <v>192186.64500000011</v>
      </c>
      <c r="C5" s="10">
        <f t="shared" ref="C5:G5" si="1">C2*0.7</f>
        <v>40282.732000000011</v>
      </c>
      <c r="D5" s="10">
        <f t="shared" si="1"/>
        <v>146696.38199999998</v>
      </c>
      <c r="E5" s="10">
        <f t="shared" si="1"/>
        <v>32457.621000000006</v>
      </c>
      <c r="F5" s="10">
        <f t="shared" si="1"/>
        <v>18039.503999999997</v>
      </c>
      <c r="G5" s="10">
        <f t="shared" si="1"/>
        <v>6672.9740000000011</v>
      </c>
    </row>
    <row r="6" spans="1:10" x14ac:dyDescent="0.2">
      <c r="A6" s="2" t="s">
        <v>11</v>
      </c>
      <c r="B6" s="10">
        <f>B2*1.3</f>
        <v>356918.05500000023</v>
      </c>
      <c r="C6" s="10">
        <f t="shared" ref="C6:G6" si="2">C2*1.3</f>
        <v>74810.78800000003</v>
      </c>
      <c r="D6" s="10">
        <f t="shared" si="2"/>
        <v>272436.13799999998</v>
      </c>
      <c r="E6" s="10">
        <f t="shared" si="2"/>
        <v>60278.43900000002</v>
      </c>
      <c r="F6" s="10">
        <f t="shared" si="2"/>
        <v>33501.936000000002</v>
      </c>
      <c r="G6" s="10">
        <f t="shared" si="2"/>
        <v>12392.666000000003</v>
      </c>
      <c r="I6" s="2" t="s">
        <v>12</v>
      </c>
      <c r="J6">
        <f>3518628.87/623337</f>
        <v>5.6448259448741211</v>
      </c>
    </row>
    <row r="7" spans="1:10" x14ac:dyDescent="0.2">
      <c r="I7" s="2" t="s">
        <v>13</v>
      </c>
      <c r="J7">
        <f ca="1">I4/I3</f>
        <v>6.3969174457570501</v>
      </c>
    </row>
    <row r="8" spans="1:10" ht="15" customHeight="1" x14ac:dyDescent="0.15">
      <c r="B8" s="13">
        <f>B3/B2-1</f>
        <v>-0.30000000000000004</v>
      </c>
      <c r="C8" s="13">
        <f t="shared" ref="C8:G8" si="3">C3/C2-1</f>
        <v>-8.6983994012923782E-2</v>
      </c>
      <c r="D8" s="13">
        <f t="shared" si="3"/>
        <v>0.30000000000000004</v>
      </c>
      <c r="E8" s="13">
        <f t="shared" si="3"/>
        <v>0.30000000000000004</v>
      </c>
      <c r="F8" s="13">
        <f t="shared" si="3"/>
        <v>0.30000000000000027</v>
      </c>
      <c r="G8" s="13">
        <f t="shared" si="3"/>
        <v>0.30000000000000004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983EA022-3D83-4B83-95AE-B4B3BAD5B508}">
          <xm:f>Summary!1:1048576</xm:f>
        </x15:webExtension>
        <x15:webExtension appRef="{8BEDF706-E46F-451A-AD5A-ADE3778AD450}">
          <xm:f>Summary!XFD1048550:XFD1048575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00"/>
  <sheetViews>
    <sheetView topLeftCell="AF1" zoomScale="80" zoomScaleNormal="80" workbookViewId="0">
      <pane ySplit="1" topLeftCell="A2" activePane="bottomLeft" state="frozen"/>
      <selection pane="bottomLeft" activeCell="AS17" sqref="AS17"/>
    </sheetView>
  </sheetViews>
  <sheetFormatPr baseColWidth="10" defaultColWidth="12.6640625" defaultRowHeight="15" customHeight="1" x14ac:dyDescent="0.15"/>
  <cols>
    <col min="1" max="1" width="10.33203125" customWidth="1"/>
    <col min="2" max="7" width="10.1640625" customWidth="1"/>
    <col min="8" max="8" width="9.1640625" customWidth="1"/>
    <col min="9" max="9" width="7.6640625" customWidth="1"/>
    <col min="10" max="10" width="9.33203125" customWidth="1"/>
    <col min="11" max="14" width="7.6640625" customWidth="1"/>
    <col min="15" max="15" width="9.1640625" customWidth="1"/>
    <col min="16" max="17" width="7.6640625" customWidth="1"/>
    <col min="18" max="18" width="9.33203125" customWidth="1"/>
    <col min="19" max="20" width="7.6640625" customWidth="1"/>
    <col min="22" max="22" width="9.1640625" customWidth="1"/>
    <col min="29" max="29" width="9.1640625" customWidth="1"/>
  </cols>
  <sheetData>
    <row r="1" spans="1:42" ht="3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35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11" t="s">
        <v>19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11" t="s">
        <v>36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11" t="s">
        <v>18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6</v>
      </c>
      <c r="AJ1" s="11" t="s">
        <v>37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</row>
    <row r="2" spans="1:42" x14ac:dyDescent="0.2">
      <c r="A2" s="8" t="s">
        <v>18</v>
      </c>
      <c r="B2" s="2">
        <v>0.8</v>
      </c>
      <c r="C2">
        <v>0.7</v>
      </c>
      <c r="D2" s="2">
        <v>0.9</v>
      </c>
      <c r="E2" s="2">
        <v>1</v>
      </c>
      <c r="F2" s="2">
        <v>1</v>
      </c>
      <c r="G2" s="2">
        <v>0.9</v>
      </c>
      <c r="K2" s="2"/>
      <c r="M2" s="2"/>
      <c r="N2" s="2"/>
      <c r="P2" s="2"/>
    </row>
    <row r="3" spans="1:42" x14ac:dyDescent="0.2">
      <c r="A3" s="8" t="s">
        <v>19</v>
      </c>
      <c r="B3" s="2">
        <v>1</v>
      </c>
      <c r="C3">
        <v>1</v>
      </c>
      <c r="D3" s="2">
        <v>0</v>
      </c>
      <c r="E3" s="2">
        <v>0</v>
      </c>
      <c r="F3" s="2">
        <v>0</v>
      </c>
      <c r="G3" s="2">
        <v>1</v>
      </c>
      <c r="AK3">
        <f ca="1">SUM(AK8:AK59)</f>
        <v>728184.11758860108</v>
      </c>
      <c r="AL3">
        <f t="shared" ref="AL3:AP3" ca="1" si="0">SUM(AL8:AL59)</f>
        <v>312227.39680345752</v>
      </c>
      <c r="AM3">
        <f t="shared" ca="1" si="0"/>
        <v>1299498.0852660565</v>
      </c>
      <c r="AN3">
        <f t="shared" ca="1" si="0"/>
        <v>577111.57683155383</v>
      </c>
      <c r="AO3">
        <f t="shared" ca="1" si="0"/>
        <v>482332.6075206204</v>
      </c>
      <c r="AP3">
        <f t="shared" ca="1" si="0"/>
        <v>588081.14269511891</v>
      </c>
    </row>
    <row r="4" spans="1:42" ht="14" x14ac:dyDescent="0.15">
      <c r="A4" s="8" t="s">
        <v>20</v>
      </c>
      <c r="B4">
        <v>0.6</v>
      </c>
      <c r="C4">
        <v>0.6</v>
      </c>
      <c r="D4">
        <v>1</v>
      </c>
      <c r="E4">
        <v>1</v>
      </c>
      <c r="F4">
        <v>0.8</v>
      </c>
      <c r="G4">
        <v>1</v>
      </c>
      <c r="AK4">
        <f ca="1">SUM(AK3:AP3)</f>
        <v>3987434.9267054079</v>
      </c>
    </row>
    <row r="5" spans="1:42" ht="14" x14ac:dyDescent="0.15">
      <c r="A5" s="8" t="s">
        <v>21</v>
      </c>
      <c r="B5" s="7">
        <v>1623.7202676432601</v>
      </c>
      <c r="C5" s="7">
        <v>1828.8220549022201</v>
      </c>
      <c r="D5" s="7">
        <v>5.5002009444589897E-2</v>
      </c>
      <c r="E5" s="7">
        <v>2.22463486852097E-4</v>
      </c>
      <c r="F5" s="7">
        <v>1.0988651382742401E-2</v>
      </c>
      <c r="G5" s="7">
        <v>4.75922608885167</v>
      </c>
    </row>
    <row r="6" spans="1:42" x14ac:dyDescent="0.2">
      <c r="A6" s="1"/>
    </row>
    <row r="7" spans="1:42" x14ac:dyDescent="0.2">
      <c r="A7" s="1"/>
    </row>
    <row r="8" spans="1:42" x14ac:dyDescent="0.2">
      <c r="A8" s="3">
        <v>43101</v>
      </c>
      <c r="B8" s="2">
        <v>64</v>
      </c>
      <c r="C8" s="2">
        <v>16</v>
      </c>
      <c r="D8" s="2">
        <v>398881</v>
      </c>
      <c r="E8" s="2">
        <v>31447922</v>
      </c>
      <c r="F8" s="2">
        <v>10912086</v>
      </c>
      <c r="G8" s="2">
        <v>1199</v>
      </c>
      <c r="H8" s="3">
        <v>43101</v>
      </c>
      <c r="I8">
        <f>Summary!B$3/Summary!B$2*B8</f>
        <v>44.8</v>
      </c>
      <c r="J8">
        <f>Summary!C$3/Summary!C$2*C8</f>
        <v>14.608256095793219</v>
      </c>
      <c r="K8">
        <f>Summary!D$3/Summary!D$2*D8</f>
        <v>518545.30000000005</v>
      </c>
      <c r="L8">
        <f>Summary!E$3/Summary!E$2*E8</f>
        <v>40882298.600000001</v>
      </c>
      <c r="M8">
        <f>Summary!F$3/Summary!F$2*F8</f>
        <v>14185711.800000003</v>
      </c>
      <c r="N8">
        <f>Summary!G$3/Summary!G$2*G8</f>
        <v>1558.7</v>
      </c>
      <c r="O8" s="3">
        <v>43101</v>
      </c>
      <c r="P8">
        <f ca="1">OFFSET(I8, -B$3, 0)</f>
        <v>0</v>
      </c>
      <c r="Q8">
        <f t="shared" ref="Q8:U8" ca="1" si="1">OFFSET(J8, -C$3, 0)</f>
        <v>0</v>
      </c>
      <c r="R8">
        <f t="shared" ca="1" si="1"/>
        <v>518545.30000000005</v>
      </c>
      <c r="S8">
        <f t="shared" ca="1" si="1"/>
        <v>40882298.600000001</v>
      </c>
      <c r="T8">
        <f t="shared" ca="1" si="1"/>
        <v>14185711.800000003</v>
      </c>
      <c r="U8">
        <f t="shared" ca="1" si="1"/>
        <v>0</v>
      </c>
      <c r="V8" s="3">
        <v>43101</v>
      </c>
      <c r="W8">
        <f ca="1">P8^B$4</f>
        <v>0</v>
      </c>
      <c r="X8">
        <f t="shared" ref="X8:AB8" ca="1" si="2">Q8^C$4</f>
        <v>0</v>
      </c>
      <c r="Y8">
        <f t="shared" ca="1" si="2"/>
        <v>518545.30000000005</v>
      </c>
      <c r="Z8">
        <f t="shared" ca="1" si="2"/>
        <v>40882298.600000001</v>
      </c>
      <c r="AA8">
        <f t="shared" ca="1" si="2"/>
        <v>526600.06200317433</v>
      </c>
      <c r="AB8">
        <f t="shared" ca="1" si="2"/>
        <v>0</v>
      </c>
      <c r="AC8" s="3">
        <v>43101</v>
      </c>
      <c r="AD8">
        <f ca="1">W8*B$2+AD7*(1-B$2)</f>
        <v>0</v>
      </c>
      <c r="AE8">
        <f t="shared" ref="AE8:AI8" ca="1" si="3">X8*C$2+AE7*(1-C$2)</f>
        <v>0</v>
      </c>
      <c r="AF8">
        <f t="shared" ca="1" si="3"/>
        <v>466690.77000000008</v>
      </c>
      <c r="AG8">
        <f t="shared" ca="1" si="3"/>
        <v>40882298.600000001</v>
      </c>
      <c r="AH8">
        <f t="shared" ca="1" si="3"/>
        <v>526600.06200317433</v>
      </c>
      <c r="AI8">
        <f t="shared" ca="1" si="3"/>
        <v>0</v>
      </c>
      <c r="AJ8" s="3">
        <v>43101</v>
      </c>
      <c r="AK8">
        <f ca="1">B$5*AD8</f>
        <v>0</v>
      </c>
      <c r="AL8">
        <f t="shared" ref="AL8:AP8" ca="1" si="4">C$5*AE8</f>
        <v>0</v>
      </c>
      <c r="AM8">
        <f t="shared" ca="1" si="4"/>
        <v>25668.930139242937</v>
      </c>
      <c r="AN8">
        <f t="shared" ca="1" si="4"/>
        <v>9094.8186970846036</v>
      </c>
      <c r="AO8">
        <f t="shared" ca="1" si="4"/>
        <v>5786.6244994834151</v>
      </c>
      <c r="AP8">
        <f t="shared" ca="1" si="4"/>
        <v>0</v>
      </c>
    </row>
    <row r="9" spans="1:42" x14ac:dyDescent="0.2">
      <c r="A9" s="3">
        <f t="shared" ref="A9:A59" si="5">A8+7</f>
        <v>43108</v>
      </c>
      <c r="B9" s="2">
        <v>77</v>
      </c>
      <c r="C9" s="2">
        <v>16</v>
      </c>
      <c r="D9" s="2">
        <v>332411</v>
      </c>
      <c r="E9" s="2">
        <v>37061034</v>
      </c>
      <c r="F9" s="2">
        <v>10231860</v>
      </c>
      <c r="G9" s="2">
        <v>1224</v>
      </c>
      <c r="H9" s="3">
        <f t="shared" ref="H9:H59" si="6">H8+7</f>
        <v>43108</v>
      </c>
      <c r="I9">
        <f>Summary!B$3/Summary!B$2*B9</f>
        <v>53.9</v>
      </c>
      <c r="J9">
        <f>Summary!C$3/Summary!C$2*C9</f>
        <v>14.608256095793219</v>
      </c>
      <c r="K9">
        <f>Summary!D$3/Summary!D$2*D9</f>
        <v>432134.3</v>
      </c>
      <c r="L9">
        <f>Summary!E$3/Summary!E$2*E9</f>
        <v>48179344.200000003</v>
      </c>
      <c r="M9">
        <f>Summary!F$3/Summary!F$2*F9</f>
        <v>13301418.000000002</v>
      </c>
      <c r="N9">
        <f>Summary!G$3/Summary!G$2*G9</f>
        <v>1591.2</v>
      </c>
      <c r="O9" s="3">
        <f t="shared" ref="O9:O59" si="7">O8+7</f>
        <v>43108</v>
      </c>
      <c r="P9">
        <f t="shared" ref="P9:P59" ca="1" si="8">OFFSET(I9, -B$3, 0)</f>
        <v>44.8</v>
      </c>
      <c r="Q9">
        <f t="shared" ref="Q9:Q59" ca="1" si="9">OFFSET(J9, -C$3, 0)</f>
        <v>14.608256095793219</v>
      </c>
      <c r="R9">
        <f t="shared" ref="R9:R59" ca="1" si="10">OFFSET(K9, -D$3, 0)</f>
        <v>432134.3</v>
      </c>
      <c r="S9">
        <f t="shared" ref="S9:S59" ca="1" si="11">OFFSET(L9, -E$3, 0)</f>
        <v>48179344.200000003</v>
      </c>
      <c r="T9">
        <f t="shared" ref="T9:T59" ca="1" si="12">OFFSET(M9, -F$3, 0)</f>
        <v>13301418.000000002</v>
      </c>
      <c r="U9">
        <f t="shared" ref="U9:U59" ca="1" si="13">OFFSET(N9, -G$3, 0)</f>
        <v>1558.7</v>
      </c>
      <c r="V9" s="3">
        <f t="shared" ref="V9:V59" si="14">V8+7</f>
        <v>43108</v>
      </c>
      <c r="W9">
        <f t="shared" ref="W9:W59" ca="1" si="15">P9^B$4</f>
        <v>9.7896419579556717</v>
      </c>
      <c r="X9">
        <f t="shared" ref="X9:X59" ca="1" si="16">Q9^C$4</f>
        <v>4.9975715924385185</v>
      </c>
      <c r="Y9">
        <f t="shared" ref="Y9:Y59" ca="1" si="17">R9^D$4</f>
        <v>432134.3</v>
      </c>
      <c r="Z9">
        <f t="shared" ref="Z9:Z59" ca="1" si="18">S9^E$4</f>
        <v>48179344.200000003</v>
      </c>
      <c r="AA9">
        <f t="shared" ref="AA9:AA59" ca="1" si="19">T9^F$4</f>
        <v>500170.82209145639</v>
      </c>
      <c r="AB9">
        <f t="shared" ref="AB9:AB59" ca="1" si="20">U9^G$4</f>
        <v>1558.7</v>
      </c>
      <c r="AC9" s="3">
        <f t="shared" ref="AC9:AC59" si="21">AC8+7</f>
        <v>43108</v>
      </c>
      <c r="AD9">
        <f t="shared" ref="AD9:AD59" ca="1" si="22">W9*B$2+AD8*(1-B$2)</f>
        <v>7.8317135663645381</v>
      </c>
      <c r="AE9">
        <f t="shared" ref="AE9:AE59" ca="1" si="23">X9*C$2+AE8*(1-C$2)</f>
        <v>3.4983001147069626</v>
      </c>
      <c r="AF9">
        <f t="shared" ref="AF9:AF59" ca="1" si="24">Y9*D$2+AF8*(1-D$2)</f>
        <v>435589.94699999999</v>
      </c>
      <c r="AG9">
        <f t="shared" ref="AG9:AG59" ca="1" si="25">Z9*E$2+AG8*(1-E$2)</f>
        <v>48179344.200000003</v>
      </c>
      <c r="AH9">
        <f t="shared" ref="AH9:AH59" ca="1" si="26">AA9*F$2+AH8*(1-F$2)</f>
        <v>500170.82209145639</v>
      </c>
      <c r="AI9">
        <f t="shared" ref="AI9:AI59" ca="1" si="27">AB9*G$2+AI8*(1-G$2)</f>
        <v>1402.8300000000002</v>
      </c>
      <c r="AJ9" s="3">
        <f t="shared" ref="AJ9:AJ59" si="28">AJ8+7</f>
        <v>43108</v>
      </c>
      <c r="AK9">
        <f t="shared" ref="AK9:AK59" ca="1" si="29">B$5*AD9</f>
        <v>12716.512048082779</v>
      </c>
      <c r="AL9">
        <f t="shared" ref="AL9:AL59" ca="1" si="30">C$5*AE9</f>
        <v>6397.7684044430598</v>
      </c>
      <c r="AM9">
        <f t="shared" ref="AM9:AM59" ca="1" si="31">D$5*AF9</f>
        <v>23958.322378862413</v>
      </c>
      <c r="AN9">
        <f t="shared" ref="AN9:AN59" ca="1" si="32">E$5*AG9</f>
        <v>10718.144904979355</v>
      </c>
      <c r="AO9">
        <f t="shared" ref="AO9:AO59" ca="1" si="33">F$5*AH9</f>
        <v>5496.2027957826858</v>
      </c>
      <c r="AP9">
        <f t="shared" ref="AP9:AP59" ca="1" si="34">G$5*AI9</f>
        <v>6676.3851342237886</v>
      </c>
    </row>
    <row r="10" spans="1:42" x14ac:dyDescent="0.2">
      <c r="A10" s="3">
        <f t="shared" si="5"/>
        <v>43115</v>
      </c>
      <c r="B10" s="2">
        <v>78</v>
      </c>
      <c r="C10" s="2">
        <v>16</v>
      </c>
      <c r="D10" s="2">
        <v>404948</v>
      </c>
      <c r="E10" s="2">
        <v>36112826</v>
      </c>
      <c r="F10" s="2">
        <v>9519178</v>
      </c>
      <c r="G10" s="2">
        <v>1338</v>
      </c>
      <c r="H10" s="3">
        <f t="shared" si="6"/>
        <v>43115</v>
      </c>
      <c r="I10">
        <f>Summary!B$3/Summary!B$2*B10</f>
        <v>54.599999999999994</v>
      </c>
      <c r="J10">
        <f>Summary!C$3/Summary!C$2*C10</f>
        <v>14.608256095793219</v>
      </c>
      <c r="K10">
        <f>Summary!D$3/Summary!D$2*D10</f>
        <v>526432.4</v>
      </c>
      <c r="L10">
        <f>Summary!E$3/Summary!E$2*E10</f>
        <v>46946673.800000004</v>
      </c>
      <c r="M10">
        <f>Summary!F$3/Summary!F$2*F10</f>
        <v>12374931.400000002</v>
      </c>
      <c r="N10">
        <f>Summary!G$3/Summary!G$2*G10</f>
        <v>1739.4</v>
      </c>
      <c r="O10" s="3">
        <f t="shared" si="7"/>
        <v>43115</v>
      </c>
      <c r="P10">
        <f t="shared" ca="1" si="8"/>
        <v>53.9</v>
      </c>
      <c r="Q10">
        <f t="shared" ca="1" si="9"/>
        <v>14.608256095793219</v>
      </c>
      <c r="R10">
        <f t="shared" ca="1" si="10"/>
        <v>526432.4</v>
      </c>
      <c r="S10">
        <f t="shared" ca="1" si="11"/>
        <v>46946673.800000004</v>
      </c>
      <c r="T10">
        <f t="shared" ca="1" si="12"/>
        <v>12374931.400000002</v>
      </c>
      <c r="U10">
        <f t="shared" ca="1" si="13"/>
        <v>1591.2</v>
      </c>
      <c r="V10" s="3">
        <f t="shared" si="14"/>
        <v>43115</v>
      </c>
      <c r="W10">
        <f t="shared" ca="1" si="15"/>
        <v>10.938386356938548</v>
      </c>
      <c r="X10">
        <f t="shared" ca="1" si="16"/>
        <v>4.9975715924385185</v>
      </c>
      <c r="Y10">
        <f t="shared" ca="1" si="17"/>
        <v>526432.4</v>
      </c>
      <c r="Z10">
        <f t="shared" ca="1" si="18"/>
        <v>46946673.800000004</v>
      </c>
      <c r="AA10">
        <f t="shared" ca="1" si="19"/>
        <v>472100.26052424492</v>
      </c>
      <c r="AB10">
        <f t="shared" ca="1" si="20"/>
        <v>1591.2</v>
      </c>
      <c r="AC10" s="3">
        <f t="shared" si="21"/>
        <v>43115</v>
      </c>
      <c r="AD10">
        <f t="shared" ca="1" si="22"/>
        <v>10.317051798823746</v>
      </c>
      <c r="AE10">
        <f t="shared" ca="1" si="23"/>
        <v>4.5477901491190513</v>
      </c>
      <c r="AF10">
        <f t="shared" ca="1" si="24"/>
        <v>517348.15470000001</v>
      </c>
      <c r="AG10">
        <f t="shared" ca="1" si="25"/>
        <v>46946673.800000004</v>
      </c>
      <c r="AH10">
        <f t="shared" ca="1" si="26"/>
        <v>472100.26052424492</v>
      </c>
      <c r="AI10">
        <f t="shared" ca="1" si="27"/>
        <v>1572.3630000000001</v>
      </c>
      <c r="AJ10" s="3">
        <f t="shared" si="28"/>
        <v>43115</v>
      </c>
      <c r="AK10">
        <f t="shared" ca="1" si="29"/>
        <v>16752.006108075471</v>
      </c>
      <c r="AL10">
        <f t="shared" ca="1" si="30"/>
        <v>8317.0989257759775</v>
      </c>
      <c r="AM10">
        <f t="shared" ca="1" si="31"/>
        <v>28455.188090950556</v>
      </c>
      <c r="AN10">
        <f t="shared" ca="1" si="32"/>
        <v>10443.920749655987</v>
      </c>
      <c r="AO10">
        <f t="shared" ca="1" si="33"/>
        <v>5187.7451806027912</v>
      </c>
      <c r="AP10">
        <f t="shared" ca="1" si="34"/>
        <v>7483.2310107450785</v>
      </c>
    </row>
    <row r="11" spans="1:42" x14ac:dyDescent="0.2">
      <c r="A11" s="3">
        <f t="shared" si="5"/>
        <v>43122</v>
      </c>
      <c r="B11" s="2">
        <v>79</v>
      </c>
      <c r="C11" s="2">
        <v>16</v>
      </c>
      <c r="D11" s="2">
        <v>313422</v>
      </c>
      <c r="E11" s="2">
        <v>45036943</v>
      </c>
      <c r="F11" s="2">
        <v>13401302</v>
      </c>
      <c r="G11" s="2">
        <v>1330</v>
      </c>
      <c r="H11" s="3">
        <f t="shared" si="6"/>
        <v>43122</v>
      </c>
      <c r="I11">
        <f>Summary!B$3/Summary!B$2*B11</f>
        <v>55.3</v>
      </c>
      <c r="J11">
        <f>Summary!C$3/Summary!C$2*C11</f>
        <v>14.608256095793219</v>
      </c>
      <c r="K11">
        <f>Summary!D$3/Summary!D$2*D11</f>
        <v>407448.60000000003</v>
      </c>
      <c r="L11">
        <f>Summary!E$3/Summary!E$2*E11</f>
        <v>58548025.899999999</v>
      </c>
      <c r="M11">
        <f>Summary!F$3/Summary!F$2*F11</f>
        <v>17421692.600000005</v>
      </c>
      <c r="N11">
        <f>Summary!G$3/Summary!G$2*G11</f>
        <v>1729</v>
      </c>
      <c r="O11" s="3">
        <f t="shared" si="7"/>
        <v>43122</v>
      </c>
      <c r="P11">
        <f t="shared" ca="1" si="8"/>
        <v>54.599999999999994</v>
      </c>
      <c r="Q11">
        <f t="shared" ca="1" si="9"/>
        <v>14.608256095793219</v>
      </c>
      <c r="R11">
        <f t="shared" ca="1" si="10"/>
        <v>407448.60000000003</v>
      </c>
      <c r="S11">
        <f t="shared" ca="1" si="11"/>
        <v>58548025.899999999</v>
      </c>
      <c r="T11">
        <f t="shared" ca="1" si="12"/>
        <v>17421692.600000005</v>
      </c>
      <c r="U11">
        <f t="shared" ca="1" si="13"/>
        <v>1739.4</v>
      </c>
      <c r="V11" s="3">
        <f t="shared" si="14"/>
        <v>43122</v>
      </c>
      <c r="W11">
        <f t="shared" ca="1" si="15"/>
        <v>11.023400480242914</v>
      </c>
      <c r="X11">
        <f t="shared" ca="1" si="16"/>
        <v>4.9975715924385185</v>
      </c>
      <c r="Y11">
        <f t="shared" ca="1" si="17"/>
        <v>407448.60000000003</v>
      </c>
      <c r="Z11">
        <f t="shared" ca="1" si="18"/>
        <v>58548025.899999999</v>
      </c>
      <c r="AA11">
        <f t="shared" ca="1" si="19"/>
        <v>620686.46806591144</v>
      </c>
      <c r="AB11">
        <f t="shared" ca="1" si="20"/>
        <v>1739.4</v>
      </c>
      <c r="AC11" s="3">
        <f t="shared" si="21"/>
        <v>43122</v>
      </c>
      <c r="AD11">
        <f t="shared" ca="1" si="22"/>
        <v>10.882130743959081</v>
      </c>
      <c r="AE11">
        <f t="shared" ca="1" si="23"/>
        <v>4.862637159442678</v>
      </c>
      <c r="AF11">
        <f t="shared" ca="1" si="24"/>
        <v>418438.55547000002</v>
      </c>
      <c r="AG11">
        <f t="shared" ca="1" si="25"/>
        <v>58548025.899999999</v>
      </c>
      <c r="AH11">
        <f t="shared" ca="1" si="26"/>
        <v>620686.46806591144</v>
      </c>
      <c r="AI11">
        <f t="shared" ca="1" si="27"/>
        <v>1722.6963000000001</v>
      </c>
      <c r="AJ11" s="3">
        <f t="shared" si="28"/>
        <v>43122</v>
      </c>
      <c r="AK11">
        <f t="shared" ca="1" si="29"/>
        <v>17669.536244110186</v>
      </c>
      <c r="AL11">
        <f t="shared" ca="1" si="30"/>
        <v>8892.8980821758523</v>
      </c>
      <c r="AM11">
        <f t="shared" ca="1" si="31"/>
        <v>23014.961379941495</v>
      </c>
      <c r="AN11">
        <f t="shared" ca="1" si="32"/>
        <v>13024.797990020885</v>
      </c>
      <c r="AO11">
        <f t="shared" ca="1" si="33"/>
        <v>6820.5072155619746</v>
      </c>
      <c r="AP11">
        <f t="shared" ca="1" si="34"/>
        <v>8198.701174128244</v>
      </c>
    </row>
    <row r="12" spans="1:42" x14ac:dyDescent="0.2">
      <c r="A12" s="3">
        <f t="shared" si="5"/>
        <v>43129</v>
      </c>
      <c r="B12" s="2">
        <v>71</v>
      </c>
      <c r="C12" s="2">
        <v>16</v>
      </c>
      <c r="D12" s="2">
        <v>451893</v>
      </c>
      <c r="E12" s="2">
        <v>40835980</v>
      </c>
      <c r="F12" s="2">
        <v>16318632</v>
      </c>
      <c r="G12" s="2">
        <v>1465</v>
      </c>
      <c r="H12" s="3">
        <f t="shared" si="6"/>
        <v>43129</v>
      </c>
      <c r="I12">
        <f>Summary!B$3/Summary!B$2*B12</f>
        <v>49.699999999999996</v>
      </c>
      <c r="J12">
        <f>Summary!C$3/Summary!C$2*C12</f>
        <v>14.608256095793219</v>
      </c>
      <c r="K12">
        <f>Summary!D$3/Summary!D$2*D12</f>
        <v>587460.9</v>
      </c>
      <c r="L12">
        <f>Summary!E$3/Summary!E$2*E12</f>
        <v>53086774</v>
      </c>
      <c r="M12">
        <f>Summary!F$3/Summary!F$2*F12</f>
        <v>21214221.600000005</v>
      </c>
      <c r="N12">
        <f>Summary!G$3/Summary!G$2*G12</f>
        <v>1904.5</v>
      </c>
      <c r="O12" s="3">
        <f t="shared" si="7"/>
        <v>43129</v>
      </c>
      <c r="P12">
        <f t="shared" ca="1" si="8"/>
        <v>55.3</v>
      </c>
      <c r="Q12">
        <f t="shared" ca="1" si="9"/>
        <v>14.608256095793219</v>
      </c>
      <c r="R12">
        <f t="shared" ca="1" si="10"/>
        <v>587460.9</v>
      </c>
      <c r="S12">
        <f t="shared" ca="1" si="11"/>
        <v>53086774</v>
      </c>
      <c r="T12">
        <f t="shared" ca="1" si="12"/>
        <v>21214221.600000005</v>
      </c>
      <c r="U12">
        <f t="shared" ca="1" si="13"/>
        <v>1729</v>
      </c>
      <c r="V12" s="3">
        <f t="shared" si="14"/>
        <v>43129</v>
      </c>
      <c r="W12">
        <f t="shared" ca="1" si="15"/>
        <v>11.107979735387728</v>
      </c>
      <c r="X12">
        <f t="shared" ca="1" si="16"/>
        <v>4.9975715924385185</v>
      </c>
      <c r="Y12">
        <f t="shared" ca="1" si="17"/>
        <v>587460.9</v>
      </c>
      <c r="Z12">
        <f t="shared" ca="1" si="18"/>
        <v>53086774</v>
      </c>
      <c r="AA12">
        <f t="shared" ca="1" si="19"/>
        <v>726610.51918837777</v>
      </c>
      <c r="AB12">
        <f t="shared" ca="1" si="20"/>
        <v>1729</v>
      </c>
      <c r="AC12" s="3">
        <f t="shared" si="21"/>
        <v>43129</v>
      </c>
      <c r="AD12">
        <f t="shared" ca="1" si="22"/>
        <v>11.062809937101997</v>
      </c>
      <c r="AE12">
        <f t="shared" ca="1" si="23"/>
        <v>4.9570912625397661</v>
      </c>
      <c r="AF12">
        <f t="shared" ca="1" si="24"/>
        <v>570558.66554700001</v>
      </c>
      <c r="AG12">
        <f t="shared" ca="1" si="25"/>
        <v>53086774</v>
      </c>
      <c r="AH12">
        <f t="shared" ca="1" si="26"/>
        <v>726610.51918837777</v>
      </c>
      <c r="AI12">
        <f t="shared" ca="1" si="27"/>
        <v>1728.3696300000001</v>
      </c>
      <c r="AJ12" s="3">
        <f t="shared" si="28"/>
        <v>43129</v>
      </c>
      <c r="AK12">
        <f t="shared" ca="1" si="29"/>
        <v>17962.908711957771</v>
      </c>
      <c r="AL12">
        <f t="shared" ca="1" si="30"/>
        <v>9065.6378290958164</v>
      </c>
      <c r="AM12">
        <f t="shared" ca="1" si="31"/>
        <v>31381.873111108704</v>
      </c>
      <c r="AN12">
        <f t="shared" ca="1" si="32"/>
        <v>11809.868849769244</v>
      </c>
      <c r="AO12">
        <f t="shared" ca="1" si="33"/>
        <v>7984.469686394541</v>
      </c>
      <c r="AP12">
        <f t="shared" ca="1" si="34"/>
        <v>8225.7018342749088</v>
      </c>
    </row>
    <row r="13" spans="1:42" x14ac:dyDescent="0.2">
      <c r="A13" s="3">
        <f t="shared" si="5"/>
        <v>43136</v>
      </c>
      <c r="B13" s="2">
        <v>72</v>
      </c>
      <c r="C13" s="2">
        <v>16</v>
      </c>
      <c r="D13" s="2">
        <v>301461</v>
      </c>
      <c r="E13" s="2">
        <v>41971240</v>
      </c>
      <c r="F13" s="2">
        <v>14106654</v>
      </c>
      <c r="G13" s="2">
        <v>1300</v>
      </c>
      <c r="H13" s="3">
        <f t="shared" si="6"/>
        <v>43136</v>
      </c>
      <c r="I13">
        <f>Summary!B$3/Summary!B$2*B13</f>
        <v>50.4</v>
      </c>
      <c r="J13">
        <f>Summary!C$3/Summary!C$2*C13</f>
        <v>14.608256095793219</v>
      </c>
      <c r="K13">
        <f>Summary!D$3/Summary!D$2*D13</f>
        <v>391899.3</v>
      </c>
      <c r="L13">
        <f>Summary!E$3/Summary!E$2*E13</f>
        <v>54562612</v>
      </c>
      <c r="M13">
        <f>Summary!F$3/Summary!F$2*F13</f>
        <v>18338650.200000003</v>
      </c>
      <c r="N13">
        <f>Summary!G$3/Summary!G$2*G13</f>
        <v>1690</v>
      </c>
      <c r="O13" s="3">
        <f t="shared" si="7"/>
        <v>43136</v>
      </c>
      <c r="P13">
        <f t="shared" ca="1" si="8"/>
        <v>49.699999999999996</v>
      </c>
      <c r="Q13">
        <f t="shared" ca="1" si="9"/>
        <v>14.608256095793219</v>
      </c>
      <c r="R13">
        <f t="shared" ca="1" si="10"/>
        <v>391899.3</v>
      </c>
      <c r="S13">
        <f t="shared" ca="1" si="11"/>
        <v>54562612</v>
      </c>
      <c r="T13">
        <f t="shared" ca="1" si="12"/>
        <v>18338650.200000003</v>
      </c>
      <c r="U13">
        <f t="shared" ca="1" si="13"/>
        <v>1904.5</v>
      </c>
      <c r="V13" s="3">
        <f t="shared" si="14"/>
        <v>43136</v>
      </c>
      <c r="W13">
        <f t="shared" ca="1" si="15"/>
        <v>10.418707203453016</v>
      </c>
      <c r="X13">
        <f t="shared" ca="1" si="16"/>
        <v>4.9975715924385185</v>
      </c>
      <c r="Y13">
        <f t="shared" ca="1" si="17"/>
        <v>391899.3</v>
      </c>
      <c r="Z13">
        <f t="shared" ca="1" si="18"/>
        <v>54562612</v>
      </c>
      <c r="AA13">
        <f t="shared" ca="1" si="19"/>
        <v>646686.64661029796</v>
      </c>
      <c r="AB13">
        <f t="shared" ca="1" si="20"/>
        <v>1904.5</v>
      </c>
      <c r="AC13" s="3">
        <f t="shared" si="21"/>
        <v>43136</v>
      </c>
      <c r="AD13">
        <f t="shared" ca="1" si="22"/>
        <v>10.547527750182812</v>
      </c>
      <c r="AE13">
        <f t="shared" ca="1" si="23"/>
        <v>4.9854274934688929</v>
      </c>
      <c r="AF13">
        <f t="shared" ca="1" si="24"/>
        <v>409765.23655470001</v>
      </c>
      <c r="AG13">
        <f t="shared" ca="1" si="25"/>
        <v>54562612</v>
      </c>
      <c r="AH13">
        <f t="shared" ca="1" si="26"/>
        <v>646686.64661029796</v>
      </c>
      <c r="AI13">
        <f t="shared" ca="1" si="27"/>
        <v>1886.8869629999999</v>
      </c>
      <c r="AJ13" s="3">
        <f t="shared" si="28"/>
        <v>43136</v>
      </c>
      <c r="AK13">
        <f t="shared" ca="1" si="29"/>
        <v>17126.234581501551</v>
      </c>
      <c r="AL13">
        <f t="shared" ca="1" si="30"/>
        <v>9117.4597531718046</v>
      </c>
      <c r="AM13">
        <f t="shared" ca="1" si="31"/>
        <v>22537.911411046221</v>
      </c>
      <c r="AN13">
        <f t="shared" ca="1" si="32"/>
        <v>12138.18891727807</v>
      </c>
      <c r="AO13">
        <f t="shared" ca="1" si="33"/>
        <v>7106.2141134752965</v>
      </c>
      <c r="AP13">
        <f t="shared" ca="1" si="34"/>
        <v>8980.1216610236952</v>
      </c>
    </row>
    <row r="14" spans="1:42" x14ac:dyDescent="0.2">
      <c r="A14" s="3">
        <f t="shared" si="5"/>
        <v>43143</v>
      </c>
      <c r="B14" s="2">
        <v>49</v>
      </c>
      <c r="C14" s="2">
        <v>16</v>
      </c>
      <c r="D14" s="2">
        <v>466403</v>
      </c>
      <c r="E14" s="2">
        <v>39126842</v>
      </c>
      <c r="F14" s="2">
        <v>14014633</v>
      </c>
      <c r="G14" s="2">
        <v>1456</v>
      </c>
      <c r="H14" s="3">
        <f t="shared" si="6"/>
        <v>43143</v>
      </c>
      <c r="I14">
        <f>Summary!B$3/Summary!B$2*B14</f>
        <v>34.299999999999997</v>
      </c>
      <c r="J14">
        <f>Summary!C$3/Summary!C$2*C14</f>
        <v>14.608256095793219</v>
      </c>
      <c r="K14">
        <f>Summary!D$3/Summary!D$2*D14</f>
        <v>606323.9</v>
      </c>
      <c r="L14">
        <f>Summary!E$3/Summary!E$2*E14</f>
        <v>50864894.600000001</v>
      </c>
      <c r="M14">
        <f>Summary!F$3/Summary!F$2*F14</f>
        <v>18219022.900000002</v>
      </c>
      <c r="N14">
        <f>Summary!G$3/Summary!G$2*G14</f>
        <v>1892.8</v>
      </c>
      <c r="O14" s="3">
        <f t="shared" si="7"/>
        <v>43143</v>
      </c>
      <c r="P14">
        <f t="shared" ca="1" si="8"/>
        <v>50.4</v>
      </c>
      <c r="Q14">
        <f t="shared" ca="1" si="9"/>
        <v>14.608256095793219</v>
      </c>
      <c r="R14">
        <f t="shared" ca="1" si="10"/>
        <v>606323.9</v>
      </c>
      <c r="S14">
        <f t="shared" ca="1" si="11"/>
        <v>50864894.600000001</v>
      </c>
      <c r="T14">
        <f t="shared" ca="1" si="12"/>
        <v>18219022.900000002</v>
      </c>
      <c r="U14">
        <f t="shared" ca="1" si="13"/>
        <v>1690</v>
      </c>
      <c r="V14" s="3">
        <f t="shared" si="14"/>
        <v>43143</v>
      </c>
      <c r="W14">
        <f t="shared" ca="1" si="15"/>
        <v>10.506506217693961</v>
      </c>
      <c r="X14">
        <f t="shared" ca="1" si="16"/>
        <v>4.9975715924385185</v>
      </c>
      <c r="Y14">
        <f t="shared" ca="1" si="17"/>
        <v>606323.9</v>
      </c>
      <c r="Z14">
        <f t="shared" ca="1" si="18"/>
        <v>50864894.600000001</v>
      </c>
      <c r="AA14">
        <f t="shared" ca="1" si="19"/>
        <v>643309.64891760971</v>
      </c>
      <c r="AB14">
        <f t="shared" ca="1" si="20"/>
        <v>1690</v>
      </c>
      <c r="AC14" s="3">
        <f t="shared" si="21"/>
        <v>43143</v>
      </c>
      <c r="AD14">
        <f t="shared" ca="1" si="22"/>
        <v>10.514710524191731</v>
      </c>
      <c r="AE14">
        <f t="shared" ca="1" si="23"/>
        <v>4.9939283627476305</v>
      </c>
      <c r="AF14">
        <f t="shared" ca="1" si="24"/>
        <v>586668.03365547</v>
      </c>
      <c r="AG14">
        <f t="shared" ca="1" si="25"/>
        <v>50864894.600000001</v>
      </c>
      <c r="AH14">
        <f t="shared" ca="1" si="26"/>
        <v>643309.64891760971</v>
      </c>
      <c r="AI14">
        <f t="shared" ca="1" si="27"/>
        <v>1709.6886962999999</v>
      </c>
      <c r="AJ14" s="3">
        <f t="shared" si="28"/>
        <v>43143</v>
      </c>
      <c r="AK14">
        <f t="shared" ca="1" si="29"/>
        <v>17072.948586532002</v>
      </c>
      <c r="AL14">
        <f t="shared" ca="1" si="30"/>
        <v>9133.0063303946008</v>
      </c>
      <c r="AM14">
        <f t="shared" ca="1" si="31"/>
        <v>32267.920727957146</v>
      </c>
      <c r="AN14">
        <f t="shared" ca="1" si="32"/>
        <v>11315.581811080399</v>
      </c>
      <c r="AO14">
        <f t="shared" ca="1" si="33"/>
        <v>7069.1054631100205</v>
      </c>
      <c r="AP14">
        <f t="shared" ca="1" si="34"/>
        <v>8136.7950472457596</v>
      </c>
    </row>
    <row r="15" spans="1:42" x14ac:dyDescent="0.2">
      <c r="A15" s="3">
        <f t="shared" si="5"/>
        <v>43150</v>
      </c>
      <c r="B15" s="2">
        <v>57</v>
      </c>
      <c r="C15" s="2">
        <v>16</v>
      </c>
      <c r="D15" s="2">
        <v>366586</v>
      </c>
      <c r="E15" s="2">
        <v>37513323</v>
      </c>
      <c r="F15" s="2">
        <v>15134096</v>
      </c>
      <c r="G15" s="2">
        <v>1384</v>
      </c>
      <c r="H15" s="3">
        <f t="shared" si="6"/>
        <v>43150</v>
      </c>
      <c r="I15">
        <f>Summary!B$3/Summary!B$2*B15</f>
        <v>39.9</v>
      </c>
      <c r="J15">
        <f>Summary!C$3/Summary!C$2*C15</f>
        <v>14.608256095793219</v>
      </c>
      <c r="K15">
        <f>Summary!D$3/Summary!D$2*D15</f>
        <v>476561.8</v>
      </c>
      <c r="L15">
        <f>Summary!E$3/Summary!E$2*E15</f>
        <v>48767319.899999999</v>
      </c>
      <c r="M15">
        <f>Summary!F$3/Summary!F$2*F15</f>
        <v>19674324.800000004</v>
      </c>
      <c r="N15">
        <f>Summary!G$3/Summary!G$2*G15</f>
        <v>1799.2</v>
      </c>
      <c r="O15" s="3">
        <f t="shared" si="7"/>
        <v>43150</v>
      </c>
      <c r="P15">
        <f t="shared" ca="1" si="8"/>
        <v>34.299999999999997</v>
      </c>
      <c r="Q15">
        <f t="shared" ca="1" si="9"/>
        <v>14.608256095793219</v>
      </c>
      <c r="R15">
        <f t="shared" ca="1" si="10"/>
        <v>476561.8</v>
      </c>
      <c r="S15">
        <f t="shared" ca="1" si="11"/>
        <v>48767319.899999999</v>
      </c>
      <c r="T15">
        <f t="shared" ca="1" si="12"/>
        <v>19674324.800000004</v>
      </c>
      <c r="U15">
        <f t="shared" ca="1" si="13"/>
        <v>1892.8</v>
      </c>
      <c r="V15" s="3">
        <f t="shared" si="14"/>
        <v>43150</v>
      </c>
      <c r="W15">
        <f t="shared" ca="1" si="15"/>
        <v>8.3402001301460551</v>
      </c>
      <c r="X15">
        <f t="shared" ca="1" si="16"/>
        <v>4.9975715924385185</v>
      </c>
      <c r="Y15">
        <f t="shared" ca="1" si="17"/>
        <v>476561.8</v>
      </c>
      <c r="Z15">
        <f t="shared" ca="1" si="18"/>
        <v>48767319.899999999</v>
      </c>
      <c r="AA15">
        <f t="shared" ca="1" si="19"/>
        <v>684100.43951004255</v>
      </c>
      <c r="AB15">
        <f t="shared" ca="1" si="20"/>
        <v>1892.8</v>
      </c>
      <c r="AC15" s="3">
        <f t="shared" si="21"/>
        <v>43150</v>
      </c>
      <c r="AD15">
        <f t="shared" ca="1" si="22"/>
        <v>8.7751022089551896</v>
      </c>
      <c r="AE15">
        <f t="shared" ca="1" si="23"/>
        <v>4.9964786235312522</v>
      </c>
      <c r="AF15">
        <f t="shared" ca="1" si="24"/>
        <v>487572.42336554697</v>
      </c>
      <c r="AG15">
        <f t="shared" ca="1" si="25"/>
        <v>48767319.899999999</v>
      </c>
      <c r="AH15">
        <f t="shared" ca="1" si="26"/>
        <v>684100.43951004255</v>
      </c>
      <c r="AI15">
        <f t="shared" ca="1" si="27"/>
        <v>1874.48886963</v>
      </c>
      <c r="AJ15" s="3">
        <f t="shared" si="28"/>
        <v>43150</v>
      </c>
      <c r="AK15">
        <f t="shared" ca="1" si="29"/>
        <v>14248.311307321683</v>
      </c>
      <c r="AL15">
        <f t="shared" ca="1" si="30"/>
        <v>9137.670303561441</v>
      </c>
      <c r="AM15">
        <f t="shared" ca="1" si="31"/>
        <v>26817.463034873399</v>
      </c>
      <c r="AN15">
        <f t="shared" ca="1" si="32"/>
        <v>10848.948029385658</v>
      </c>
      <c r="AO15">
        <f t="shared" ca="1" si="33"/>
        <v>7517.3412405567133</v>
      </c>
      <c r="AP15">
        <f t="shared" ca="1" si="34"/>
        <v>8921.1163316051734</v>
      </c>
    </row>
    <row r="16" spans="1:42" x14ac:dyDescent="0.2">
      <c r="A16" s="3">
        <f t="shared" si="5"/>
        <v>43157</v>
      </c>
      <c r="B16" s="2">
        <v>47</v>
      </c>
      <c r="C16" s="2">
        <v>14</v>
      </c>
      <c r="D16" s="2">
        <v>352179</v>
      </c>
      <c r="E16" s="2">
        <v>44999642</v>
      </c>
      <c r="F16" s="2">
        <v>13334472</v>
      </c>
      <c r="G16" s="2">
        <v>1314</v>
      </c>
      <c r="H16" s="3">
        <f t="shared" si="6"/>
        <v>43157</v>
      </c>
      <c r="I16">
        <f>Summary!B$3/Summary!B$2*B16</f>
        <v>32.9</v>
      </c>
      <c r="J16">
        <f>Summary!C$3/Summary!C$2*C16</f>
        <v>12.782224083819067</v>
      </c>
      <c r="K16">
        <f>Summary!D$3/Summary!D$2*D16</f>
        <v>457832.7</v>
      </c>
      <c r="L16">
        <f>Summary!E$3/Summary!E$2*E16</f>
        <v>58499534.600000001</v>
      </c>
      <c r="M16">
        <f>Summary!F$3/Summary!F$2*F16</f>
        <v>17334813.600000005</v>
      </c>
      <c r="N16">
        <f>Summary!G$3/Summary!G$2*G16</f>
        <v>1708.2</v>
      </c>
      <c r="O16" s="3">
        <f t="shared" si="7"/>
        <v>43157</v>
      </c>
      <c r="P16">
        <f t="shared" ca="1" si="8"/>
        <v>39.9</v>
      </c>
      <c r="Q16">
        <f t="shared" ca="1" si="9"/>
        <v>14.608256095793219</v>
      </c>
      <c r="R16">
        <f t="shared" ca="1" si="10"/>
        <v>457832.7</v>
      </c>
      <c r="S16">
        <f t="shared" ca="1" si="11"/>
        <v>58499534.600000001</v>
      </c>
      <c r="T16">
        <f t="shared" ca="1" si="12"/>
        <v>17334813.600000005</v>
      </c>
      <c r="U16">
        <f t="shared" ca="1" si="13"/>
        <v>1799.2</v>
      </c>
      <c r="V16" s="3">
        <f t="shared" si="14"/>
        <v>43157</v>
      </c>
      <c r="W16">
        <f t="shared" ca="1" si="15"/>
        <v>9.1323750193980651</v>
      </c>
      <c r="X16">
        <f t="shared" ca="1" si="16"/>
        <v>4.9975715924385185</v>
      </c>
      <c r="Y16">
        <f t="shared" ca="1" si="17"/>
        <v>457832.7</v>
      </c>
      <c r="Z16">
        <f t="shared" ca="1" si="18"/>
        <v>58499534.600000001</v>
      </c>
      <c r="AA16">
        <f t="shared" ca="1" si="19"/>
        <v>618209.02498519805</v>
      </c>
      <c r="AB16">
        <f t="shared" ca="1" si="20"/>
        <v>1799.2</v>
      </c>
      <c r="AC16" s="3">
        <f t="shared" si="21"/>
        <v>43157</v>
      </c>
      <c r="AD16">
        <f t="shared" ca="1" si="22"/>
        <v>9.0609204573094893</v>
      </c>
      <c r="AE16">
        <f t="shared" ca="1" si="23"/>
        <v>4.9972437017663385</v>
      </c>
      <c r="AF16">
        <f t="shared" ca="1" si="24"/>
        <v>460806.67233655468</v>
      </c>
      <c r="AG16">
        <f t="shared" ca="1" si="25"/>
        <v>58499534.600000001</v>
      </c>
      <c r="AH16">
        <f t="shared" ca="1" si="26"/>
        <v>618209.02498519805</v>
      </c>
      <c r="AI16">
        <f t="shared" ca="1" si="27"/>
        <v>1806.7288869629999</v>
      </c>
      <c r="AJ16" s="3">
        <f t="shared" si="28"/>
        <v>43157</v>
      </c>
      <c r="AK16">
        <f t="shared" ca="1" si="29"/>
        <v>14712.400190036855</v>
      </c>
      <c r="AL16">
        <f t="shared" ca="1" si="30"/>
        <v>9139.0694955114923</v>
      </c>
      <c r="AM16">
        <f t="shared" ca="1" si="31"/>
        <v>25345.292943985223</v>
      </c>
      <c r="AN16">
        <f t="shared" ca="1" si="32"/>
        <v>13014.010446340893</v>
      </c>
      <c r="AO16">
        <f t="shared" ca="1" si="33"/>
        <v>6793.2834572274278</v>
      </c>
      <c r="AP16">
        <f t="shared" ca="1" si="34"/>
        <v>8598.6312543162494</v>
      </c>
    </row>
    <row r="17" spans="1:42" x14ac:dyDescent="0.2">
      <c r="A17" s="3">
        <f t="shared" si="5"/>
        <v>43164</v>
      </c>
      <c r="B17" s="2">
        <v>70</v>
      </c>
      <c r="C17" s="2">
        <v>14</v>
      </c>
      <c r="D17" s="2">
        <v>370982</v>
      </c>
      <c r="E17" s="2">
        <v>35833418</v>
      </c>
      <c r="F17" s="2">
        <v>11954530</v>
      </c>
      <c r="G17" s="2">
        <v>1258</v>
      </c>
      <c r="H17" s="3">
        <f t="shared" si="6"/>
        <v>43164</v>
      </c>
      <c r="I17">
        <f>Summary!B$3/Summary!B$2*B17</f>
        <v>49</v>
      </c>
      <c r="J17">
        <f>Summary!C$3/Summary!C$2*C17</f>
        <v>12.782224083819067</v>
      </c>
      <c r="K17">
        <f>Summary!D$3/Summary!D$2*D17</f>
        <v>482276.60000000003</v>
      </c>
      <c r="L17">
        <f>Summary!E$3/Summary!E$2*E17</f>
        <v>46583443.399999999</v>
      </c>
      <c r="M17">
        <f>Summary!F$3/Summary!F$2*F17</f>
        <v>15540889.000000004</v>
      </c>
      <c r="N17">
        <f>Summary!G$3/Summary!G$2*G17</f>
        <v>1635.4</v>
      </c>
      <c r="O17" s="3">
        <f t="shared" si="7"/>
        <v>43164</v>
      </c>
      <c r="P17">
        <f t="shared" ca="1" si="8"/>
        <v>32.9</v>
      </c>
      <c r="Q17">
        <f t="shared" ca="1" si="9"/>
        <v>12.782224083819067</v>
      </c>
      <c r="R17">
        <f t="shared" ca="1" si="10"/>
        <v>482276.60000000003</v>
      </c>
      <c r="S17">
        <f t="shared" ca="1" si="11"/>
        <v>46583443.399999999</v>
      </c>
      <c r="T17">
        <f t="shared" ca="1" si="12"/>
        <v>15540889.000000004</v>
      </c>
      <c r="U17">
        <f t="shared" ca="1" si="13"/>
        <v>1708.2</v>
      </c>
      <c r="V17" s="3">
        <f t="shared" si="14"/>
        <v>43164</v>
      </c>
      <c r="W17">
        <f t="shared" ca="1" si="15"/>
        <v>8.1342504267588698</v>
      </c>
      <c r="X17">
        <f t="shared" ca="1" si="16"/>
        <v>4.6127918328770239</v>
      </c>
      <c r="Y17">
        <f t="shared" ca="1" si="17"/>
        <v>482276.60000000003</v>
      </c>
      <c r="Z17">
        <f t="shared" ca="1" si="18"/>
        <v>46583443.399999999</v>
      </c>
      <c r="AA17">
        <f t="shared" ca="1" si="19"/>
        <v>566474.92008738418</v>
      </c>
      <c r="AB17">
        <f t="shared" ca="1" si="20"/>
        <v>1708.2</v>
      </c>
      <c r="AC17" s="3">
        <f t="shared" si="21"/>
        <v>43164</v>
      </c>
      <c r="AD17">
        <f t="shared" ca="1" si="22"/>
        <v>8.319584432868993</v>
      </c>
      <c r="AE17">
        <f t="shared" ca="1" si="23"/>
        <v>4.7281273935438186</v>
      </c>
      <c r="AF17">
        <f t="shared" ca="1" si="24"/>
        <v>480129.60723365552</v>
      </c>
      <c r="AG17">
        <f t="shared" ca="1" si="25"/>
        <v>46583443.399999999</v>
      </c>
      <c r="AH17">
        <f t="shared" ca="1" si="26"/>
        <v>566474.92008738418</v>
      </c>
      <c r="AI17">
        <f t="shared" ca="1" si="27"/>
        <v>1718.0528886963</v>
      </c>
      <c r="AJ17" s="3">
        <f t="shared" si="28"/>
        <v>43164</v>
      </c>
      <c r="AK17">
        <f t="shared" ca="1" si="29"/>
        <v>13508.677862018742</v>
      </c>
      <c r="AL17">
        <f t="shared" ca="1" si="30"/>
        <v>8646.9036557002837</v>
      </c>
      <c r="AM17">
        <f t="shared" ca="1" si="31"/>
        <v>26408.093191692758</v>
      </c>
      <c r="AN17">
        <f t="shared" ca="1" si="32"/>
        <v>10363.115248341304</v>
      </c>
      <c r="AO17">
        <f t="shared" ca="1" si="33"/>
        <v>6224.7954139071253</v>
      </c>
      <c r="AP17">
        <f t="shared" ca="1" si="34"/>
        <v>8176.602129910405</v>
      </c>
    </row>
    <row r="18" spans="1:42" x14ac:dyDescent="0.2">
      <c r="A18" s="3">
        <f t="shared" si="5"/>
        <v>43171</v>
      </c>
      <c r="B18" s="2">
        <v>56</v>
      </c>
      <c r="C18" s="2">
        <v>14</v>
      </c>
      <c r="D18" s="2">
        <v>370632</v>
      </c>
      <c r="E18" s="2">
        <v>39821507</v>
      </c>
      <c r="F18" s="2">
        <v>11765278</v>
      </c>
      <c r="G18" s="2">
        <v>1714</v>
      </c>
      <c r="H18" s="3">
        <f t="shared" si="6"/>
        <v>43171</v>
      </c>
      <c r="I18">
        <f>Summary!B$3/Summary!B$2*B18</f>
        <v>39.199999999999996</v>
      </c>
      <c r="J18">
        <f>Summary!C$3/Summary!C$2*C18</f>
        <v>12.782224083819067</v>
      </c>
      <c r="K18">
        <f>Summary!D$3/Summary!D$2*D18</f>
        <v>481821.60000000003</v>
      </c>
      <c r="L18">
        <f>Summary!E$3/Summary!E$2*E18</f>
        <v>51767959.100000001</v>
      </c>
      <c r="M18">
        <f>Summary!F$3/Summary!F$2*F18</f>
        <v>15294861.400000002</v>
      </c>
      <c r="N18">
        <f>Summary!G$3/Summary!G$2*G18</f>
        <v>2228.2000000000003</v>
      </c>
      <c r="O18" s="3">
        <f t="shared" si="7"/>
        <v>43171</v>
      </c>
      <c r="P18">
        <f t="shared" ca="1" si="8"/>
        <v>49</v>
      </c>
      <c r="Q18">
        <f t="shared" ca="1" si="9"/>
        <v>12.782224083819067</v>
      </c>
      <c r="R18">
        <f t="shared" ca="1" si="10"/>
        <v>481821.60000000003</v>
      </c>
      <c r="S18">
        <f t="shared" ca="1" si="11"/>
        <v>51767959.100000001</v>
      </c>
      <c r="T18">
        <f t="shared" ca="1" si="12"/>
        <v>15294861.400000002</v>
      </c>
      <c r="U18">
        <f t="shared" ca="1" si="13"/>
        <v>1635.4</v>
      </c>
      <c r="V18" s="3">
        <f t="shared" si="14"/>
        <v>43171</v>
      </c>
      <c r="W18">
        <f t="shared" ca="1" si="15"/>
        <v>10.330412131161864</v>
      </c>
      <c r="X18">
        <f t="shared" ca="1" si="16"/>
        <v>4.6127918328770239</v>
      </c>
      <c r="Y18">
        <f t="shared" ca="1" si="17"/>
        <v>481821.60000000003</v>
      </c>
      <c r="Z18">
        <f t="shared" ca="1" si="18"/>
        <v>51767959.100000001</v>
      </c>
      <c r="AA18">
        <f t="shared" ca="1" si="19"/>
        <v>559289.2045980891</v>
      </c>
      <c r="AB18">
        <f t="shared" ca="1" si="20"/>
        <v>1635.4</v>
      </c>
      <c r="AC18" s="3">
        <f t="shared" si="21"/>
        <v>43171</v>
      </c>
      <c r="AD18">
        <f t="shared" ca="1" si="22"/>
        <v>9.9282465915032905</v>
      </c>
      <c r="AE18">
        <f t="shared" ca="1" si="23"/>
        <v>4.6473925010770625</v>
      </c>
      <c r="AF18">
        <f t="shared" ca="1" si="24"/>
        <v>481652.4007233656</v>
      </c>
      <c r="AG18">
        <f t="shared" ca="1" si="25"/>
        <v>51767959.100000001</v>
      </c>
      <c r="AH18">
        <f t="shared" ca="1" si="26"/>
        <v>559289.2045980891</v>
      </c>
      <c r="AI18">
        <f t="shared" ca="1" si="27"/>
        <v>1643.6652888696301</v>
      </c>
      <c r="AJ18" s="3">
        <f t="shared" si="28"/>
        <v>43171</v>
      </c>
      <c r="AK18">
        <f t="shared" ca="1" si="29"/>
        <v>16120.695212784007</v>
      </c>
      <c r="AL18">
        <f t="shared" ca="1" si="30"/>
        <v>8499.2539037569222</v>
      </c>
      <c r="AM18">
        <f t="shared" ca="1" si="31"/>
        <v>26491.849893595954</v>
      </c>
      <c r="AN18">
        <f t="shared" ca="1" si="32"/>
        <v>11516.480688602745</v>
      </c>
      <c r="AO18">
        <f t="shared" ca="1" si="33"/>
        <v>6145.8340914596893</v>
      </c>
      <c r="AP18">
        <f t="shared" ca="1" si="34"/>
        <v>7822.5747241282597</v>
      </c>
    </row>
    <row r="19" spans="1:42" x14ac:dyDescent="0.2">
      <c r="A19" s="3">
        <f t="shared" si="5"/>
        <v>43178</v>
      </c>
      <c r="B19" s="2">
        <v>63</v>
      </c>
      <c r="C19" s="2">
        <v>14</v>
      </c>
      <c r="D19" s="2">
        <v>393820</v>
      </c>
      <c r="E19" s="2">
        <v>35917978</v>
      </c>
      <c r="F19" s="2">
        <v>8230923</v>
      </c>
      <c r="G19" s="2">
        <v>2004</v>
      </c>
      <c r="H19" s="3">
        <f t="shared" si="6"/>
        <v>43178</v>
      </c>
      <c r="I19">
        <f>Summary!B$3/Summary!B$2*B19</f>
        <v>44.099999999999994</v>
      </c>
      <c r="J19">
        <f>Summary!C$3/Summary!C$2*C19</f>
        <v>12.782224083819067</v>
      </c>
      <c r="K19">
        <f>Summary!D$3/Summary!D$2*D19</f>
        <v>511966</v>
      </c>
      <c r="L19">
        <f>Summary!E$3/Summary!E$2*E19</f>
        <v>46693371.399999999</v>
      </c>
      <c r="M19">
        <f>Summary!F$3/Summary!F$2*F19</f>
        <v>10700199.900000002</v>
      </c>
      <c r="N19">
        <f>Summary!G$3/Summary!G$2*G19</f>
        <v>2605.2000000000003</v>
      </c>
      <c r="O19" s="3">
        <f t="shared" si="7"/>
        <v>43178</v>
      </c>
      <c r="P19">
        <f t="shared" ca="1" si="8"/>
        <v>39.199999999999996</v>
      </c>
      <c r="Q19">
        <f t="shared" ca="1" si="9"/>
        <v>12.782224083819067</v>
      </c>
      <c r="R19">
        <f t="shared" ca="1" si="10"/>
        <v>511966</v>
      </c>
      <c r="S19">
        <f t="shared" ca="1" si="11"/>
        <v>46693371.399999999</v>
      </c>
      <c r="T19">
        <f t="shared" ca="1" si="12"/>
        <v>10700199.900000002</v>
      </c>
      <c r="U19">
        <f t="shared" ca="1" si="13"/>
        <v>2228.2000000000003</v>
      </c>
      <c r="V19" s="3">
        <f t="shared" si="14"/>
        <v>43178</v>
      </c>
      <c r="W19">
        <f t="shared" ca="1" si="15"/>
        <v>9.0359046659327475</v>
      </c>
      <c r="X19">
        <f t="shared" ca="1" si="16"/>
        <v>4.6127918328770239</v>
      </c>
      <c r="Y19">
        <f t="shared" ca="1" si="17"/>
        <v>511966</v>
      </c>
      <c r="Z19">
        <f t="shared" ca="1" si="18"/>
        <v>46693371.399999999</v>
      </c>
      <c r="AA19">
        <f t="shared" ca="1" si="19"/>
        <v>420255.60362128669</v>
      </c>
      <c r="AB19">
        <f t="shared" ca="1" si="20"/>
        <v>2228.2000000000003</v>
      </c>
      <c r="AC19" s="3">
        <f t="shared" si="21"/>
        <v>43178</v>
      </c>
      <c r="AD19">
        <f t="shared" ca="1" si="22"/>
        <v>9.2143730510468558</v>
      </c>
      <c r="AE19">
        <f t="shared" ca="1" si="23"/>
        <v>4.6231720333370356</v>
      </c>
      <c r="AF19">
        <f t="shared" ca="1" si="24"/>
        <v>508934.6400723366</v>
      </c>
      <c r="AG19">
        <f t="shared" ca="1" si="25"/>
        <v>46693371.399999999</v>
      </c>
      <c r="AH19">
        <f t="shared" ca="1" si="26"/>
        <v>420255.60362128669</v>
      </c>
      <c r="AI19">
        <f t="shared" ca="1" si="27"/>
        <v>2169.7465288869635</v>
      </c>
      <c r="AJ19" s="3">
        <f t="shared" si="28"/>
        <v>43178</v>
      </c>
      <c r="AK19">
        <f t="shared" ca="1" si="29"/>
        <v>14961.564276610643</v>
      </c>
      <c r="AL19">
        <f t="shared" ca="1" si="30"/>
        <v>8454.9589781739123</v>
      </c>
      <c r="AM19">
        <f t="shared" ca="1" si="31"/>
        <v>27992.427879937619</v>
      </c>
      <c r="AN19">
        <f t="shared" ca="1" si="32"/>
        <v>10387.570214523981</v>
      </c>
      <c r="AO19">
        <f t="shared" ca="1" si="33"/>
        <v>4618.0423198382941</v>
      </c>
      <c r="AP19">
        <f t="shared" ca="1" si="34"/>
        <v>10326.314286474189</v>
      </c>
    </row>
    <row r="20" spans="1:42" x14ac:dyDescent="0.2">
      <c r="A20" s="3">
        <f t="shared" si="5"/>
        <v>43185</v>
      </c>
      <c r="B20" s="2">
        <v>59</v>
      </c>
      <c r="C20" s="2">
        <v>0</v>
      </c>
      <c r="D20" s="2">
        <v>307774</v>
      </c>
      <c r="E20" s="2">
        <v>39962132</v>
      </c>
      <c r="F20" s="2">
        <v>19128060</v>
      </c>
      <c r="G20" s="2">
        <v>2082</v>
      </c>
      <c r="H20" s="3">
        <f t="shared" si="6"/>
        <v>43185</v>
      </c>
      <c r="I20">
        <f>Summary!B$3/Summary!B$2*B20</f>
        <v>41.3</v>
      </c>
      <c r="J20">
        <f>Summary!C$3/Summary!C$2*C20</f>
        <v>0</v>
      </c>
      <c r="K20">
        <f>Summary!D$3/Summary!D$2*D20</f>
        <v>400106.2</v>
      </c>
      <c r="L20">
        <f>Summary!E$3/Summary!E$2*E20</f>
        <v>51950771.600000001</v>
      </c>
      <c r="M20">
        <f>Summary!F$3/Summary!F$2*F20</f>
        <v>24866478.000000004</v>
      </c>
      <c r="N20">
        <f>Summary!G$3/Summary!G$2*G20</f>
        <v>2706.6</v>
      </c>
      <c r="O20" s="3">
        <f t="shared" si="7"/>
        <v>43185</v>
      </c>
      <c r="P20">
        <f t="shared" ca="1" si="8"/>
        <v>44.099999999999994</v>
      </c>
      <c r="Q20">
        <f t="shared" ca="1" si="9"/>
        <v>12.782224083819067</v>
      </c>
      <c r="R20">
        <f t="shared" ca="1" si="10"/>
        <v>400106.2</v>
      </c>
      <c r="S20">
        <f t="shared" ca="1" si="11"/>
        <v>51950771.600000001</v>
      </c>
      <c r="T20">
        <f t="shared" ca="1" si="12"/>
        <v>24866478.000000004</v>
      </c>
      <c r="U20">
        <f t="shared" ca="1" si="13"/>
        <v>2605.2000000000003</v>
      </c>
      <c r="V20" s="3">
        <f t="shared" si="14"/>
        <v>43185</v>
      </c>
      <c r="W20">
        <f t="shared" ca="1" si="15"/>
        <v>9.6975751475733549</v>
      </c>
      <c r="X20">
        <f t="shared" ca="1" si="16"/>
        <v>4.6127918328770239</v>
      </c>
      <c r="Y20">
        <f t="shared" ca="1" si="17"/>
        <v>400106.2</v>
      </c>
      <c r="Z20">
        <f t="shared" ca="1" si="18"/>
        <v>51950771.600000001</v>
      </c>
      <c r="AA20">
        <f t="shared" ca="1" si="19"/>
        <v>825071.1891530829</v>
      </c>
      <c r="AB20">
        <f t="shared" ca="1" si="20"/>
        <v>2605.2000000000003</v>
      </c>
      <c r="AC20" s="3">
        <f t="shared" si="21"/>
        <v>43185</v>
      </c>
      <c r="AD20">
        <f t="shared" ca="1" si="22"/>
        <v>9.6009347282680544</v>
      </c>
      <c r="AE20">
        <f t="shared" ca="1" si="23"/>
        <v>4.6159058930150278</v>
      </c>
      <c r="AF20">
        <f t="shared" ca="1" si="24"/>
        <v>410989.04400723369</v>
      </c>
      <c r="AG20">
        <f t="shared" ca="1" si="25"/>
        <v>51950771.600000001</v>
      </c>
      <c r="AH20">
        <f t="shared" ca="1" si="26"/>
        <v>825071.1891530829</v>
      </c>
      <c r="AI20">
        <f t="shared" ca="1" si="27"/>
        <v>2561.6546528886965</v>
      </c>
      <c r="AJ20" s="3">
        <f t="shared" si="28"/>
        <v>43185</v>
      </c>
      <c r="AK20">
        <f t="shared" ca="1" si="29"/>
        <v>15589.232306608876</v>
      </c>
      <c r="AL20">
        <f t="shared" ca="1" si="30"/>
        <v>8441.6705004990108</v>
      </c>
      <c r="AM20">
        <f t="shared" ca="1" si="31"/>
        <v>22605.223280108839</v>
      </c>
      <c r="AN20">
        <f t="shared" ca="1" si="32"/>
        <v>11557.149794792895</v>
      </c>
      <c r="AO20">
        <f t="shared" ca="1" si="33"/>
        <v>9066.419663547942</v>
      </c>
      <c r="AP20">
        <f t="shared" ca="1" si="34"/>
        <v>12191.493654656153</v>
      </c>
    </row>
    <row r="21" spans="1:42" ht="15.75" customHeight="1" x14ac:dyDescent="0.2">
      <c r="A21" s="3">
        <f t="shared" si="5"/>
        <v>43192</v>
      </c>
      <c r="B21" s="2">
        <v>60</v>
      </c>
      <c r="C21" s="2">
        <v>0</v>
      </c>
      <c r="D21" s="2">
        <v>288716</v>
      </c>
      <c r="E21" s="2">
        <v>33340712</v>
      </c>
      <c r="F21" s="2">
        <v>23851755</v>
      </c>
      <c r="G21" s="2">
        <v>1638</v>
      </c>
      <c r="H21" s="3">
        <f t="shared" si="6"/>
        <v>43192</v>
      </c>
      <c r="I21">
        <f>Summary!B$3/Summary!B$2*B21</f>
        <v>42</v>
      </c>
      <c r="J21">
        <f>Summary!C$3/Summary!C$2*C21</f>
        <v>0</v>
      </c>
      <c r="K21">
        <f>Summary!D$3/Summary!D$2*D21</f>
        <v>375330.8</v>
      </c>
      <c r="L21">
        <f>Summary!E$3/Summary!E$2*E21</f>
        <v>43342925.600000001</v>
      </c>
      <c r="M21">
        <f>Summary!F$3/Summary!F$2*F21</f>
        <v>31007281.500000007</v>
      </c>
      <c r="N21">
        <f>Summary!G$3/Summary!G$2*G21</f>
        <v>2129.4</v>
      </c>
      <c r="O21" s="3">
        <f t="shared" si="7"/>
        <v>43192</v>
      </c>
      <c r="P21">
        <f t="shared" ca="1" si="8"/>
        <v>41.3</v>
      </c>
      <c r="Q21">
        <f t="shared" ca="1" si="9"/>
        <v>0</v>
      </c>
      <c r="R21">
        <f t="shared" ca="1" si="10"/>
        <v>375330.8</v>
      </c>
      <c r="S21">
        <f t="shared" ca="1" si="11"/>
        <v>43342925.600000001</v>
      </c>
      <c r="T21">
        <f t="shared" ca="1" si="12"/>
        <v>31007281.500000007</v>
      </c>
      <c r="U21">
        <f t="shared" ca="1" si="13"/>
        <v>2706.6</v>
      </c>
      <c r="V21" s="3">
        <f t="shared" si="14"/>
        <v>43192</v>
      </c>
      <c r="W21">
        <f t="shared" ca="1" si="15"/>
        <v>9.3233079872748199</v>
      </c>
      <c r="X21">
        <f t="shared" ca="1" si="16"/>
        <v>0</v>
      </c>
      <c r="Y21">
        <f t="shared" ca="1" si="17"/>
        <v>375330.8</v>
      </c>
      <c r="Z21">
        <f t="shared" ca="1" si="18"/>
        <v>43342925.600000001</v>
      </c>
      <c r="AA21">
        <f t="shared" ca="1" si="19"/>
        <v>984398.52347257058</v>
      </c>
      <c r="AB21">
        <f t="shared" ca="1" si="20"/>
        <v>2706.6</v>
      </c>
      <c r="AC21" s="3">
        <f t="shared" si="21"/>
        <v>43192</v>
      </c>
      <c r="AD21">
        <f t="shared" ca="1" si="22"/>
        <v>9.3788333354734661</v>
      </c>
      <c r="AE21">
        <f t="shared" ca="1" si="23"/>
        <v>1.3847717679045086</v>
      </c>
      <c r="AF21">
        <f t="shared" ca="1" si="24"/>
        <v>378896.62440072332</v>
      </c>
      <c r="AG21">
        <f t="shared" ca="1" si="25"/>
        <v>43342925.600000001</v>
      </c>
      <c r="AH21">
        <f t="shared" ca="1" si="26"/>
        <v>984398.52347257058</v>
      </c>
      <c r="AI21">
        <f t="shared" ca="1" si="27"/>
        <v>2692.1054652888697</v>
      </c>
      <c r="AJ21" s="3">
        <f t="shared" si="28"/>
        <v>43192</v>
      </c>
      <c r="AK21">
        <f t="shared" ca="1" si="29"/>
        <v>15228.601773656506</v>
      </c>
      <c r="AL21">
        <f t="shared" ca="1" si="30"/>
        <v>2532.5011501497038</v>
      </c>
      <c r="AM21">
        <f t="shared" ca="1" si="31"/>
        <v>20840.075713811813</v>
      </c>
      <c r="AN21">
        <f t="shared" ca="1" si="32"/>
        <v>9642.2183593470181</v>
      </c>
      <c r="AO21">
        <f t="shared" ca="1" si="33"/>
        <v>10817.21219612644</v>
      </c>
      <c r="AP21">
        <f t="shared" ca="1" si="34"/>
        <v>12812.338564342952</v>
      </c>
    </row>
    <row r="22" spans="1:42" ht="15.75" customHeight="1" x14ac:dyDescent="0.2">
      <c r="A22" s="3">
        <f t="shared" si="5"/>
        <v>43199</v>
      </c>
      <c r="B22" s="2">
        <v>60</v>
      </c>
      <c r="C22" s="2">
        <v>0</v>
      </c>
      <c r="D22" s="2">
        <v>284496</v>
      </c>
      <c r="E22" s="2">
        <v>36828694</v>
      </c>
      <c r="F22" s="2">
        <v>24738892</v>
      </c>
      <c r="G22" s="2">
        <v>1675</v>
      </c>
      <c r="H22" s="3">
        <f t="shared" si="6"/>
        <v>43199</v>
      </c>
      <c r="I22">
        <f>Summary!B$3/Summary!B$2*B22</f>
        <v>42</v>
      </c>
      <c r="J22">
        <f>Summary!C$3/Summary!C$2*C22</f>
        <v>0</v>
      </c>
      <c r="K22">
        <f>Summary!D$3/Summary!D$2*D22</f>
        <v>369844.8</v>
      </c>
      <c r="L22">
        <f>Summary!E$3/Summary!E$2*E22</f>
        <v>47877302.200000003</v>
      </c>
      <c r="M22">
        <f>Summary!F$3/Summary!F$2*F22</f>
        <v>32160559.600000005</v>
      </c>
      <c r="N22">
        <f>Summary!G$3/Summary!G$2*G22</f>
        <v>2177.5</v>
      </c>
      <c r="O22" s="3">
        <f t="shared" si="7"/>
        <v>43199</v>
      </c>
      <c r="P22">
        <f t="shared" ca="1" si="8"/>
        <v>42</v>
      </c>
      <c r="Q22">
        <f t="shared" ca="1" si="9"/>
        <v>0</v>
      </c>
      <c r="R22">
        <f t="shared" ca="1" si="10"/>
        <v>369844.8</v>
      </c>
      <c r="S22">
        <f t="shared" ca="1" si="11"/>
        <v>47877302.200000003</v>
      </c>
      <c r="T22">
        <f t="shared" ca="1" si="12"/>
        <v>32160559.600000005</v>
      </c>
      <c r="U22">
        <f t="shared" ca="1" si="13"/>
        <v>2129.4</v>
      </c>
      <c r="V22" s="3">
        <f t="shared" si="14"/>
        <v>43199</v>
      </c>
      <c r="W22">
        <f t="shared" ca="1" si="15"/>
        <v>9.41780240441493</v>
      </c>
      <c r="X22">
        <f t="shared" ca="1" si="16"/>
        <v>0</v>
      </c>
      <c r="Y22">
        <f t="shared" ca="1" si="17"/>
        <v>369844.8</v>
      </c>
      <c r="Z22">
        <f t="shared" ca="1" si="18"/>
        <v>47877302.200000003</v>
      </c>
      <c r="AA22">
        <f t="shared" ca="1" si="19"/>
        <v>1013581.9723800531</v>
      </c>
      <c r="AB22">
        <f t="shared" ca="1" si="20"/>
        <v>2129.4</v>
      </c>
      <c r="AC22" s="3">
        <f t="shared" si="21"/>
        <v>43199</v>
      </c>
      <c r="AD22">
        <f t="shared" ca="1" si="22"/>
        <v>9.4100085906266369</v>
      </c>
      <c r="AE22">
        <f t="shared" ca="1" si="23"/>
        <v>0.41543153037135266</v>
      </c>
      <c r="AF22">
        <f t="shared" ca="1" si="24"/>
        <v>370749.98244007234</v>
      </c>
      <c r="AG22">
        <f t="shared" ca="1" si="25"/>
        <v>47877302.200000003</v>
      </c>
      <c r="AH22">
        <f t="shared" ca="1" si="26"/>
        <v>1013581.9723800531</v>
      </c>
      <c r="AI22">
        <f t="shared" ca="1" si="27"/>
        <v>2185.6705465288869</v>
      </c>
      <c r="AJ22" s="3">
        <f t="shared" si="28"/>
        <v>43199</v>
      </c>
      <c r="AK22">
        <f t="shared" ca="1" si="29"/>
        <v>15279.221667297659</v>
      </c>
      <c r="AL22">
        <f t="shared" ca="1" si="30"/>
        <v>759.75034504491123</v>
      </c>
      <c r="AM22">
        <f t="shared" ca="1" si="31"/>
        <v>20391.994035750398</v>
      </c>
      <c r="AN22">
        <f t="shared" ca="1" si="32"/>
        <v>10650.951588483575</v>
      </c>
      <c r="AO22">
        <f t="shared" ca="1" si="33"/>
        <v>11137.89894231684</v>
      </c>
      <c r="AP22">
        <f t="shared" ca="1" si="34"/>
        <v>10402.100286674966</v>
      </c>
    </row>
    <row r="23" spans="1:42" ht="15.75" customHeight="1" x14ac:dyDescent="0.2">
      <c r="A23" s="3">
        <f t="shared" si="5"/>
        <v>43206</v>
      </c>
      <c r="B23" s="2">
        <v>46</v>
      </c>
      <c r="C23" s="2">
        <v>0</v>
      </c>
      <c r="D23" s="2">
        <v>426874</v>
      </c>
      <c r="E23" s="2">
        <v>36174045</v>
      </c>
      <c r="F23" s="2">
        <v>27647322</v>
      </c>
      <c r="G23" s="2">
        <v>1845</v>
      </c>
      <c r="H23" s="3">
        <f t="shared" si="6"/>
        <v>43206</v>
      </c>
      <c r="I23">
        <f>Summary!B$3/Summary!B$2*B23</f>
        <v>32.199999999999996</v>
      </c>
      <c r="J23">
        <f>Summary!C$3/Summary!C$2*C23</f>
        <v>0</v>
      </c>
      <c r="K23">
        <f>Summary!D$3/Summary!D$2*D23</f>
        <v>554936.20000000007</v>
      </c>
      <c r="L23">
        <f>Summary!E$3/Summary!E$2*E23</f>
        <v>47026258.5</v>
      </c>
      <c r="M23">
        <f>Summary!F$3/Summary!F$2*F23</f>
        <v>35941518.600000009</v>
      </c>
      <c r="N23">
        <f>Summary!G$3/Summary!G$2*G23</f>
        <v>2398.5</v>
      </c>
      <c r="O23" s="3">
        <f t="shared" si="7"/>
        <v>43206</v>
      </c>
      <c r="P23">
        <f t="shared" ca="1" si="8"/>
        <v>42</v>
      </c>
      <c r="Q23">
        <f t="shared" ca="1" si="9"/>
        <v>0</v>
      </c>
      <c r="R23">
        <f t="shared" ca="1" si="10"/>
        <v>554936.20000000007</v>
      </c>
      <c r="S23">
        <f t="shared" ca="1" si="11"/>
        <v>47026258.5</v>
      </c>
      <c r="T23">
        <f t="shared" ca="1" si="12"/>
        <v>35941518.600000009</v>
      </c>
      <c r="U23">
        <f t="shared" ca="1" si="13"/>
        <v>2177.5</v>
      </c>
      <c r="V23" s="3">
        <f t="shared" si="14"/>
        <v>43206</v>
      </c>
      <c r="W23">
        <f t="shared" ca="1" si="15"/>
        <v>9.41780240441493</v>
      </c>
      <c r="X23">
        <f t="shared" ca="1" si="16"/>
        <v>0</v>
      </c>
      <c r="Y23">
        <f t="shared" ca="1" si="17"/>
        <v>554936.20000000007</v>
      </c>
      <c r="Z23">
        <f t="shared" ca="1" si="18"/>
        <v>47026258.5</v>
      </c>
      <c r="AA23">
        <f t="shared" ca="1" si="19"/>
        <v>1107840.2461805749</v>
      </c>
      <c r="AB23">
        <f t="shared" ca="1" si="20"/>
        <v>2177.5</v>
      </c>
      <c r="AC23" s="3">
        <f t="shared" si="21"/>
        <v>43206</v>
      </c>
      <c r="AD23">
        <f t="shared" ca="1" si="22"/>
        <v>9.416243641657271</v>
      </c>
      <c r="AE23">
        <f t="shared" ca="1" si="23"/>
        <v>0.12462945911140581</v>
      </c>
      <c r="AF23">
        <f t="shared" ca="1" si="24"/>
        <v>536517.57824400731</v>
      </c>
      <c r="AG23">
        <f t="shared" ca="1" si="25"/>
        <v>47026258.5</v>
      </c>
      <c r="AH23">
        <f t="shared" ca="1" si="26"/>
        <v>1107840.2461805749</v>
      </c>
      <c r="AI23">
        <f t="shared" ca="1" si="27"/>
        <v>2178.3170546528886</v>
      </c>
      <c r="AJ23" s="3">
        <f t="shared" si="28"/>
        <v>43206</v>
      </c>
      <c r="AK23">
        <f t="shared" ca="1" si="29"/>
        <v>15289.345646025889</v>
      </c>
      <c r="AL23">
        <f t="shared" ca="1" si="30"/>
        <v>227.9251035134734</v>
      </c>
      <c r="AM23">
        <f t="shared" ca="1" si="31"/>
        <v>29509.54490576539</v>
      </c>
      <c r="AN23">
        <f t="shared" ca="1" si="32"/>
        <v>10461.625439518064</v>
      </c>
      <c r="AO23">
        <f t="shared" ca="1" si="33"/>
        <v>12173.670253049855</v>
      </c>
      <c r="AP23">
        <f t="shared" ca="1" si="34"/>
        <v>10367.103356294556</v>
      </c>
    </row>
    <row r="24" spans="1:42" ht="15.75" customHeight="1" x14ac:dyDescent="0.2">
      <c r="A24" s="3">
        <f t="shared" si="5"/>
        <v>43213</v>
      </c>
      <c r="B24" s="2">
        <v>46</v>
      </c>
      <c r="C24" s="2">
        <v>0</v>
      </c>
      <c r="D24" s="2">
        <v>371756</v>
      </c>
      <c r="E24" s="2">
        <v>40762077</v>
      </c>
      <c r="F24" s="2">
        <v>29202961</v>
      </c>
      <c r="G24" s="2">
        <v>1930</v>
      </c>
      <c r="H24" s="3">
        <f t="shared" si="6"/>
        <v>43213</v>
      </c>
      <c r="I24">
        <f>Summary!B$3/Summary!B$2*B24</f>
        <v>32.199999999999996</v>
      </c>
      <c r="J24">
        <f>Summary!C$3/Summary!C$2*C24</f>
        <v>0</v>
      </c>
      <c r="K24">
        <f>Summary!D$3/Summary!D$2*D24</f>
        <v>483282.8</v>
      </c>
      <c r="L24">
        <f>Summary!E$3/Summary!E$2*E24</f>
        <v>52990700.100000001</v>
      </c>
      <c r="M24">
        <f>Summary!F$3/Summary!F$2*F24</f>
        <v>37963849.300000004</v>
      </c>
      <c r="N24">
        <f>Summary!G$3/Summary!G$2*G24</f>
        <v>2509</v>
      </c>
      <c r="O24" s="3">
        <f t="shared" si="7"/>
        <v>43213</v>
      </c>
      <c r="P24">
        <f t="shared" ca="1" si="8"/>
        <v>32.199999999999996</v>
      </c>
      <c r="Q24">
        <f t="shared" ca="1" si="9"/>
        <v>0</v>
      </c>
      <c r="R24">
        <f t="shared" ca="1" si="10"/>
        <v>483282.8</v>
      </c>
      <c r="S24">
        <f t="shared" ca="1" si="11"/>
        <v>52990700.100000001</v>
      </c>
      <c r="T24">
        <f t="shared" ca="1" si="12"/>
        <v>37963849.300000004</v>
      </c>
      <c r="U24">
        <f t="shared" ca="1" si="13"/>
        <v>2398.5</v>
      </c>
      <c r="V24" s="3">
        <f t="shared" si="14"/>
        <v>43213</v>
      </c>
      <c r="W24">
        <f t="shared" ca="1" si="15"/>
        <v>8.0299626089665797</v>
      </c>
      <c r="X24">
        <f t="shared" ca="1" si="16"/>
        <v>0</v>
      </c>
      <c r="Y24">
        <f t="shared" ca="1" si="17"/>
        <v>483282.8</v>
      </c>
      <c r="Z24">
        <f t="shared" ca="1" si="18"/>
        <v>52990700.100000001</v>
      </c>
      <c r="AA24">
        <f t="shared" ca="1" si="19"/>
        <v>1157433.8850219273</v>
      </c>
      <c r="AB24">
        <f t="shared" ca="1" si="20"/>
        <v>2398.5</v>
      </c>
      <c r="AC24" s="3">
        <f t="shared" si="21"/>
        <v>43213</v>
      </c>
      <c r="AD24">
        <f t="shared" ca="1" si="22"/>
        <v>8.3072188155047186</v>
      </c>
      <c r="AE24">
        <f t="shared" ca="1" si="23"/>
        <v>3.7388837733421748E-2</v>
      </c>
      <c r="AF24">
        <f t="shared" ca="1" si="24"/>
        <v>488606.27782440075</v>
      </c>
      <c r="AG24">
        <f t="shared" ca="1" si="25"/>
        <v>52990700.100000001</v>
      </c>
      <c r="AH24">
        <f t="shared" ca="1" si="26"/>
        <v>1157433.8850219273</v>
      </c>
      <c r="AI24">
        <f t="shared" ca="1" si="27"/>
        <v>2376.481705465289</v>
      </c>
      <c r="AJ24" s="3">
        <f t="shared" si="28"/>
        <v>43213</v>
      </c>
      <c r="AK24">
        <f t="shared" ca="1" si="29"/>
        <v>13488.599558482447</v>
      </c>
      <c r="AL24">
        <f t="shared" ca="1" si="30"/>
        <v>68.377531054042024</v>
      </c>
      <c r="AM24">
        <f t="shared" ca="1" si="31"/>
        <v>26874.327107583606</v>
      </c>
      <c r="AN24">
        <f t="shared" ca="1" si="32"/>
        <v>11788.495914979765</v>
      </c>
      <c r="AO24">
        <f t="shared" ca="1" si="33"/>
        <v>12718.63746107911</v>
      </c>
      <c r="AP24">
        <f t="shared" ca="1" si="34"/>
        <v>11310.213732329114</v>
      </c>
    </row>
    <row r="25" spans="1:42" ht="15.75" customHeight="1" x14ac:dyDescent="0.2">
      <c r="A25" s="3">
        <f t="shared" si="5"/>
        <v>43220</v>
      </c>
      <c r="B25" s="2">
        <v>46</v>
      </c>
      <c r="C25" s="2">
        <v>0</v>
      </c>
      <c r="D25" s="2">
        <v>403937</v>
      </c>
      <c r="E25" s="2">
        <v>40690118</v>
      </c>
      <c r="F25" s="2">
        <v>27915843</v>
      </c>
      <c r="G25" s="2">
        <v>1899</v>
      </c>
      <c r="H25" s="3">
        <f t="shared" si="6"/>
        <v>43220</v>
      </c>
      <c r="I25">
        <f>Summary!B$3/Summary!B$2*B25</f>
        <v>32.199999999999996</v>
      </c>
      <c r="J25">
        <f>Summary!C$3/Summary!C$2*C25</f>
        <v>0</v>
      </c>
      <c r="K25">
        <f>Summary!D$3/Summary!D$2*D25</f>
        <v>525118.1</v>
      </c>
      <c r="L25">
        <f>Summary!E$3/Summary!E$2*E25</f>
        <v>52897153.399999999</v>
      </c>
      <c r="M25">
        <f>Summary!F$3/Summary!F$2*F25</f>
        <v>36290595.900000006</v>
      </c>
      <c r="N25">
        <f>Summary!G$3/Summary!G$2*G25</f>
        <v>2468.7000000000003</v>
      </c>
      <c r="O25" s="3">
        <f t="shared" si="7"/>
        <v>43220</v>
      </c>
      <c r="P25">
        <f t="shared" ca="1" si="8"/>
        <v>32.199999999999996</v>
      </c>
      <c r="Q25">
        <f t="shared" ca="1" si="9"/>
        <v>0</v>
      </c>
      <c r="R25">
        <f t="shared" ca="1" si="10"/>
        <v>525118.1</v>
      </c>
      <c r="S25">
        <f t="shared" ca="1" si="11"/>
        <v>52897153.399999999</v>
      </c>
      <c r="T25">
        <f t="shared" ca="1" si="12"/>
        <v>36290595.900000006</v>
      </c>
      <c r="U25">
        <f t="shared" ca="1" si="13"/>
        <v>2509</v>
      </c>
      <c r="V25" s="3">
        <f t="shared" si="14"/>
        <v>43220</v>
      </c>
      <c r="W25">
        <f t="shared" ca="1" si="15"/>
        <v>8.0299626089665797</v>
      </c>
      <c r="X25">
        <f t="shared" ca="1" si="16"/>
        <v>0</v>
      </c>
      <c r="Y25">
        <f t="shared" ca="1" si="17"/>
        <v>525118.1</v>
      </c>
      <c r="Z25">
        <f t="shared" ca="1" si="18"/>
        <v>52897153.399999999</v>
      </c>
      <c r="AA25">
        <f t="shared" ca="1" si="19"/>
        <v>1116439.7211027264</v>
      </c>
      <c r="AB25">
        <f t="shared" ca="1" si="20"/>
        <v>2509</v>
      </c>
      <c r="AC25" s="3">
        <f t="shared" si="21"/>
        <v>43220</v>
      </c>
      <c r="AD25">
        <f t="shared" ca="1" si="22"/>
        <v>8.0854138502742074</v>
      </c>
      <c r="AE25">
        <f t="shared" ca="1" si="23"/>
        <v>1.1216651320026525E-2</v>
      </c>
      <c r="AF25">
        <f t="shared" ca="1" si="24"/>
        <v>521466.91778244002</v>
      </c>
      <c r="AG25">
        <f t="shared" ca="1" si="25"/>
        <v>52897153.399999999</v>
      </c>
      <c r="AH25">
        <f t="shared" ca="1" si="26"/>
        <v>1116439.7211027264</v>
      </c>
      <c r="AI25">
        <f t="shared" ca="1" si="27"/>
        <v>2495.7481705465289</v>
      </c>
      <c r="AJ25" s="3">
        <f t="shared" si="28"/>
        <v>43220</v>
      </c>
      <c r="AK25">
        <f t="shared" ca="1" si="29"/>
        <v>13128.450340973757</v>
      </c>
      <c r="AL25">
        <f t="shared" ca="1" si="30"/>
        <v>20.513259316212611</v>
      </c>
      <c r="AM25">
        <f t="shared" ca="1" si="31"/>
        <v>28681.72833691095</v>
      </c>
      <c r="AN25">
        <f t="shared" ca="1" si="32"/>
        <v>11767.685189914257</v>
      </c>
      <c r="AO25">
        <f t="shared" ca="1" si="33"/>
        <v>12268.166885044015</v>
      </c>
      <c r="AP25">
        <f t="shared" ca="1" si="34"/>
        <v>11877.829804468867</v>
      </c>
    </row>
    <row r="26" spans="1:42" ht="15.75" customHeight="1" x14ac:dyDescent="0.2">
      <c r="A26" s="3">
        <f t="shared" si="5"/>
        <v>43227</v>
      </c>
      <c r="B26" s="2">
        <v>36</v>
      </c>
      <c r="C26" s="2">
        <v>0</v>
      </c>
      <c r="D26" s="2">
        <v>291225</v>
      </c>
      <c r="E26" s="2">
        <v>38158495</v>
      </c>
      <c r="F26" s="2">
        <v>30767131</v>
      </c>
      <c r="G26" s="2">
        <v>1882</v>
      </c>
      <c r="H26" s="3">
        <f t="shared" si="6"/>
        <v>43227</v>
      </c>
      <c r="I26">
        <f>Summary!B$3/Summary!B$2*B26</f>
        <v>25.2</v>
      </c>
      <c r="J26">
        <f>Summary!C$3/Summary!C$2*C26</f>
        <v>0</v>
      </c>
      <c r="K26">
        <f>Summary!D$3/Summary!D$2*D26</f>
        <v>378592.5</v>
      </c>
      <c r="L26">
        <f>Summary!E$3/Summary!E$2*E26</f>
        <v>49606043.5</v>
      </c>
      <c r="M26">
        <f>Summary!F$3/Summary!F$2*F26</f>
        <v>39997270.300000012</v>
      </c>
      <c r="N26">
        <f>Summary!G$3/Summary!G$2*G26</f>
        <v>2446.6</v>
      </c>
      <c r="O26" s="3">
        <f t="shared" si="7"/>
        <v>43227</v>
      </c>
      <c r="P26">
        <f t="shared" ca="1" si="8"/>
        <v>32.199999999999996</v>
      </c>
      <c r="Q26">
        <f t="shared" ca="1" si="9"/>
        <v>0</v>
      </c>
      <c r="R26">
        <f t="shared" ca="1" si="10"/>
        <v>378592.5</v>
      </c>
      <c r="S26">
        <f t="shared" ca="1" si="11"/>
        <v>49606043.5</v>
      </c>
      <c r="T26">
        <f t="shared" ca="1" si="12"/>
        <v>39997270.300000012</v>
      </c>
      <c r="U26">
        <f t="shared" ca="1" si="13"/>
        <v>2468.7000000000003</v>
      </c>
      <c r="V26" s="3">
        <f t="shared" si="14"/>
        <v>43227</v>
      </c>
      <c r="W26">
        <f t="shared" ca="1" si="15"/>
        <v>8.0299626089665797</v>
      </c>
      <c r="X26">
        <f t="shared" ca="1" si="16"/>
        <v>0</v>
      </c>
      <c r="Y26">
        <f t="shared" ca="1" si="17"/>
        <v>378592.5</v>
      </c>
      <c r="Z26">
        <f t="shared" ca="1" si="18"/>
        <v>49606043.5</v>
      </c>
      <c r="AA26">
        <f t="shared" ca="1" si="19"/>
        <v>1206769.380894816</v>
      </c>
      <c r="AB26">
        <f t="shared" ca="1" si="20"/>
        <v>2468.7000000000003</v>
      </c>
      <c r="AC26" s="3">
        <f t="shared" si="21"/>
        <v>43227</v>
      </c>
      <c r="AD26">
        <f t="shared" ca="1" si="22"/>
        <v>8.0410528572281059</v>
      </c>
      <c r="AE26">
        <f t="shared" ca="1" si="23"/>
        <v>3.3649953960079582E-3</v>
      </c>
      <c r="AF26">
        <f t="shared" ca="1" si="24"/>
        <v>392879.94177824399</v>
      </c>
      <c r="AG26">
        <f t="shared" ca="1" si="25"/>
        <v>49606043.5</v>
      </c>
      <c r="AH26">
        <f t="shared" ca="1" si="26"/>
        <v>1206769.380894816</v>
      </c>
      <c r="AI26">
        <f t="shared" ca="1" si="27"/>
        <v>2471.404817054653</v>
      </c>
      <c r="AJ26" s="3">
        <f t="shared" si="28"/>
        <v>43227</v>
      </c>
      <c r="AK26">
        <f t="shared" ca="1" si="29"/>
        <v>13056.420497472021</v>
      </c>
      <c r="AL26">
        <f t="shared" ca="1" si="30"/>
        <v>6.1539777948637839</v>
      </c>
      <c r="AM26">
        <f t="shared" ca="1" si="31"/>
        <v>21609.186268276906</v>
      </c>
      <c r="AN26">
        <f t="shared" ca="1" si="32"/>
        <v>11035.533405946802</v>
      </c>
      <c r="AO26">
        <f t="shared" ca="1" si="33"/>
        <v>13260.768026021011</v>
      </c>
      <c r="AP26">
        <f t="shared" ca="1" si="34"/>
        <v>11761.974281440192</v>
      </c>
    </row>
    <row r="27" spans="1:42" ht="15.75" customHeight="1" x14ac:dyDescent="0.2">
      <c r="A27" s="3">
        <f t="shared" si="5"/>
        <v>43234</v>
      </c>
      <c r="B27" s="2">
        <v>36</v>
      </c>
      <c r="C27" s="2">
        <v>0</v>
      </c>
      <c r="D27" s="2">
        <v>357468</v>
      </c>
      <c r="E27" s="2">
        <v>35443312</v>
      </c>
      <c r="F27" s="2">
        <v>34250167</v>
      </c>
      <c r="G27" s="2">
        <v>1852</v>
      </c>
      <c r="H27" s="3">
        <f t="shared" si="6"/>
        <v>43234</v>
      </c>
      <c r="I27">
        <f>Summary!B$3/Summary!B$2*B27</f>
        <v>25.2</v>
      </c>
      <c r="J27">
        <f>Summary!C$3/Summary!C$2*C27</f>
        <v>0</v>
      </c>
      <c r="K27">
        <f>Summary!D$3/Summary!D$2*D27</f>
        <v>464708.4</v>
      </c>
      <c r="L27">
        <f>Summary!E$3/Summary!E$2*E27</f>
        <v>46076305.600000001</v>
      </c>
      <c r="M27">
        <f>Summary!F$3/Summary!F$2*F27</f>
        <v>44525217.100000009</v>
      </c>
      <c r="N27">
        <f>Summary!G$3/Summary!G$2*G27</f>
        <v>2407.6</v>
      </c>
      <c r="O27" s="3">
        <f t="shared" si="7"/>
        <v>43234</v>
      </c>
      <c r="P27">
        <f t="shared" ca="1" si="8"/>
        <v>25.2</v>
      </c>
      <c r="Q27">
        <f t="shared" ca="1" si="9"/>
        <v>0</v>
      </c>
      <c r="R27">
        <f t="shared" ca="1" si="10"/>
        <v>464708.4</v>
      </c>
      <c r="S27">
        <f t="shared" ca="1" si="11"/>
        <v>46076305.600000001</v>
      </c>
      <c r="T27">
        <f t="shared" ca="1" si="12"/>
        <v>44525217.100000009</v>
      </c>
      <c r="U27">
        <f t="shared" ca="1" si="13"/>
        <v>2446.6</v>
      </c>
      <c r="V27" s="3">
        <f t="shared" si="14"/>
        <v>43234</v>
      </c>
      <c r="W27">
        <f t="shared" ca="1" si="15"/>
        <v>6.9317090344158903</v>
      </c>
      <c r="X27">
        <f t="shared" ca="1" si="16"/>
        <v>0</v>
      </c>
      <c r="Y27">
        <f t="shared" ca="1" si="17"/>
        <v>464708.4</v>
      </c>
      <c r="Z27">
        <f t="shared" ca="1" si="18"/>
        <v>46076305.600000001</v>
      </c>
      <c r="AA27">
        <f t="shared" ca="1" si="19"/>
        <v>1314876.1155283835</v>
      </c>
      <c r="AB27">
        <f t="shared" ca="1" si="20"/>
        <v>2446.6</v>
      </c>
      <c r="AC27" s="3">
        <f t="shared" si="21"/>
        <v>43234</v>
      </c>
      <c r="AD27">
        <f t="shared" ca="1" si="22"/>
        <v>7.1535777989783327</v>
      </c>
      <c r="AE27">
        <f t="shared" ca="1" si="23"/>
        <v>1.0094986188023875E-3</v>
      </c>
      <c r="AF27">
        <f t="shared" ca="1" si="24"/>
        <v>457525.55417782447</v>
      </c>
      <c r="AG27">
        <f t="shared" ca="1" si="25"/>
        <v>46076305.600000001</v>
      </c>
      <c r="AH27">
        <f t="shared" ca="1" si="26"/>
        <v>1314876.1155283835</v>
      </c>
      <c r="AI27">
        <f t="shared" ca="1" si="27"/>
        <v>2449.0804817054654</v>
      </c>
      <c r="AJ27" s="3">
        <f t="shared" si="28"/>
        <v>43234</v>
      </c>
      <c r="AK27">
        <f t="shared" ca="1" si="29"/>
        <v>11615.409258363981</v>
      </c>
      <c r="AL27">
        <f t="shared" ca="1" si="30"/>
        <v>1.8461933384591354</v>
      </c>
      <c r="AM27">
        <f t="shared" ca="1" si="31"/>
        <v>25164.824852029928</v>
      </c>
      <c r="AN27">
        <f t="shared" ca="1" si="32"/>
        <v>10250.295605038804</v>
      </c>
      <c r="AO27">
        <f t="shared" ca="1" si="33"/>
        <v>14448.715245035928</v>
      </c>
      <c r="AP27">
        <f t="shared" ca="1" si="34"/>
        <v>11655.727722230065</v>
      </c>
    </row>
    <row r="28" spans="1:42" ht="15.75" customHeight="1" x14ac:dyDescent="0.2">
      <c r="A28" s="3">
        <f t="shared" si="5"/>
        <v>43241</v>
      </c>
      <c r="B28" s="2">
        <v>36</v>
      </c>
      <c r="C28" s="2">
        <v>0</v>
      </c>
      <c r="D28" s="2">
        <v>280464</v>
      </c>
      <c r="E28" s="2">
        <v>43352057</v>
      </c>
      <c r="F28" s="2">
        <v>55627875</v>
      </c>
      <c r="G28" s="2">
        <v>2335</v>
      </c>
      <c r="H28" s="3">
        <f t="shared" si="6"/>
        <v>43241</v>
      </c>
      <c r="I28">
        <f>Summary!B$3/Summary!B$2*B28</f>
        <v>25.2</v>
      </c>
      <c r="J28">
        <f>Summary!C$3/Summary!C$2*C28</f>
        <v>0</v>
      </c>
      <c r="K28">
        <f>Summary!D$3/Summary!D$2*D28</f>
        <v>364603.2</v>
      </c>
      <c r="L28">
        <f>Summary!E$3/Summary!E$2*E28</f>
        <v>56357674.100000001</v>
      </c>
      <c r="M28">
        <f>Summary!F$3/Summary!F$2*F28</f>
        <v>72316237.500000015</v>
      </c>
      <c r="N28">
        <f>Summary!G$3/Summary!G$2*G28</f>
        <v>3035.5</v>
      </c>
      <c r="O28" s="3">
        <f t="shared" si="7"/>
        <v>43241</v>
      </c>
      <c r="P28">
        <f t="shared" ca="1" si="8"/>
        <v>25.2</v>
      </c>
      <c r="Q28">
        <f t="shared" ca="1" si="9"/>
        <v>0</v>
      </c>
      <c r="R28">
        <f t="shared" ca="1" si="10"/>
        <v>364603.2</v>
      </c>
      <c r="S28">
        <f t="shared" ca="1" si="11"/>
        <v>56357674.100000001</v>
      </c>
      <c r="T28">
        <f t="shared" ca="1" si="12"/>
        <v>72316237.500000015</v>
      </c>
      <c r="U28">
        <f t="shared" ca="1" si="13"/>
        <v>2407.6</v>
      </c>
      <c r="V28" s="3">
        <f t="shared" si="14"/>
        <v>43241</v>
      </c>
      <c r="W28">
        <f t="shared" ca="1" si="15"/>
        <v>6.9317090344158903</v>
      </c>
      <c r="X28">
        <f t="shared" ca="1" si="16"/>
        <v>0</v>
      </c>
      <c r="Y28">
        <f t="shared" ca="1" si="17"/>
        <v>364603.2</v>
      </c>
      <c r="Z28">
        <f t="shared" ca="1" si="18"/>
        <v>56357674.100000001</v>
      </c>
      <c r="AA28">
        <f t="shared" ca="1" si="19"/>
        <v>1938155.6783268298</v>
      </c>
      <c r="AB28">
        <f t="shared" ca="1" si="20"/>
        <v>2407.6</v>
      </c>
      <c r="AC28" s="3">
        <f t="shared" si="21"/>
        <v>43241</v>
      </c>
      <c r="AD28">
        <f t="shared" ca="1" si="22"/>
        <v>6.9760827873283784</v>
      </c>
      <c r="AE28">
        <f t="shared" ca="1" si="23"/>
        <v>3.0284958564071631E-4</v>
      </c>
      <c r="AF28">
        <f t="shared" ca="1" si="24"/>
        <v>373895.43541778246</v>
      </c>
      <c r="AG28">
        <f t="shared" ca="1" si="25"/>
        <v>56357674.100000001</v>
      </c>
      <c r="AH28">
        <f t="shared" ca="1" si="26"/>
        <v>1938155.6783268298</v>
      </c>
      <c r="AI28">
        <f t="shared" ca="1" si="27"/>
        <v>2411.7480481705466</v>
      </c>
      <c r="AJ28" s="3">
        <f t="shared" si="28"/>
        <v>43241</v>
      </c>
      <c r="AK28">
        <f t="shared" ca="1" si="29"/>
        <v>11327.207010542374</v>
      </c>
      <c r="AL28">
        <f t="shared" ca="1" si="30"/>
        <v>0.55385800153774067</v>
      </c>
      <c r="AM28">
        <f t="shared" ca="1" si="31"/>
        <v>20565.000270137924</v>
      </c>
      <c r="AN28">
        <f t="shared" ca="1" si="32"/>
        <v>12537.524691160117</v>
      </c>
      <c r="AO28">
        <f t="shared" ca="1" si="33"/>
        <v>21297.717074616154</v>
      </c>
      <c r="AP28">
        <f t="shared" ca="1" si="34"/>
        <v>11478.05423059036</v>
      </c>
    </row>
    <row r="29" spans="1:42" ht="15.75" customHeight="1" x14ac:dyDescent="0.2">
      <c r="A29" s="3">
        <f t="shared" si="5"/>
        <v>43248</v>
      </c>
      <c r="B29" s="2">
        <v>36</v>
      </c>
      <c r="C29" s="2">
        <v>0</v>
      </c>
      <c r="D29" s="2">
        <v>397739</v>
      </c>
      <c r="E29" s="2">
        <v>28944687</v>
      </c>
      <c r="F29" s="2">
        <v>19743085</v>
      </c>
      <c r="G29" s="2">
        <v>1352</v>
      </c>
      <c r="H29" s="3">
        <f t="shared" si="6"/>
        <v>43248</v>
      </c>
      <c r="I29">
        <f>Summary!B$3/Summary!B$2*B29</f>
        <v>25.2</v>
      </c>
      <c r="J29">
        <f>Summary!C$3/Summary!C$2*C29</f>
        <v>0</v>
      </c>
      <c r="K29">
        <f>Summary!D$3/Summary!D$2*D29</f>
        <v>517060.7</v>
      </c>
      <c r="L29">
        <f>Summary!E$3/Summary!E$2*E29</f>
        <v>37628093.100000001</v>
      </c>
      <c r="M29">
        <f>Summary!F$3/Summary!F$2*F29</f>
        <v>25666010.500000004</v>
      </c>
      <c r="N29">
        <f>Summary!G$3/Summary!G$2*G29</f>
        <v>1757.6000000000001</v>
      </c>
      <c r="O29" s="3">
        <f t="shared" si="7"/>
        <v>43248</v>
      </c>
      <c r="P29">
        <f t="shared" ca="1" si="8"/>
        <v>25.2</v>
      </c>
      <c r="Q29">
        <f t="shared" ca="1" si="9"/>
        <v>0</v>
      </c>
      <c r="R29">
        <f t="shared" ca="1" si="10"/>
        <v>517060.7</v>
      </c>
      <c r="S29">
        <f t="shared" ca="1" si="11"/>
        <v>37628093.100000001</v>
      </c>
      <c r="T29">
        <f t="shared" ca="1" si="12"/>
        <v>25666010.500000004</v>
      </c>
      <c r="U29">
        <f t="shared" ca="1" si="13"/>
        <v>3035.5</v>
      </c>
      <c r="V29" s="3">
        <f t="shared" si="14"/>
        <v>43248</v>
      </c>
      <c r="W29">
        <f t="shared" ca="1" si="15"/>
        <v>6.9317090344158903</v>
      </c>
      <c r="X29">
        <f t="shared" ca="1" si="16"/>
        <v>0</v>
      </c>
      <c r="Y29">
        <f t="shared" ca="1" si="17"/>
        <v>517060.7</v>
      </c>
      <c r="Z29">
        <f t="shared" ca="1" si="18"/>
        <v>37628093.100000001</v>
      </c>
      <c r="AA29">
        <f t="shared" ca="1" si="19"/>
        <v>846226.64170825353</v>
      </c>
      <c r="AB29">
        <f t="shared" ca="1" si="20"/>
        <v>3035.5</v>
      </c>
      <c r="AC29" s="3">
        <f t="shared" si="21"/>
        <v>43248</v>
      </c>
      <c r="AD29">
        <f t="shared" ca="1" si="22"/>
        <v>6.9405837849983882</v>
      </c>
      <c r="AE29">
        <f t="shared" ca="1" si="23"/>
        <v>9.0854875692214903E-5</v>
      </c>
      <c r="AF29">
        <f t="shared" ca="1" si="24"/>
        <v>502744.17354177823</v>
      </c>
      <c r="AG29">
        <f t="shared" ca="1" si="25"/>
        <v>37628093.100000001</v>
      </c>
      <c r="AH29">
        <f t="shared" ca="1" si="26"/>
        <v>846226.64170825353</v>
      </c>
      <c r="AI29">
        <f t="shared" ca="1" si="27"/>
        <v>2973.1248048170551</v>
      </c>
      <c r="AJ29" s="3">
        <f t="shared" si="28"/>
        <v>43248</v>
      </c>
      <c r="AK29">
        <f t="shared" ca="1" si="29"/>
        <v>11269.566560978054</v>
      </c>
      <c r="AL29">
        <f t="shared" ca="1" si="30"/>
        <v>0.16615740046132221</v>
      </c>
      <c r="AM29">
        <f t="shared" ca="1" si="31"/>
        <v>27651.939781357429</v>
      </c>
      <c r="AN29">
        <f t="shared" ca="1" si="32"/>
        <v>8370.876794621332</v>
      </c>
      <c r="AO29">
        <f t="shared" ca="1" si="33"/>
        <v>9298.8895565208586</v>
      </c>
      <c r="AP29">
        <f t="shared" ca="1" si="34"/>
        <v>14149.773136497357</v>
      </c>
    </row>
    <row r="30" spans="1:42" ht="15.75" customHeight="1" x14ac:dyDescent="0.2">
      <c r="A30" s="3">
        <f t="shared" si="5"/>
        <v>43255</v>
      </c>
      <c r="B30" s="2">
        <v>36</v>
      </c>
      <c r="C30" s="2">
        <v>0</v>
      </c>
      <c r="D30" s="2">
        <v>331115</v>
      </c>
      <c r="E30" s="2">
        <v>42002600</v>
      </c>
      <c r="F30" s="2">
        <v>22644614</v>
      </c>
      <c r="G30" s="2">
        <v>2832</v>
      </c>
      <c r="H30" s="3">
        <f t="shared" si="6"/>
        <v>43255</v>
      </c>
      <c r="I30">
        <f>Summary!B$3/Summary!B$2*B30</f>
        <v>25.2</v>
      </c>
      <c r="J30">
        <f>Summary!C$3/Summary!C$2*C30</f>
        <v>0</v>
      </c>
      <c r="K30">
        <f>Summary!D$3/Summary!D$2*D30</f>
        <v>430449.5</v>
      </c>
      <c r="L30">
        <f>Summary!E$3/Summary!E$2*E30</f>
        <v>54603380</v>
      </c>
      <c r="M30">
        <f>Summary!F$3/Summary!F$2*F30</f>
        <v>29437998.200000007</v>
      </c>
      <c r="N30">
        <f>Summary!G$3/Summary!G$2*G30</f>
        <v>3681.6</v>
      </c>
      <c r="O30" s="3">
        <f t="shared" si="7"/>
        <v>43255</v>
      </c>
      <c r="P30">
        <f t="shared" ca="1" si="8"/>
        <v>25.2</v>
      </c>
      <c r="Q30">
        <f t="shared" ca="1" si="9"/>
        <v>0</v>
      </c>
      <c r="R30">
        <f t="shared" ca="1" si="10"/>
        <v>430449.5</v>
      </c>
      <c r="S30">
        <f t="shared" ca="1" si="11"/>
        <v>54603380</v>
      </c>
      <c r="T30">
        <f t="shared" ca="1" si="12"/>
        <v>29437998.200000007</v>
      </c>
      <c r="U30">
        <f t="shared" ca="1" si="13"/>
        <v>1757.6000000000001</v>
      </c>
      <c r="V30" s="3">
        <f t="shared" si="14"/>
        <v>43255</v>
      </c>
      <c r="W30">
        <f t="shared" ca="1" si="15"/>
        <v>6.9317090344158903</v>
      </c>
      <c r="X30">
        <f t="shared" ca="1" si="16"/>
        <v>0</v>
      </c>
      <c r="Y30">
        <f t="shared" ca="1" si="17"/>
        <v>430449.5</v>
      </c>
      <c r="Z30">
        <f t="shared" ca="1" si="18"/>
        <v>54603380</v>
      </c>
      <c r="AA30">
        <f t="shared" ca="1" si="19"/>
        <v>944336.15946926072</v>
      </c>
      <c r="AB30">
        <f t="shared" ca="1" si="20"/>
        <v>1757.6000000000001</v>
      </c>
      <c r="AC30" s="3">
        <f t="shared" si="21"/>
        <v>43255</v>
      </c>
      <c r="AD30">
        <f t="shared" ca="1" si="22"/>
        <v>6.9334839845323897</v>
      </c>
      <c r="AE30">
        <f t="shared" ca="1" si="23"/>
        <v>2.7256462707664476E-5</v>
      </c>
      <c r="AF30">
        <f t="shared" ca="1" si="24"/>
        <v>437678.96735417779</v>
      </c>
      <c r="AG30">
        <f t="shared" ca="1" si="25"/>
        <v>54603380</v>
      </c>
      <c r="AH30">
        <f t="shared" ca="1" si="26"/>
        <v>944336.15946926072</v>
      </c>
      <c r="AI30">
        <f t="shared" ca="1" si="27"/>
        <v>1879.1524804817057</v>
      </c>
      <c r="AJ30" s="3">
        <f t="shared" si="28"/>
        <v>43255</v>
      </c>
      <c r="AK30">
        <f t="shared" ca="1" si="29"/>
        <v>11258.038471065189</v>
      </c>
      <c r="AL30">
        <f t="shared" ca="1" si="30"/>
        <v>4.9847220138396674E-2</v>
      </c>
      <c r="AM30">
        <f t="shared" ca="1" si="31"/>
        <v>24073.22269611284</v>
      </c>
      <c r="AN30">
        <f t="shared" ca="1" si="32"/>
        <v>12147.258308710056</v>
      </c>
      <c r="AO30">
        <f t="shared" ca="1" si="33"/>
        <v>10376.98084452554</v>
      </c>
      <c r="AP30">
        <f t="shared" ca="1" si="34"/>
        <v>8943.3115100388623</v>
      </c>
    </row>
    <row r="31" spans="1:42" ht="15.75" customHeight="1" x14ac:dyDescent="0.2">
      <c r="A31" s="3">
        <f t="shared" si="5"/>
        <v>43262</v>
      </c>
      <c r="B31" s="2">
        <v>36</v>
      </c>
      <c r="C31" s="2">
        <v>0</v>
      </c>
      <c r="D31" s="2">
        <v>302471</v>
      </c>
      <c r="E31" s="2">
        <v>41808675</v>
      </c>
      <c r="F31" s="2">
        <v>42158932</v>
      </c>
      <c r="G31" s="2">
        <v>1581</v>
      </c>
      <c r="H31" s="3">
        <f t="shared" si="6"/>
        <v>43262</v>
      </c>
      <c r="I31">
        <f>Summary!B$3/Summary!B$2*B31</f>
        <v>25.2</v>
      </c>
      <c r="J31">
        <f>Summary!C$3/Summary!C$2*C31</f>
        <v>0</v>
      </c>
      <c r="K31">
        <f>Summary!D$3/Summary!D$2*D31</f>
        <v>393212.3</v>
      </c>
      <c r="L31">
        <f>Summary!E$3/Summary!E$2*E31</f>
        <v>54351277.5</v>
      </c>
      <c r="M31">
        <f>Summary!F$3/Summary!F$2*F31</f>
        <v>54806611.600000009</v>
      </c>
      <c r="N31">
        <f>Summary!G$3/Summary!G$2*G31</f>
        <v>2055.3000000000002</v>
      </c>
      <c r="O31" s="3">
        <f t="shared" si="7"/>
        <v>43262</v>
      </c>
      <c r="P31">
        <f t="shared" ca="1" si="8"/>
        <v>25.2</v>
      </c>
      <c r="Q31">
        <f t="shared" ca="1" si="9"/>
        <v>0</v>
      </c>
      <c r="R31">
        <f t="shared" ca="1" si="10"/>
        <v>393212.3</v>
      </c>
      <c r="S31">
        <f t="shared" ca="1" si="11"/>
        <v>54351277.5</v>
      </c>
      <c r="T31">
        <f t="shared" ca="1" si="12"/>
        <v>54806611.600000009</v>
      </c>
      <c r="U31">
        <f t="shared" ca="1" si="13"/>
        <v>3681.6</v>
      </c>
      <c r="V31" s="3">
        <f t="shared" si="14"/>
        <v>43262</v>
      </c>
      <c r="W31">
        <f t="shared" ca="1" si="15"/>
        <v>6.9317090344158903</v>
      </c>
      <c r="X31">
        <f t="shared" ca="1" si="16"/>
        <v>0</v>
      </c>
      <c r="Y31">
        <f t="shared" ca="1" si="17"/>
        <v>393212.3</v>
      </c>
      <c r="Z31">
        <f t="shared" ca="1" si="18"/>
        <v>54351277.5</v>
      </c>
      <c r="AA31">
        <f t="shared" ca="1" si="19"/>
        <v>1552624.2401052467</v>
      </c>
      <c r="AB31">
        <f t="shared" ca="1" si="20"/>
        <v>3681.6</v>
      </c>
      <c r="AC31" s="3">
        <f t="shared" si="21"/>
        <v>43262</v>
      </c>
      <c r="AD31">
        <f t="shared" ca="1" si="22"/>
        <v>6.9320640244391898</v>
      </c>
      <c r="AE31">
        <f t="shared" ca="1" si="23"/>
        <v>8.1769388122993433E-6</v>
      </c>
      <c r="AF31">
        <f t="shared" ca="1" si="24"/>
        <v>397658.96673541778</v>
      </c>
      <c r="AG31">
        <f t="shared" ca="1" si="25"/>
        <v>54351277.5</v>
      </c>
      <c r="AH31">
        <f t="shared" ca="1" si="26"/>
        <v>1552624.2401052467</v>
      </c>
      <c r="AI31">
        <f t="shared" ca="1" si="27"/>
        <v>3501.3552480481708</v>
      </c>
      <c r="AJ31" s="3">
        <f t="shared" si="28"/>
        <v>43262</v>
      </c>
      <c r="AK31">
        <f t="shared" ca="1" si="29"/>
        <v>11255.732853082616</v>
      </c>
      <c r="AL31">
        <f t="shared" ca="1" si="30"/>
        <v>1.4954166041519003E-2</v>
      </c>
      <c r="AM31">
        <f t="shared" ca="1" si="31"/>
        <v>21872.04224410731</v>
      </c>
      <c r="AN31">
        <f t="shared" ca="1" si="32"/>
        <v>12091.174707515926</v>
      </c>
      <c r="AO31">
        <f t="shared" ca="1" si="33"/>
        <v>17061.246502911887</v>
      </c>
      <c r="AP31">
        <f t="shared" ca="1" si="34"/>
        <v>16663.741242848566</v>
      </c>
    </row>
    <row r="32" spans="1:42" ht="15.75" customHeight="1" x14ac:dyDescent="0.2">
      <c r="A32" s="3">
        <f t="shared" si="5"/>
        <v>43269</v>
      </c>
      <c r="B32" s="2">
        <v>38</v>
      </c>
      <c r="C32" s="2">
        <v>0</v>
      </c>
      <c r="D32" s="2">
        <v>369025</v>
      </c>
      <c r="E32" s="2">
        <v>33392162</v>
      </c>
      <c r="F32" s="2">
        <v>15124072</v>
      </c>
      <c r="G32" s="2">
        <v>1658</v>
      </c>
      <c r="H32" s="3">
        <f t="shared" si="6"/>
        <v>43269</v>
      </c>
      <c r="I32">
        <f>Summary!B$3/Summary!B$2*B32</f>
        <v>26.599999999999998</v>
      </c>
      <c r="J32">
        <f>Summary!C$3/Summary!C$2*C32</f>
        <v>0</v>
      </c>
      <c r="K32">
        <f>Summary!D$3/Summary!D$2*D32</f>
        <v>479732.5</v>
      </c>
      <c r="L32">
        <f>Summary!E$3/Summary!E$2*E32</f>
        <v>43409810.600000001</v>
      </c>
      <c r="M32">
        <f>Summary!F$3/Summary!F$2*F32</f>
        <v>19661293.600000005</v>
      </c>
      <c r="N32">
        <f>Summary!G$3/Summary!G$2*G32</f>
        <v>2155.4</v>
      </c>
      <c r="O32" s="3">
        <f t="shared" si="7"/>
        <v>43269</v>
      </c>
      <c r="P32">
        <f t="shared" ca="1" si="8"/>
        <v>25.2</v>
      </c>
      <c r="Q32">
        <f t="shared" ca="1" si="9"/>
        <v>0</v>
      </c>
      <c r="R32">
        <f t="shared" ca="1" si="10"/>
        <v>479732.5</v>
      </c>
      <c r="S32">
        <f t="shared" ca="1" si="11"/>
        <v>43409810.600000001</v>
      </c>
      <c r="T32">
        <f t="shared" ca="1" si="12"/>
        <v>19661293.600000005</v>
      </c>
      <c r="U32">
        <f t="shared" ca="1" si="13"/>
        <v>2055.3000000000002</v>
      </c>
      <c r="V32" s="3">
        <f t="shared" si="14"/>
        <v>43269</v>
      </c>
      <c r="W32">
        <f t="shared" ca="1" si="15"/>
        <v>6.9317090344158903</v>
      </c>
      <c r="X32">
        <f t="shared" ca="1" si="16"/>
        <v>0</v>
      </c>
      <c r="Y32">
        <f t="shared" ca="1" si="17"/>
        <v>479732.5</v>
      </c>
      <c r="Z32">
        <f t="shared" ca="1" si="18"/>
        <v>43409810.600000001</v>
      </c>
      <c r="AA32">
        <f t="shared" ca="1" si="19"/>
        <v>683737.92683010024</v>
      </c>
      <c r="AB32">
        <f t="shared" ca="1" si="20"/>
        <v>2055.3000000000002</v>
      </c>
      <c r="AC32" s="3">
        <f t="shared" si="21"/>
        <v>43269</v>
      </c>
      <c r="AD32">
        <f t="shared" ca="1" si="22"/>
        <v>6.9317800324205496</v>
      </c>
      <c r="AE32">
        <f t="shared" ca="1" si="23"/>
        <v>2.4530816436898032E-6</v>
      </c>
      <c r="AF32">
        <f t="shared" ca="1" si="24"/>
        <v>471525.14667354175</v>
      </c>
      <c r="AG32">
        <f t="shared" ca="1" si="25"/>
        <v>43409810.600000001</v>
      </c>
      <c r="AH32">
        <f t="shared" ca="1" si="26"/>
        <v>683737.92683010024</v>
      </c>
      <c r="AI32">
        <f t="shared" ca="1" si="27"/>
        <v>2199.9055248048171</v>
      </c>
      <c r="AJ32" s="3">
        <f t="shared" si="28"/>
        <v>43269</v>
      </c>
      <c r="AK32">
        <f t="shared" ca="1" si="29"/>
        <v>11255.271729486101</v>
      </c>
      <c r="AL32">
        <f t="shared" ca="1" si="30"/>
        <v>4.4862498124557011E-3</v>
      </c>
      <c r="AM32">
        <f t="shared" ca="1" si="31"/>
        <v>25934.830570699778</v>
      </c>
      <c r="AN32">
        <f t="shared" ca="1" si="32"/>
        <v>9657.097829665121</v>
      </c>
      <c r="AO32">
        <f t="shared" ca="1" si="33"/>
        <v>7513.3577150950032</v>
      </c>
      <c r="AP32">
        <f t="shared" ca="1" si="34"/>
        <v>10469.84776666001</v>
      </c>
    </row>
    <row r="33" spans="1:42" ht="15.75" customHeight="1" x14ac:dyDescent="0.2">
      <c r="A33" s="3">
        <f t="shared" si="5"/>
        <v>43276</v>
      </c>
      <c r="B33" s="2">
        <v>36</v>
      </c>
      <c r="C33" s="2">
        <v>18</v>
      </c>
      <c r="D33" s="2">
        <v>326108</v>
      </c>
      <c r="E33" s="2">
        <v>41947489</v>
      </c>
      <c r="F33" s="2">
        <v>27288126</v>
      </c>
      <c r="G33" s="2">
        <v>1352</v>
      </c>
      <c r="H33" s="3">
        <f t="shared" si="6"/>
        <v>43276</v>
      </c>
      <c r="I33">
        <f>Summary!B$3/Summary!B$2*B33</f>
        <v>25.2</v>
      </c>
      <c r="J33">
        <f>Summary!C$3/Summary!C$2*C33</f>
        <v>16.434288107767372</v>
      </c>
      <c r="K33">
        <f>Summary!D$3/Summary!D$2*D33</f>
        <v>423940.4</v>
      </c>
      <c r="L33">
        <f>Summary!E$3/Summary!E$2*E33</f>
        <v>54531735.700000003</v>
      </c>
      <c r="M33">
        <f>Summary!F$3/Summary!F$2*F33</f>
        <v>35474563.800000004</v>
      </c>
      <c r="N33">
        <f>Summary!G$3/Summary!G$2*G33</f>
        <v>1757.6000000000001</v>
      </c>
      <c r="O33" s="3">
        <f t="shared" si="7"/>
        <v>43276</v>
      </c>
      <c r="P33">
        <f t="shared" ca="1" si="8"/>
        <v>26.599999999999998</v>
      </c>
      <c r="Q33">
        <f t="shared" ca="1" si="9"/>
        <v>0</v>
      </c>
      <c r="R33">
        <f t="shared" ca="1" si="10"/>
        <v>423940.4</v>
      </c>
      <c r="S33">
        <f t="shared" ca="1" si="11"/>
        <v>54531735.700000003</v>
      </c>
      <c r="T33">
        <f t="shared" ca="1" si="12"/>
        <v>35474563.800000004</v>
      </c>
      <c r="U33">
        <f t="shared" ca="1" si="13"/>
        <v>2155.4</v>
      </c>
      <c r="V33" s="3">
        <f t="shared" si="14"/>
        <v>43276</v>
      </c>
      <c r="W33">
        <f t="shared" ca="1" si="15"/>
        <v>7.1602631240949473</v>
      </c>
      <c r="X33">
        <f t="shared" ca="1" si="16"/>
        <v>0</v>
      </c>
      <c r="Y33">
        <f t="shared" ca="1" si="17"/>
        <v>423940.4</v>
      </c>
      <c r="Z33">
        <f t="shared" ca="1" si="18"/>
        <v>54531735.700000003</v>
      </c>
      <c r="AA33">
        <f t="shared" ca="1" si="19"/>
        <v>1096310.6958824701</v>
      </c>
      <c r="AB33">
        <f t="shared" ca="1" si="20"/>
        <v>2155.4</v>
      </c>
      <c r="AC33" s="3">
        <f t="shared" si="21"/>
        <v>43276</v>
      </c>
      <c r="AD33">
        <f t="shared" ca="1" si="22"/>
        <v>7.1145665057600675</v>
      </c>
      <c r="AE33">
        <f t="shared" ca="1" si="23"/>
        <v>7.3592449310694101E-7</v>
      </c>
      <c r="AF33">
        <f t="shared" ca="1" si="24"/>
        <v>428698.87466735422</v>
      </c>
      <c r="AG33">
        <f t="shared" ca="1" si="25"/>
        <v>54531735.700000003</v>
      </c>
      <c r="AH33">
        <f t="shared" ca="1" si="26"/>
        <v>1096310.6958824701</v>
      </c>
      <c r="AI33">
        <f t="shared" ca="1" si="27"/>
        <v>2159.8505524804818</v>
      </c>
      <c r="AJ33" s="3">
        <f t="shared" si="28"/>
        <v>43276</v>
      </c>
      <c r="AK33">
        <f t="shared" ca="1" si="29"/>
        <v>11552.065830898511</v>
      </c>
      <c r="AL33">
        <f t="shared" ca="1" si="30"/>
        <v>1.3458749437367105E-3</v>
      </c>
      <c r="AM33">
        <f t="shared" ca="1" si="31"/>
        <v>23579.299553338878</v>
      </c>
      <c r="AN33">
        <f t="shared" ca="1" si="32"/>
        <v>12131.320067918979</v>
      </c>
      <c r="AO33">
        <f t="shared" ca="1" si="33"/>
        <v>12046.97604422419</v>
      </c>
      <c r="AP33">
        <f t="shared" ca="1" si="34"/>
        <v>10279.217097385803</v>
      </c>
    </row>
    <row r="34" spans="1:42" ht="15.75" customHeight="1" x14ac:dyDescent="0.2">
      <c r="A34" s="3">
        <f t="shared" si="5"/>
        <v>43283</v>
      </c>
      <c r="B34" s="2">
        <v>43</v>
      </c>
      <c r="C34" s="2">
        <v>18</v>
      </c>
      <c r="D34" s="2">
        <v>467834</v>
      </c>
      <c r="E34" s="2">
        <v>34976690</v>
      </c>
      <c r="F34" s="2">
        <v>12200450</v>
      </c>
      <c r="G34" s="2">
        <v>1428</v>
      </c>
      <c r="H34" s="3">
        <f t="shared" si="6"/>
        <v>43283</v>
      </c>
      <c r="I34">
        <f>Summary!B$3/Summary!B$2*B34</f>
        <v>30.099999999999998</v>
      </c>
      <c r="J34">
        <f>Summary!C$3/Summary!C$2*C34</f>
        <v>16.434288107767372</v>
      </c>
      <c r="K34">
        <f>Summary!D$3/Summary!D$2*D34</f>
        <v>608184.20000000007</v>
      </c>
      <c r="L34">
        <f>Summary!E$3/Summary!E$2*E34</f>
        <v>45469697</v>
      </c>
      <c r="M34">
        <f>Summary!F$3/Summary!F$2*F34</f>
        <v>15860585.000000004</v>
      </c>
      <c r="N34">
        <f>Summary!G$3/Summary!G$2*G34</f>
        <v>1856.4</v>
      </c>
      <c r="O34" s="3">
        <f t="shared" si="7"/>
        <v>43283</v>
      </c>
      <c r="P34">
        <f t="shared" ca="1" si="8"/>
        <v>25.2</v>
      </c>
      <c r="Q34">
        <f t="shared" ca="1" si="9"/>
        <v>16.434288107767372</v>
      </c>
      <c r="R34">
        <f t="shared" ca="1" si="10"/>
        <v>608184.20000000007</v>
      </c>
      <c r="S34">
        <f t="shared" ca="1" si="11"/>
        <v>45469697</v>
      </c>
      <c r="T34">
        <f t="shared" ca="1" si="12"/>
        <v>15860585.000000004</v>
      </c>
      <c r="U34">
        <f t="shared" ca="1" si="13"/>
        <v>1757.6000000000001</v>
      </c>
      <c r="V34" s="3">
        <f t="shared" si="14"/>
        <v>43283</v>
      </c>
      <c r="W34">
        <f t="shared" ca="1" si="15"/>
        <v>6.9317090344158903</v>
      </c>
      <c r="X34">
        <f t="shared" ca="1" si="16"/>
        <v>5.3635278220421059</v>
      </c>
      <c r="Y34">
        <f t="shared" ca="1" si="17"/>
        <v>608184.20000000007</v>
      </c>
      <c r="Z34">
        <f t="shared" ca="1" si="18"/>
        <v>45469697</v>
      </c>
      <c r="AA34">
        <f t="shared" ca="1" si="19"/>
        <v>575778.39053309872</v>
      </c>
      <c r="AB34">
        <f t="shared" ca="1" si="20"/>
        <v>1757.6000000000001</v>
      </c>
      <c r="AC34" s="3">
        <f t="shared" si="21"/>
        <v>43283</v>
      </c>
      <c r="AD34">
        <f t="shared" ca="1" si="22"/>
        <v>6.9682805286847254</v>
      </c>
      <c r="AE34">
        <f t="shared" ca="1" si="23"/>
        <v>3.7544696962068218</v>
      </c>
      <c r="AF34">
        <f t="shared" ca="1" si="24"/>
        <v>590235.66746673547</v>
      </c>
      <c r="AG34">
        <f t="shared" ca="1" si="25"/>
        <v>45469697</v>
      </c>
      <c r="AH34">
        <f t="shared" ca="1" si="26"/>
        <v>575778.39053309872</v>
      </c>
      <c r="AI34">
        <f t="shared" ca="1" si="27"/>
        <v>1797.8250552480483</v>
      </c>
      <c r="AJ34" s="3">
        <f t="shared" si="28"/>
        <v>43283</v>
      </c>
      <c r="AK34">
        <f t="shared" ca="1" si="29"/>
        <v>11314.53832504928</v>
      </c>
      <c r="AL34">
        <f t="shared" ca="1" si="30"/>
        <v>6866.2569848850735</v>
      </c>
      <c r="AM34">
        <f t="shared" ca="1" si="31"/>
        <v>32464.147756539205</v>
      </c>
      <c r="AN34">
        <f t="shared" ca="1" si="32"/>
        <v>10115.347340728335</v>
      </c>
      <c r="AO34">
        <f t="shared" ca="1" si="33"/>
        <v>6327.028007284729</v>
      </c>
      <c r="AP34">
        <f t="shared" ca="1" si="34"/>
        <v>8556.2559061277061</v>
      </c>
    </row>
    <row r="35" spans="1:42" ht="15.75" customHeight="1" x14ac:dyDescent="0.2">
      <c r="A35" s="3">
        <f t="shared" si="5"/>
        <v>43290</v>
      </c>
      <c r="B35" s="2">
        <v>57</v>
      </c>
      <c r="C35" s="2">
        <v>18</v>
      </c>
      <c r="D35" s="2">
        <v>344050</v>
      </c>
      <c r="E35" s="2">
        <v>43839445</v>
      </c>
      <c r="F35" s="2">
        <v>12800450</v>
      </c>
      <c r="G35" s="2">
        <v>1428</v>
      </c>
      <c r="H35" s="3">
        <f t="shared" si="6"/>
        <v>43290</v>
      </c>
      <c r="I35">
        <f>Summary!B$3/Summary!B$2*B35</f>
        <v>39.9</v>
      </c>
      <c r="J35">
        <f>Summary!C$3/Summary!C$2*C35</f>
        <v>16.434288107767372</v>
      </c>
      <c r="K35">
        <f>Summary!D$3/Summary!D$2*D35</f>
        <v>447265</v>
      </c>
      <c r="L35">
        <f>Summary!E$3/Summary!E$2*E35</f>
        <v>56991278.5</v>
      </c>
      <c r="M35">
        <f>Summary!F$3/Summary!F$2*F35</f>
        <v>16640585.000000004</v>
      </c>
      <c r="N35">
        <f>Summary!G$3/Summary!G$2*G35</f>
        <v>1856.4</v>
      </c>
      <c r="O35" s="3">
        <f t="shared" si="7"/>
        <v>43290</v>
      </c>
      <c r="P35">
        <f t="shared" ca="1" si="8"/>
        <v>30.099999999999998</v>
      </c>
      <c r="Q35">
        <f t="shared" ca="1" si="9"/>
        <v>16.434288107767372</v>
      </c>
      <c r="R35">
        <f t="shared" ca="1" si="10"/>
        <v>447265</v>
      </c>
      <c r="S35">
        <f t="shared" ca="1" si="11"/>
        <v>56991278.5</v>
      </c>
      <c r="T35">
        <f t="shared" ca="1" si="12"/>
        <v>16640585.000000004</v>
      </c>
      <c r="U35">
        <f t="shared" ca="1" si="13"/>
        <v>1856.4</v>
      </c>
      <c r="V35" s="3">
        <f t="shared" si="14"/>
        <v>43290</v>
      </c>
      <c r="W35">
        <f t="shared" ca="1" si="15"/>
        <v>7.7115183678229142</v>
      </c>
      <c r="X35">
        <f t="shared" ca="1" si="16"/>
        <v>5.3635278220421059</v>
      </c>
      <c r="Y35">
        <f t="shared" ca="1" si="17"/>
        <v>447265</v>
      </c>
      <c r="Z35">
        <f t="shared" ca="1" si="18"/>
        <v>56991278.5</v>
      </c>
      <c r="AA35">
        <f t="shared" ca="1" si="19"/>
        <v>598321.86216975888</v>
      </c>
      <c r="AB35">
        <f t="shared" ca="1" si="20"/>
        <v>1856.4</v>
      </c>
      <c r="AC35" s="3">
        <f t="shared" si="21"/>
        <v>43290</v>
      </c>
      <c r="AD35">
        <f t="shared" ca="1" si="22"/>
        <v>7.5628707999952764</v>
      </c>
      <c r="AE35">
        <f t="shared" ca="1" si="23"/>
        <v>4.8808103842915207</v>
      </c>
      <c r="AF35">
        <f t="shared" ca="1" si="24"/>
        <v>461562.06674667355</v>
      </c>
      <c r="AG35">
        <f t="shared" ca="1" si="25"/>
        <v>56991278.5</v>
      </c>
      <c r="AH35">
        <f t="shared" ca="1" si="26"/>
        <v>598321.86216975888</v>
      </c>
      <c r="AI35">
        <f t="shared" ca="1" si="27"/>
        <v>1850.5425055248049</v>
      </c>
      <c r="AJ35" s="3">
        <f t="shared" si="28"/>
        <v>43290</v>
      </c>
      <c r="AK35">
        <f t="shared" ca="1" si="29"/>
        <v>12279.986599519727</v>
      </c>
      <c r="AL35">
        <f t="shared" ca="1" si="30"/>
        <v>8926.1336765881133</v>
      </c>
      <c r="AM35">
        <f t="shared" ca="1" si="31"/>
        <v>25386.841154464972</v>
      </c>
      <c r="AN35">
        <f t="shared" ca="1" si="32"/>
        <v>12678.478535268949</v>
      </c>
      <c r="AO35">
        <f t="shared" ca="1" si="33"/>
        <v>6574.7503580567291</v>
      </c>
      <c r="AP35">
        <f t="shared" ca="1" si="34"/>
        <v>8807.1501708225878</v>
      </c>
    </row>
    <row r="36" spans="1:42" ht="15.75" customHeight="1" x14ac:dyDescent="0.2">
      <c r="A36" s="3">
        <f t="shared" si="5"/>
        <v>43297</v>
      </c>
      <c r="B36" s="2">
        <v>67</v>
      </c>
      <c r="C36" s="2">
        <v>18</v>
      </c>
      <c r="D36" s="2">
        <v>306364</v>
      </c>
      <c r="E36" s="2">
        <v>38673455</v>
      </c>
      <c r="F36" s="2">
        <v>6518252</v>
      </c>
      <c r="G36" s="2">
        <v>1760</v>
      </c>
      <c r="H36" s="3">
        <f t="shared" si="6"/>
        <v>43297</v>
      </c>
      <c r="I36">
        <f>Summary!B$3/Summary!B$2*B36</f>
        <v>46.9</v>
      </c>
      <c r="J36">
        <f>Summary!C$3/Summary!C$2*C36</f>
        <v>16.434288107767372</v>
      </c>
      <c r="K36">
        <f>Summary!D$3/Summary!D$2*D36</f>
        <v>398273.2</v>
      </c>
      <c r="L36">
        <f>Summary!E$3/Summary!E$2*E36</f>
        <v>50275491.5</v>
      </c>
      <c r="M36">
        <f>Summary!F$3/Summary!F$2*F36</f>
        <v>8473727.6000000015</v>
      </c>
      <c r="N36">
        <f>Summary!G$3/Summary!G$2*G36</f>
        <v>2288</v>
      </c>
      <c r="O36" s="3">
        <f t="shared" si="7"/>
        <v>43297</v>
      </c>
      <c r="P36">
        <f t="shared" ca="1" si="8"/>
        <v>39.9</v>
      </c>
      <c r="Q36">
        <f t="shared" ca="1" si="9"/>
        <v>16.434288107767372</v>
      </c>
      <c r="R36">
        <f t="shared" ca="1" si="10"/>
        <v>398273.2</v>
      </c>
      <c r="S36">
        <f t="shared" ca="1" si="11"/>
        <v>50275491.5</v>
      </c>
      <c r="T36">
        <f t="shared" ca="1" si="12"/>
        <v>8473727.6000000015</v>
      </c>
      <c r="U36">
        <f t="shared" ca="1" si="13"/>
        <v>1856.4</v>
      </c>
      <c r="V36" s="3">
        <f t="shared" si="14"/>
        <v>43297</v>
      </c>
      <c r="W36">
        <f t="shared" ca="1" si="15"/>
        <v>9.1323750193980651</v>
      </c>
      <c r="X36">
        <f t="shared" ca="1" si="16"/>
        <v>5.3635278220421059</v>
      </c>
      <c r="Y36">
        <f t="shared" ca="1" si="17"/>
        <v>398273.2</v>
      </c>
      <c r="Z36">
        <f t="shared" ca="1" si="18"/>
        <v>50275491.5</v>
      </c>
      <c r="AA36">
        <f t="shared" ca="1" si="19"/>
        <v>348706.14371194132</v>
      </c>
      <c r="AB36">
        <f t="shared" ca="1" si="20"/>
        <v>1856.4</v>
      </c>
      <c r="AC36" s="3">
        <f t="shared" si="21"/>
        <v>43297</v>
      </c>
      <c r="AD36">
        <f t="shared" ca="1" si="22"/>
        <v>8.8184741755175082</v>
      </c>
      <c r="AE36">
        <f t="shared" ca="1" si="23"/>
        <v>5.2187125907169305</v>
      </c>
      <c r="AF36">
        <f t="shared" ca="1" si="24"/>
        <v>404602.08667466737</v>
      </c>
      <c r="AG36">
        <f t="shared" ca="1" si="25"/>
        <v>50275491.5</v>
      </c>
      <c r="AH36">
        <f t="shared" ca="1" si="26"/>
        <v>348706.14371194132</v>
      </c>
      <c r="AI36">
        <f t="shared" ca="1" si="27"/>
        <v>1855.8142505524806</v>
      </c>
      <c r="AJ36" s="3">
        <f t="shared" si="28"/>
        <v>43297</v>
      </c>
      <c r="AK36">
        <f t="shared" ca="1" si="29"/>
        <v>14318.735248476465</v>
      </c>
      <c r="AL36">
        <f t="shared" ca="1" si="30"/>
        <v>9544.0966840990259</v>
      </c>
      <c r="AM36">
        <f t="shared" ca="1" si="31"/>
        <v>22253.927792580835</v>
      </c>
      <c r="AN36">
        <f t="shared" ca="1" si="32"/>
        <v>11184.461142292965</v>
      </c>
      <c r="AO36">
        <f t="shared" ca="1" si="33"/>
        <v>3831.8102482709942</v>
      </c>
      <c r="AP36">
        <f t="shared" ca="1" si="34"/>
        <v>8832.2395972920749</v>
      </c>
    </row>
    <row r="37" spans="1:42" ht="15.75" customHeight="1" x14ac:dyDescent="0.2">
      <c r="A37" s="3">
        <f t="shared" si="5"/>
        <v>43304</v>
      </c>
      <c r="B37" s="2">
        <v>45</v>
      </c>
      <c r="C37" s="2">
        <v>18</v>
      </c>
      <c r="D37" s="2">
        <v>354193</v>
      </c>
      <c r="E37" s="2">
        <v>35481918</v>
      </c>
      <c r="F37" s="2">
        <v>6638252</v>
      </c>
      <c r="G37" s="2">
        <v>2066</v>
      </c>
      <c r="H37" s="3">
        <f t="shared" si="6"/>
        <v>43304</v>
      </c>
      <c r="I37">
        <f>Summary!B$3/Summary!B$2*B37</f>
        <v>31.499999999999996</v>
      </c>
      <c r="J37">
        <f>Summary!C$3/Summary!C$2*C37</f>
        <v>16.434288107767372</v>
      </c>
      <c r="K37">
        <f>Summary!D$3/Summary!D$2*D37</f>
        <v>460450.9</v>
      </c>
      <c r="L37">
        <f>Summary!E$3/Summary!E$2*E37</f>
        <v>46126493.399999999</v>
      </c>
      <c r="M37">
        <f>Summary!F$3/Summary!F$2*F37</f>
        <v>8629727.6000000015</v>
      </c>
      <c r="N37">
        <f>Summary!G$3/Summary!G$2*G37</f>
        <v>2685.8</v>
      </c>
      <c r="O37" s="3">
        <f t="shared" si="7"/>
        <v>43304</v>
      </c>
      <c r="P37">
        <f t="shared" ca="1" si="8"/>
        <v>46.9</v>
      </c>
      <c r="Q37">
        <f t="shared" ca="1" si="9"/>
        <v>16.434288107767372</v>
      </c>
      <c r="R37">
        <f t="shared" ca="1" si="10"/>
        <v>460450.9</v>
      </c>
      <c r="S37">
        <f t="shared" ca="1" si="11"/>
        <v>46126493.399999999</v>
      </c>
      <c r="T37">
        <f t="shared" ca="1" si="12"/>
        <v>8629727.6000000015</v>
      </c>
      <c r="U37">
        <f t="shared" ca="1" si="13"/>
        <v>2288</v>
      </c>
      <c r="V37" s="3">
        <f t="shared" si="14"/>
        <v>43304</v>
      </c>
      <c r="W37">
        <f t="shared" ca="1" si="15"/>
        <v>10.062449310552172</v>
      </c>
      <c r="X37">
        <f t="shared" ca="1" si="16"/>
        <v>5.3635278220421059</v>
      </c>
      <c r="Y37">
        <f t="shared" ca="1" si="17"/>
        <v>460450.9</v>
      </c>
      <c r="Z37">
        <f t="shared" ca="1" si="18"/>
        <v>46126493.399999999</v>
      </c>
      <c r="AA37">
        <f t="shared" ca="1" si="19"/>
        <v>353832.45835531654</v>
      </c>
      <c r="AB37">
        <f t="shared" ca="1" si="20"/>
        <v>2288</v>
      </c>
      <c r="AC37" s="3">
        <f t="shared" si="21"/>
        <v>43304</v>
      </c>
      <c r="AD37">
        <f t="shared" ca="1" si="22"/>
        <v>9.8136542835452403</v>
      </c>
      <c r="AE37">
        <f t="shared" ca="1" si="23"/>
        <v>5.3200832526445527</v>
      </c>
      <c r="AF37">
        <f t="shared" ca="1" si="24"/>
        <v>454866.01866746676</v>
      </c>
      <c r="AG37">
        <f t="shared" ca="1" si="25"/>
        <v>46126493.399999999</v>
      </c>
      <c r="AH37">
        <f t="shared" ca="1" si="26"/>
        <v>353832.45835531654</v>
      </c>
      <c r="AI37">
        <f t="shared" ca="1" si="27"/>
        <v>2244.7814250552483</v>
      </c>
      <c r="AJ37" s="3">
        <f t="shared" si="28"/>
        <v>43304</v>
      </c>
      <c r="AK37">
        <f t="shared" ca="1" si="29"/>
        <v>15934.629359836503</v>
      </c>
      <c r="AL37">
        <f t="shared" ca="1" si="30"/>
        <v>9729.4855863522971</v>
      </c>
      <c r="AM37">
        <f t="shared" ca="1" si="31"/>
        <v>25018.54505477101</v>
      </c>
      <c r="AN37">
        <f t="shared" ca="1" si="32"/>
        <v>10261.460558024239</v>
      </c>
      <c r="AO37">
        <f t="shared" ca="1" si="33"/>
        <v>3888.1415327652921</v>
      </c>
      <c r="AP37">
        <f t="shared" ca="1" si="34"/>
        <v>10683.422321892567</v>
      </c>
    </row>
    <row r="38" spans="1:42" ht="15.75" customHeight="1" x14ac:dyDescent="0.2">
      <c r="A38" s="3">
        <f t="shared" si="5"/>
        <v>43311</v>
      </c>
      <c r="B38" s="2">
        <v>68</v>
      </c>
      <c r="C38" s="2">
        <v>19</v>
      </c>
      <c r="D38" s="2">
        <v>383480</v>
      </c>
      <c r="E38" s="2">
        <v>36766940</v>
      </c>
      <c r="F38" s="2">
        <v>35098328</v>
      </c>
      <c r="G38" s="2">
        <v>1553</v>
      </c>
      <c r="H38" s="3">
        <f t="shared" si="6"/>
        <v>43311</v>
      </c>
      <c r="I38">
        <f>Summary!B$3/Summary!B$2*B38</f>
        <v>47.599999999999994</v>
      </c>
      <c r="J38">
        <f>Summary!C$3/Summary!C$2*C38</f>
        <v>17.347304113754447</v>
      </c>
      <c r="K38">
        <f>Summary!D$3/Summary!D$2*D38</f>
        <v>498524</v>
      </c>
      <c r="L38">
        <f>Summary!E$3/Summary!E$2*E38</f>
        <v>47797022</v>
      </c>
      <c r="M38">
        <f>Summary!F$3/Summary!F$2*F38</f>
        <v>45627826.400000006</v>
      </c>
      <c r="N38">
        <f>Summary!G$3/Summary!G$2*G38</f>
        <v>2018.9</v>
      </c>
      <c r="O38" s="3">
        <f t="shared" si="7"/>
        <v>43311</v>
      </c>
      <c r="P38">
        <f t="shared" ca="1" si="8"/>
        <v>31.499999999999996</v>
      </c>
      <c r="Q38">
        <f t="shared" ca="1" si="9"/>
        <v>16.434288107767372</v>
      </c>
      <c r="R38">
        <f t="shared" ca="1" si="10"/>
        <v>498524</v>
      </c>
      <c r="S38">
        <f t="shared" ca="1" si="11"/>
        <v>47797022</v>
      </c>
      <c r="T38">
        <f t="shared" ca="1" si="12"/>
        <v>45627826.400000006</v>
      </c>
      <c r="U38">
        <f t="shared" ca="1" si="13"/>
        <v>2685.8</v>
      </c>
      <c r="V38" s="3">
        <f t="shared" si="14"/>
        <v>43311</v>
      </c>
      <c r="W38">
        <f t="shared" ca="1" si="15"/>
        <v>7.9247638998216887</v>
      </c>
      <c r="X38">
        <f t="shared" ca="1" si="16"/>
        <v>5.3635278220421059</v>
      </c>
      <c r="Y38">
        <f t="shared" ca="1" si="17"/>
        <v>498524</v>
      </c>
      <c r="Z38">
        <f t="shared" ca="1" si="18"/>
        <v>47797022</v>
      </c>
      <c r="AA38">
        <f t="shared" ca="1" si="19"/>
        <v>1340861.2014660863</v>
      </c>
      <c r="AB38">
        <f t="shared" ca="1" si="20"/>
        <v>2685.8</v>
      </c>
      <c r="AC38" s="3">
        <f t="shared" si="21"/>
        <v>43311</v>
      </c>
      <c r="AD38">
        <f t="shared" ca="1" si="22"/>
        <v>8.302541976566399</v>
      </c>
      <c r="AE38">
        <f t="shared" ca="1" si="23"/>
        <v>5.3504944512228398</v>
      </c>
      <c r="AF38">
        <f t="shared" ca="1" si="24"/>
        <v>494158.20186674671</v>
      </c>
      <c r="AG38">
        <f t="shared" ca="1" si="25"/>
        <v>47797022</v>
      </c>
      <c r="AH38">
        <f t="shared" ca="1" si="26"/>
        <v>1340861.2014660863</v>
      </c>
      <c r="AI38">
        <f t="shared" ca="1" si="27"/>
        <v>2641.6981425055251</v>
      </c>
      <c r="AJ38" s="3">
        <f t="shared" si="28"/>
        <v>43311</v>
      </c>
      <c r="AK38">
        <f t="shared" ca="1" si="29"/>
        <v>13481.005680309794</v>
      </c>
      <c r="AL38">
        <f t="shared" ca="1" si="30"/>
        <v>9785.1022570282803</v>
      </c>
      <c r="AM38">
        <f t="shared" ca="1" si="31"/>
        <v>27179.694086196363</v>
      </c>
      <c r="AN38">
        <f t="shared" ca="1" si="32"/>
        <v>10633.092175266391</v>
      </c>
      <c r="AO38">
        <f t="shared" ca="1" si="33"/>
        <v>14734.256295555946</v>
      </c>
      <c r="AP38">
        <f t="shared" ca="1" si="34"/>
        <v>12572.438718683292</v>
      </c>
    </row>
    <row r="39" spans="1:42" ht="15.75" customHeight="1" x14ac:dyDescent="0.2">
      <c r="A39" s="3">
        <f t="shared" si="5"/>
        <v>43318</v>
      </c>
      <c r="B39" s="2">
        <v>39</v>
      </c>
      <c r="C39" s="2">
        <v>19</v>
      </c>
      <c r="D39" s="2">
        <v>348729</v>
      </c>
      <c r="E39" s="2">
        <v>30882888</v>
      </c>
      <c r="F39" s="2">
        <v>10101682</v>
      </c>
      <c r="G39" s="2">
        <v>1260</v>
      </c>
      <c r="H39" s="3">
        <f t="shared" si="6"/>
        <v>43318</v>
      </c>
      <c r="I39">
        <f>Summary!B$3/Summary!B$2*B39</f>
        <v>27.299999999999997</v>
      </c>
      <c r="J39">
        <f>Summary!C$3/Summary!C$2*C39</f>
        <v>17.347304113754447</v>
      </c>
      <c r="K39">
        <f>Summary!D$3/Summary!D$2*D39</f>
        <v>453347.7</v>
      </c>
      <c r="L39">
        <f>Summary!E$3/Summary!E$2*E39</f>
        <v>40147754.399999999</v>
      </c>
      <c r="M39">
        <f>Summary!F$3/Summary!F$2*F39</f>
        <v>13132186.600000003</v>
      </c>
      <c r="N39">
        <f>Summary!G$3/Summary!G$2*G39</f>
        <v>1638</v>
      </c>
      <c r="O39" s="3">
        <f t="shared" si="7"/>
        <v>43318</v>
      </c>
      <c r="P39">
        <f t="shared" ca="1" si="8"/>
        <v>47.599999999999994</v>
      </c>
      <c r="Q39">
        <f t="shared" ca="1" si="9"/>
        <v>17.347304113754447</v>
      </c>
      <c r="R39">
        <f t="shared" ca="1" si="10"/>
        <v>453347.7</v>
      </c>
      <c r="S39">
        <f t="shared" ca="1" si="11"/>
        <v>40147754.399999999</v>
      </c>
      <c r="T39">
        <f t="shared" ca="1" si="12"/>
        <v>13132186.600000003</v>
      </c>
      <c r="U39">
        <f t="shared" ca="1" si="13"/>
        <v>2018.9</v>
      </c>
      <c r="V39" s="3">
        <f t="shared" si="14"/>
        <v>43318</v>
      </c>
      <c r="W39">
        <f t="shared" ca="1" si="15"/>
        <v>10.152293664352884</v>
      </c>
      <c r="X39">
        <f t="shared" ca="1" si="16"/>
        <v>5.5403754382286436</v>
      </c>
      <c r="Y39">
        <f t="shared" ca="1" si="17"/>
        <v>453347.7</v>
      </c>
      <c r="Z39">
        <f t="shared" ca="1" si="18"/>
        <v>40147754.399999999</v>
      </c>
      <c r="AA39">
        <f t="shared" ca="1" si="19"/>
        <v>495073.44963971165</v>
      </c>
      <c r="AB39">
        <f t="shared" ca="1" si="20"/>
        <v>2018.9</v>
      </c>
      <c r="AC39" s="3">
        <f t="shared" si="21"/>
        <v>43318</v>
      </c>
      <c r="AD39">
        <f t="shared" ca="1" si="22"/>
        <v>9.782343326795587</v>
      </c>
      <c r="AE39">
        <f t="shared" ca="1" si="23"/>
        <v>5.4834111421269025</v>
      </c>
      <c r="AF39">
        <f t="shared" ca="1" si="24"/>
        <v>457428.75018667465</v>
      </c>
      <c r="AG39">
        <f t="shared" ca="1" si="25"/>
        <v>40147754.399999999</v>
      </c>
      <c r="AH39">
        <f t="shared" ca="1" si="26"/>
        <v>495073.44963971165</v>
      </c>
      <c r="AI39">
        <f t="shared" ca="1" si="27"/>
        <v>2081.1798142505527</v>
      </c>
      <c r="AJ39" s="3">
        <f t="shared" si="28"/>
        <v>43318</v>
      </c>
      <c r="AK39">
        <f t="shared" ca="1" si="29"/>
        <v>15883.78912476279</v>
      </c>
      <c r="AL39">
        <f t="shared" ca="1" si="30"/>
        <v>10028.183232818252</v>
      </c>
      <c r="AM39">
        <f t="shared" ca="1" si="31"/>
        <v>25159.500437994433</v>
      </c>
      <c r="AN39">
        <f t="shared" ca="1" si="32"/>
        <v>8931.4094331056185</v>
      </c>
      <c r="AO39">
        <f t="shared" ca="1" si="33"/>
        <v>5440.189546942468</v>
      </c>
      <c r="AP39">
        <f t="shared" ca="1" si="34"/>
        <v>9904.8052675727031</v>
      </c>
    </row>
    <row r="40" spans="1:42" ht="15.75" customHeight="1" x14ac:dyDescent="0.2">
      <c r="A40" s="3">
        <f t="shared" si="5"/>
        <v>43325</v>
      </c>
      <c r="B40" s="2">
        <v>42</v>
      </c>
      <c r="C40" s="2">
        <v>19</v>
      </c>
      <c r="D40" s="2">
        <v>303435</v>
      </c>
      <c r="E40" s="2">
        <v>37340221</v>
      </c>
      <c r="F40" s="2">
        <v>14791982</v>
      </c>
      <c r="G40" s="2">
        <v>1193</v>
      </c>
      <c r="H40" s="3">
        <f t="shared" si="6"/>
        <v>43325</v>
      </c>
      <c r="I40">
        <f>Summary!B$3/Summary!B$2*B40</f>
        <v>29.4</v>
      </c>
      <c r="J40">
        <f>Summary!C$3/Summary!C$2*C40</f>
        <v>17.347304113754447</v>
      </c>
      <c r="K40">
        <f>Summary!D$3/Summary!D$2*D40</f>
        <v>394465.5</v>
      </c>
      <c r="L40">
        <f>Summary!E$3/Summary!E$2*E40</f>
        <v>48542287.300000004</v>
      </c>
      <c r="M40">
        <f>Summary!F$3/Summary!F$2*F40</f>
        <v>19229576.600000005</v>
      </c>
      <c r="N40">
        <f>Summary!G$3/Summary!G$2*G40</f>
        <v>1550.9</v>
      </c>
      <c r="O40" s="3">
        <f t="shared" si="7"/>
        <v>43325</v>
      </c>
      <c r="P40">
        <f t="shared" ca="1" si="8"/>
        <v>27.299999999999997</v>
      </c>
      <c r="Q40">
        <f t="shared" ca="1" si="9"/>
        <v>17.347304113754447</v>
      </c>
      <c r="R40">
        <f t="shared" ca="1" si="10"/>
        <v>394465.5</v>
      </c>
      <c r="S40">
        <f t="shared" ca="1" si="11"/>
        <v>48542287.300000004</v>
      </c>
      <c r="T40">
        <f t="shared" ca="1" si="12"/>
        <v>19229576.600000005</v>
      </c>
      <c r="U40">
        <f t="shared" ca="1" si="13"/>
        <v>1638</v>
      </c>
      <c r="V40" s="3">
        <f t="shared" si="14"/>
        <v>43325</v>
      </c>
      <c r="W40">
        <f t="shared" ca="1" si="15"/>
        <v>7.2727320686491232</v>
      </c>
      <c r="X40">
        <f t="shared" ca="1" si="16"/>
        <v>5.5403754382286436</v>
      </c>
      <c r="Y40">
        <f t="shared" ca="1" si="17"/>
        <v>394465.5</v>
      </c>
      <c r="Z40">
        <f t="shared" ca="1" si="18"/>
        <v>48542287.300000004</v>
      </c>
      <c r="AA40">
        <f t="shared" ca="1" si="19"/>
        <v>671700.66394792567</v>
      </c>
      <c r="AB40">
        <f t="shared" ca="1" si="20"/>
        <v>1638</v>
      </c>
      <c r="AC40" s="3">
        <f t="shared" si="21"/>
        <v>43325</v>
      </c>
      <c r="AD40">
        <f t="shared" ca="1" si="22"/>
        <v>7.7746543202784162</v>
      </c>
      <c r="AE40">
        <f t="shared" ca="1" si="23"/>
        <v>5.5232861493981211</v>
      </c>
      <c r="AF40">
        <f t="shared" ca="1" si="24"/>
        <v>400761.82501866744</v>
      </c>
      <c r="AG40">
        <f t="shared" ca="1" si="25"/>
        <v>48542287.300000004</v>
      </c>
      <c r="AH40">
        <f t="shared" ca="1" si="26"/>
        <v>671700.66394792567</v>
      </c>
      <c r="AI40">
        <f t="shared" ca="1" si="27"/>
        <v>1682.3179814250552</v>
      </c>
      <c r="AJ40" s="3">
        <f t="shared" si="28"/>
        <v>43325</v>
      </c>
      <c r="AK40">
        <f t="shared" ca="1" si="29"/>
        <v>12623.863793756298</v>
      </c>
      <c r="AL40">
        <f t="shared" ca="1" si="30"/>
        <v>10101.107525555242</v>
      </c>
      <c r="AM40">
        <f t="shared" ca="1" si="31"/>
        <v>22042.705684707831</v>
      </c>
      <c r="AN40">
        <f t="shared" ca="1" si="32"/>
        <v>10798.886492534266</v>
      </c>
      <c r="AO40">
        <f t="shared" ca="1" si="33"/>
        <v>7381.0844296803616</v>
      </c>
      <c r="AP40">
        <f t="shared" ca="1" si="34"/>
        <v>8006.531626942402</v>
      </c>
    </row>
    <row r="41" spans="1:42" ht="15.75" customHeight="1" x14ac:dyDescent="0.2">
      <c r="A41" s="3">
        <f t="shared" si="5"/>
        <v>43332</v>
      </c>
      <c r="B41" s="2">
        <v>47</v>
      </c>
      <c r="C41" s="2">
        <v>19</v>
      </c>
      <c r="D41" s="2">
        <v>345345</v>
      </c>
      <c r="E41" s="2">
        <v>41165034</v>
      </c>
      <c r="F41" s="2">
        <v>0</v>
      </c>
      <c r="G41" s="2">
        <v>1193</v>
      </c>
      <c r="H41" s="3">
        <f t="shared" si="6"/>
        <v>43332</v>
      </c>
      <c r="I41">
        <f>Summary!B$3/Summary!B$2*B41</f>
        <v>32.9</v>
      </c>
      <c r="J41">
        <f>Summary!C$3/Summary!C$2*C41</f>
        <v>17.347304113754447</v>
      </c>
      <c r="K41">
        <f>Summary!D$3/Summary!D$2*D41</f>
        <v>448948.5</v>
      </c>
      <c r="L41">
        <f>Summary!E$3/Summary!E$2*E41</f>
        <v>53514544.200000003</v>
      </c>
      <c r="M41">
        <f>Summary!F$3/Summary!F$2*F41</f>
        <v>0</v>
      </c>
      <c r="N41">
        <f>Summary!G$3/Summary!G$2*G41</f>
        <v>1550.9</v>
      </c>
      <c r="O41" s="3">
        <f t="shared" si="7"/>
        <v>43332</v>
      </c>
      <c r="P41">
        <f t="shared" ca="1" si="8"/>
        <v>29.4</v>
      </c>
      <c r="Q41">
        <f t="shared" ca="1" si="9"/>
        <v>17.347304113754447</v>
      </c>
      <c r="R41">
        <f t="shared" ca="1" si="10"/>
        <v>448948.5</v>
      </c>
      <c r="S41">
        <f t="shared" ca="1" si="11"/>
        <v>53514544.200000003</v>
      </c>
      <c r="T41">
        <f t="shared" ca="1" si="12"/>
        <v>0</v>
      </c>
      <c r="U41">
        <f t="shared" ca="1" si="13"/>
        <v>1550.9</v>
      </c>
      <c r="V41" s="3">
        <f t="shared" si="14"/>
        <v>43332</v>
      </c>
      <c r="W41">
        <f t="shared" ca="1" si="15"/>
        <v>7.6034098002784258</v>
      </c>
      <c r="X41">
        <f t="shared" ca="1" si="16"/>
        <v>5.5403754382286436</v>
      </c>
      <c r="Y41">
        <f t="shared" ca="1" si="17"/>
        <v>448948.5</v>
      </c>
      <c r="Z41">
        <f t="shared" ca="1" si="18"/>
        <v>53514544.200000003</v>
      </c>
      <c r="AA41">
        <f t="shared" ca="1" si="19"/>
        <v>0</v>
      </c>
      <c r="AB41">
        <f t="shared" ca="1" si="20"/>
        <v>1550.9</v>
      </c>
      <c r="AC41" s="3">
        <f t="shared" si="21"/>
        <v>43332</v>
      </c>
      <c r="AD41">
        <f t="shared" ca="1" si="22"/>
        <v>7.6376587042784241</v>
      </c>
      <c r="AE41">
        <f t="shared" ca="1" si="23"/>
        <v>5.5352486515794865</v>
      </c>
      <c r="AF41">
        <f t="shared" ca="1" si="24"/>
        <v>444129.83250186674</v>
      </c>
      <c r="AG41">
        <f t="shared" ca="1" si="25"/>
        <v>53514544.200000003</v>
      </c>
      <c r="AH41">
        <f t="shared" ca="1" si="26"/>
        <v>0</v>
      </c>
      <c r="AI41">
        <f t="shared" ca="1" si="27"/>
        <v>1564.0417981425057</v>
      </c>
      <c r="AJ41" s="3">
        <f t="shared" si="28"/>
        <v>43332</v>
      </c>
      <c r="AK41">
        <f t="shared" ca="1" si="29"/>
        <v>12401.421235478838</v>
      </c>
      <c r="AL41">
        <f t="shared" ca="1" si="30"/>
        <v>10122.984813376339</v>
      </c>
      <c r="AM41">
        <f t="shared" ca="1" si="31"/>
        <v>24428.033241891804</v>
      </c>
      <c r="AN41">
        <f t="shared" ca="1" si="32"/>
        <v>11905.032100032664</v>
      </c>
      <c r="AO41">
        <f t="shared" ca="1" si="33"/>
        <v>0</v>
      </c>
      <c r="AP41">
        <f t="shared" ca="1" si="34"/>
        <v>7443.6285297742907</v>
      </c>
    </row>
    <row r="42" spans="1:42" ht="15.75" customHeight="1" x14ac:dyDescent="0.2">
      <c r="A42" s="3">
        <f t="shared" si="5"/>
        <v>43339</v>
      </c>
      <c r="B42" s="2">
        <v>45</v>
      </c>
      <c r="C42" s="2">
        <v>18</v>
      </c>
      <c r="D42" s="2">
        <v>322262</v>
      </c>
      <c r="E42" s="2">
        <v>37445776</v>
      </c>
      <c r="F42" s="2">
        <v>11266676</v>
      </c>
      <c r="G42" s="2">
        <v>1328</v>
      </c>
      <c r="H42" s="3">
        <f t="shared" si="6"/>
        <v>43339</v>
      </c>
      <c r="I42">
        <f>Summary!B$3/Summary!B$2*B42</f>
        <v>31.499999999999996</v>
      </c>
      <c r="J42">
        <f>Summary!C$3/Summary!C$2*C42</f>
        <v>16.434288107767372</v>
      </c>
      <c r="K42">
        <f>Summary!D$3/Summary!D$2*D42</f>
        <v>418940.60000000003</v>
      </c>
      <c r="L42">
        <f>Summary!E$3/Summary!E$2*E42</f>
        <v>48679508.800000004</v>
      </c>
      <c r="M42">
        <f>Summary!F$3/Summary!F$2*F42</f>
        <v>14646678.800000003</v>
      </c>
      <c r="N42">
        <f>Summary!G$3/Summary!G$2*G42</f>
        <v>1726.4</v>
      </c>
      <c r="O42" s="3">
        <f t="shared" si="7"/>
        <v>43339</v>
      </c>
      <c r="P42">
        <f t="shared" ca="1" si="8"/>
        <v>32.9</v>
      </c>
      <c r="Q42">
        <f t="shared" ca="1" si="9"/>
        <v>17.347304113754447</v>
      </c>
      <c r="R42">
        <f t="shared" ca="1" si="10"/>
        <v>418940.60000000003</v>
      </c>
      <c r="S42">
        <f t="shared" ca="1" si="11"/>
        <v>48679508.800000004</v>
      </c>
      <c r="T42">
        <f t="shared" ca="1" si="12"/>
        <v>14646678.800000003</v>
      </c>
      <c r="U42">
        <f t="shared" ca="1" si="13"/>
        <v>1550.9</v>
      </c>
      <c r="V42" s="3">
        <f t="shared" si="14"/>
        <v>43339</v>
      </c>
      <c r="W42">
        <f t="shared" ca="1" si="15"/>
        <v>8.1342504267588698</v>
      </c>
      <c r="X42">
        <f t="shared" ca="1" si="16"/>
        <v>5.5403754382286436</v>
      </c>
      <c r="Y42">
        <f t="shared" ca="1" si="17"/>
        <v>418940.60000000003</v>
      </c>
      <c r="Z42">
        <f t="shared" ca="1" si="18"/>
        <v>48679508.800000004</v>
      </c>
      <c r="AA42">
        <f t="shared" ca="1" si="19"/>
        <v>540245.70900285779</v>
      </c>
      <c r="AB42">
        <f t="shared" ca="1" si="20"/>
        <v>1550.9</v>
      </c>
      <c r="AC42" s="3">
        <f t="shared" si="21"/>
        <v>43339</v>
      </c>
      <c r="AD42">
        <f t="shared" ca="1" si="22"/>
        <v>8.034932082262781</v>
      </c>
      <c r="AE42">
        <f t="shared" ca="1" si="23"/>
        <v>5.5388374022338969</v>
      </c>
      <c r="AF42">
        <f t="shared" ca="1" si="24"/>
        <v>421459.5232501867</v>
      </c>
      <c r="AG42">
        <f t="shared" ca="1" si="25"/>
        <v>48679508.800000004</v>
      </c>
      <c r="AH42">
        <f t="shared" ca="1" si="26"/>
        <v>540245.70900285779</v>
      </c>
      <c r="AI42">
        <f t="shared" ca="1" si="27"/>
        <v>1552.2141798142507</v>
      </c>
      <c r="AJ42" s="3">
        <f t="shared" si="28"/>
        <v>43339</v>
      </c>
      <c r="AK42">
        <f t="shared" ca="1" si="29"/>
        <v>13046.482071107139</v>
      </c>
      <c r="AL42">
        <f t="shared" ca="1" si="30"/>
        <v>10129.54799972267</v>
      </c>
      <c r="AM42">
        <f t="shared" ca="1" si="31"/>
        <v>23181.120678319123</v>
      </c>
      <c r="AN42">
        <f t="shared" ca="1" si="32"/>
        <v>10829.41326589534</v>
      </c>
      <c r="AO42">
        <f t="shared" ca="1" si="33"/>
        <v>5936.571757254902</v>
      </c>
      <c r="AP42">
        <f t="shared" ca="1" si="34"/>
        <v>7387.3382200574788</v>
      </c>
    </row>
    <row r="43" spans="1:42" ht="15.75" customHeight="1" x14ac:dyDescent="0.2">
      <c r="A43" s="3">
        <f t="shared" si="5"/>
        <v>43346</v>
      </c>
      <c r="B43" s="2">
        <v>54</v>
      </c>
      <c r="C43" s="2">
        <v>18</v>
      </c>
      <c r="D43" s="2">
        <v>343676</v>
      </c>
      <c r="E43" s="2">
        <v>41550368</v>
      </c>
      <c r="F43" s="2">
        <v>17604380</v>
      </c>
      <c r="G43" s="2">
        <v>1395</v>
      </c>
      <c r="H43" s="3">
        <f t="shared" si="6"/>
        <v>43346</v>
      </c>
      <c r="I43">
        <f>Summary!B$3/Summary!B$2*B43</f>
        <v>37.799999999999997</v>
      </c>
      <c r="J43">
        <f>Summary!C$3/Summary!C$2*C43</f>
        <v>16.434288107767372</v>
      </c>
      <c r="K43">
        <f>Summary!D$3/Summary!D$2*D43</f>
        <v>446778.8</v>
      </c>
      <c r="L43">
        <f>Summary!E$3/Summary!E$2*E43</f>
        <v>54015478.399999999</v>
      </c>
      <c r="M43">
        <f>Summary!F$3/Summary!F$2*F43</f>
        <v>22885694.000000004</v>
      </c>
      <c r="N43">
        <f>Summary!G$3/Summary!G$2*G43</f>
        <v>1813.5</v>
      </c>
      <c r="O43" s="3">
        <f t="shared" si="7"/>
        <v>43346</v>
      </c>
      <c r="P43">
        <f t="shared" ca="1" si="8"/>
        <v>31.499999999999996</v>
      </c>
      <c r="Q43">
        <f t="shared" ca="1" si="9"/>
        <v>16.434288107767372</v>
      </c>
      <c r="R43">
        <f t="shared" ca="1" si="10"/>
        <v>446778.8</v>
      </c>
      <c r="S43">
        <f t="shared" ca="1" si="11"/>
        <v>54015478.399999999</v>
      </c>
      <c r="T43">
        <f t="shared" ca="1" si="12"/>
        <v>22885694.000000004</v>
      </c>
      <c r="U43">
        <f t="shared" ca="1" si="13"/>
        <v>1726.4</v>
      </c>
      <c r="V43" s="3">
        <f t="shared" si="14"/>
        <v>43346</v>
      </c>
      <c r="W43">
        <f t="shared" ca="1" si="15"/>
        <v>7.9247638998216887</v>
      </c>
      <c r="X43">
        <f t="shared" ca="1" si="16"/>
        <v>5.3635278220421059</v>
      </c>
      <c r="Y43">
        <f t="shared" ca="1" si="17"/>
        <v>446778.8</v>
      </c>
      <c r="Z43">
        <f t="shared" ca="1" si="18"/>
        <v>54015478.399999999</v>
      </c>
      <c r="AA43">
        <f t="shared" ca="1" si="19"/>
        <v>772060.38566456106</v>
      </c>
      <c r="AB43">
        <f t="shared" ca="1" si="20"/>
        <v>1726.4</v>
      </c>
      <c r="AC43" s="3">
        <f t="shared" si="21"/>
        <v>43346</v>
      </c>
      <c r="AD43">
        <f t="shared" ca="1" si="22"/>
        <v>7.9467975363099077</v>
      </c>
      <c r="AE43">
        <f t="shared" ca="1" si="23"/>
        <v>5.4161206960996431</v>
      </c>
      <c r="AF43">
        <f t="shared" ca="1" si="24"/>
        <v>444246.87232501863</v>
      </c>
      <c r="AG43">
        <f t="shared" ca="1" si="25"/>
        <v>54015478.399999999</v>
      </c>
      <c r="AH43">
        <f t="shared" ca="1" si="26"/>
        <v>772060.38566456106</v>
      </c>
      <c r="AI43">
        <f t="shared" ca="1" si="27"/>
        <v>1708.9814179814252</v>
      </c>
      <c r="AJ43" s="3">
        <f t="shared" si="28"/>
        <v>43346</v>
      </c>
      <c r="AK43">
        <f t="shared" ca="1" si="29"/>
        <v>12903.376222563924</v>
      </c>
      <c r="AL43">
        <f t="shared" ca="1" si="30"/>
        <v>9905.1209810393921</v>
      </c>
      <c r="AM43">
        <f t="shared" ca="1" si="31"/>
        <v>24434.470667350197</v>
      </c>
      <c r="AN43">
        <f t="shared" ca="1" si="32"/>
        <v>12016.471668848129</v>
      </c>
      <c r="AO43">
        <f t="shared" ca="1" si="33"/>
        <v>8483.9024244935099</v>
      </c>
      <c r="AP43">
        <f t="shared" ca="1" si="34"/>
        <v>8133.4289498199196</v>
      </c>
    </row>
    <row r="44" spans="1:42" ht="15.75" customHeight="1" x14ac:dyDescent="0.2">
      <c r="A44" s="3">
        <f t="shared" si="5"/>
        <v>43353</v>
      </c>
      <c r="B44" s="2">
        <v>72</v>
      </c>
      <c r="C44" s="2">
        <v>18</v>
      </c>
      <c r="D44" s="2">
        <v>351100</v>
      </c>
      <c r="E44" s="2">
        <v>36758649</v>
      </c>
      <c r="F44" s="2">
        <v>20540846</v>
      </c>
      <c r="G44" s="2">
        <v>1463</v>
      </c>
      <c r="H44" s="3">
        <f t="shared" si="6"/>
        <v>43353</v>
      </c>
      <c r="I44">
        <f>Summary!B$3/Summary!B$2*B44</f>
        <v>50.4</v>
      </c>
      <c r="J44">
        <f>Summary!C$3/Summary!C$2*C44</f>
        <v>16.434288107767372</v>
      </c>
      <c r="K44">
        <f>Summary!D$3/Summary!D$2*D44</f>
        <v>456430</v>
      </c>
      <c r="L44">
        <f>Summary!E$3/Summary!E$2*E44</f>
        <v>47786243.700000003</v>
      </c>
      <c r="M44">
        <f>Summary!F$3/Summary!F$2*F44</f>
        <v>26703099.800000004</v>
      </c>
      <c r="N44">
        <f>Summary!G$3/Summary!G$2*G44</f>
        <v>1901.9</v>
      </c>
      <c r="O44" s="3">
        <f t="shared" si="7"/>
        <v>43353</v>
      </c>
      <c r="P44">
        <f t="shared" ca="1" si="8"/>
        <v>37.799999999999997</v>
      </c>
      <c r="Q44">
        <f t="shared" ca="1" si="9"/>
        <v>16.434288107767372</v>
      </c>
      <c r="R44">
        <f t="shared" ca="1" si="10"/>
        <v>456430</v>
      </c>
      <c r="S44">
        <f t="shared" ca="1" si="11"/>
        <v>47786243.700000003</v>
      </c>
      <c r="T44">
        <f t="shared" ca="1" si="12"/>
        <v>26703099.800000004</v>
      </c>
      <c r="U44">
        <f t="shared" ca="1" si="13"/>
        <v>1813.5</v>
      </c>
      <c r="V44" s="3">
        <f t="shared" si="14"/>
        <v>43353</v>
      </c>
      <c r="W44">
        <f t="shared" ca="1" si="15"/>
        <v>8.8408715337031687</v>
      </c>
      <c r="X44">
        <f t="shared" ca="1" si="16"/>
        <v>5.3635278220421059</v>
      </c>
      <c r="Y44">
        <f t="shared" ca="1" si="17"/>
        <v>456430</v>
      </c>
      <c r="Z44">
        <f t="shared" ca="1" si="18"/>
        <v>47786243.700000003</v>
      </c>
      <c r="AA44">
        <f t="shared" ca="1" si="19"/>
        <v>873472.71460245422</v>
      </c>
      <c r="AB44">
        <f t="shared" ca="1" si="20"/>
        <v>1813.5</v>
      </c>
      <c r="AC44" s="3">
        <f t="shared" si="21"/>
        <v>43353</v>
      </c>
      <c r="AD44">
        <f t="shared" ca="1" si="22"/>
        <v>8.6620567342245174</v>
      </c>
      <c r="AE44">
        <f t="shared" ca="1" si="23"/>
        <v>5.3793056842593669</v>
      </c>
      <c r="AF44">
        <f t="shared" ca="1" si="24"/>
        <v>455211.68723250186</v>
      </c>
      <c r="AG44">
        <f t="shared" ca="1" si="25"/>
        <v>47786243.700000003</v>
      </c>
      <c r="AH44">
        <f t="shared" ca="1" si="26"/>
        <v>873472.71460245422</v>
      </c>
      <c r="AI44">
        <f t="shared" ca="1" si="27"/>
        <v>1803.0481417981425</v>
      </c>
      <c r="AJ44" s="3">
        <f t="shared" si="28"/>
        <v>43353</v>
      </c>
      <c r="AK44">
        <f t="shared" ca="1" si="29"/>
        <v>14064.757078836137</v>
      </c>
      <c r="AL44">
        <f t="shared" ca="1" si="30"/>
        <v>9837.7928754344084</v>
      </c>
      <c r="AM44">
        <f t="shared" ca="1" si="31"/>
        <v>25037.557520449769</v>
      </c>
      <c r="AN44">
        <f t="shared" ca="1" si="32"/>
        <v>10630.694397066054</v>
      </c>
      <c r="AO44">
        <f t="shared" ca="1" si="33"/>
        <v>9598.2871531040164</v>
      </c>
      <c r="AP44">
        <f t="shared" ca="1" si="34"/>
        <v>8581.1137559012459</v>
      </c>
    </row>
    <row r="45" spans="1:42" ht="15.75" customHeight="1" x14ac:dyDescent="0.2">
      <c r="A45" s="3">
        <f t="shared" si="5"/>
        <v>43360</v>
      </c>
      <c r="B45" s="2">
        <v>72</v>
      </c>
      <c r="C45" s="2">
        <v>18</v>
      </c>
      <c r="D45" s="2">
        <v>347672</v>
      </c>
      <c r="E45" s="2">
        <v>36697280</v>
      </c>
      <c r="F45" s="2">
        <v>16270458</v>
      </c>
      <c r="G45" s="2">
        <v>1352</v>
      </c>
      <c r="H45" s="3">
        <f t="shared" si="6"/>
        <v>43360</v>
      </c>
      <c r="I45">
        <f>Summary!B$3/Summary!B$2*B45</f>
        <v>50.4</v>
      </c>
      <c r="J45">
        <f>Summary!C$3/Summary!C$2*C45</f>
        <v>16.434288107767372</v>
      </c>
      <c r="K45">
        <f>Summary!D$3/Summary!D$2*D45</f>
        <v>451973.60000000003</v>
      </c>
      <c r="L45">
        <f>Summary!E$3/Summary!E$2*E45</f>
        <v>47706464</v>
      </c>
      <c r="M45">
        <f>Summary!F$3/Summary!F$2*F45</f>
        <v>21151595.400000006</v>
      </c>
      <c r="N45">
        <f>Summary!G$3/Summary!G$2*G45</f>
        <v>1757.6000000000001</v>
      </c>
      <c r="O45" s="3">
        <f t="shared" si="7"/>
        <v>43360</v>
      </c>
      <c r="P45">
        <f t="shared" ca="1" si="8"/>
        <v>50.4</v>
      </c>
      <c r="Q45">
        <f t="shared" ca="1" si="9"/>
        <v>16.434288107767372</v>
      </c>
      <c r="R45">
        <f t="shared" ca="1" si="10"/>
        <v>451973.60000000003</v>
      </c>
      <c r="S45">
        <f t="shared" ca="1" si="11"/>
        <v>47706464</v>
      </c>
      <c r="T45">
        <f t="shared" ca="1" si="12"/>
        <v>21151595.400000006</v>
      </c>
      <c r="U45">
        <f t="shared" ca="1" si="13"/>
        <v>1901.9</v>
      </c>
      <c r="V45" s="3">
        <f t="shared" si="14"/>
        <v>43360</v>
      </c>
      <c r="W45">
        <f t="shared" ca="1" si="15"/>
        <v>10.506506217693961</v>
      </c>
      <c r="X45">
        <f t="shared" ca="1" si="16"/>
        <v>5.3635278220421059</v>
      </c>
      <c r="Y45">
        <f t="shared" ca="1" si="17"/>
        <v>451973.60000000003</v>
      </c>
      <c r="Z45">
        <f t="shared" ca="1" si="18"/>
        <v>47706464</v>
      </c>
      <c r="AA45">
        <f t="shared" ca="1" si="19"/>
        <v>724893.99879495963</v>
      </c>
      <c r="AB45">
        <f t="shared" ca="1" si="20"/>
        <v>1901.9</v>
      </c>
      <c r="AC45" s="3">
        <f t="shared" si="21"/>
        <v>43360</v>
      </c>
      <c r="AD45">
        <f t="shared" ca="1" si="22"/>
        <v>10.137616321000072</v>
      </c>
      <c r="AE45">
        <f t="shared" ca="1" si="23"/>
        <v>5.3682611807072842</v>
      </c>
      <c r="AF45">
        <f t="shared" ca="1" si="24"/>
        <v>452297.40872325021</v>
      </c>
      <c r="AG45">
        <f t="shared" ca="1" si="25"/>
        <v>47706464</v>
      </c>
      <c r="AH45">
        <f t="shared" ca="1" si="26"/>
        <v>724893.99879495963</v>
      </c>
      <c r="AI45">
        <f t="shared" ca="1" si="27"/>
        <v>1892.0148141798143</v>
      </c>
      <c r="AJ45" s="3">
        <f t="shared" si="28"/>
        <v>43360</v>
      </c>
      <c r="AK45">
        <f t="shared" ca="1" si="29"/>
        <v>16460.653085998918</v>
      </c>
      <c r="AL45">
        <f t="shared" ca="1" si="30"/>
        <v>9817.5944437529142</v>
      </c>
      <c r="AM45">
        <f t="shared" ca="1" si="31"/>
        <v>24877.266346359746</v>
      </c>
      <c r="AN45">
        <f t="shared" ca="1" si="32"/>
        <v>10612.946326824038</v>
      </c>
      <c r="AO45">
        <f t="shared" ca="1" si="33"/>
        <v>7965.607442199901</v>
      </c>
      <c r="AP45">
        <f t="shared" ca="1" si="34"/>
        <v>9004.5262641384161</v>
      </c>
    </row>
    <row r="46" spans="1:42" ht="15.75" customHeight="1" x14ac:dyDescent="0.2">
      <c r="A46" s="3">
        <f t="shared" si="5"/>
        <v>43367</v>
      </c>
      <c r="B46" s="2">
        <v>85</v>
      </c>
      <c r="C46" s="2">
        <v>0</v>
      </c>
      <c r="D46" s="2">
        <v>318687</v>
      </c>
      <c r="E46" s="2">
        <v>37768825</v>
      </c>
      <c r="F46" s="2">
        <v>18971402</v>
      </c>
      <c r="G46" s="2">
        <v>1428</v>
      </c>
      <c r="H46" s="3">
        <f t="shared" si="6"/>
        <v>43367</v>
      </c>
      <c r="I46">
        <f>Summary!B$3/Summary!B$2*B46</f>
        <v>59.499999999999993</v>
      </c>
      <c r="J46">
        <f>Summary!C$3/Summary!C$2*C46</f>
        <v>0</v>
      </c>
      <c r="K46">
        <f>Summary!D$3/Summary!D$2*D46</f>
        <v>414293.10000000003</v>
      </c>
      <c r="L46">
        <f>Summary!E$3/Summary!E$2*E46</f>
        <v>49099472.5</v>
      </c>
      <c r="M46">
        <f>Summary!F$3/Summary!F$2*F46</f>
        <v>24662822.600000005</v>
      </c>
      <c r="N46">
        <f>Summary!G$3/Summary!G$2*G46</f>
        <v>1856.4</v>
      </c>
      <c r="O46" s="3">
        <f t="shared" si="7"/>
        <v>43367</v>
      </c>
      <c r="P46">
        <f t="shared" ca="1" si="8"/>
        <v>50.4</v>
      </c>
      <c r="Q46">
        <f t="shared" ca="1" si="9"/>
        <v>16.434288107767372</v>
      </c>
      <c r="R46">
        <f t="shared" ca="1" si="10"/>
        <v>414293.10000000003</v>
      </c>
      <c r="S46">
        <f t="shared" ca="1" si="11"/>
        <v>49099472.5</v>
      </c>
      <c r="T46">
        <f t="shared" ca="1" si="12"/>
        <v>24662822.600000005</v>
      </c>
      <c r="U46">
        <f t="shared" ca="1" si="13"/>
        <v>1757.6000000000001</v>
      </c>
      <c r="V46" s="3">
        <f t="shared" si="14"/>
        <v>43367</v>
      </c>
      <c r="W46">
        <f t="shared" ca="1" si="15"/>
        <v>10.506506217693961</v>
      </c>
      <c r="X46">
        <f t="shared" ca="1" si="16"/>
        <v>5.3635278220421059</v>
      </c>
      <c r="Y46">
        <f t="shared" ca="1" si="17"/>
        <v>414293.10000000003</v>
      </c>
      <c r="Z46">
        <f t="shared" ca="1" si="18"/>
        <v>49099472.5</v>
      </c>
      <c r="AA46">
        <f t="shared" ca="1" si="19"/>
        <v>819660.90879256942</v>
      </c>
      <c r="AB46">
        <f t="shared" ca="1" si="20"/>
        <v>1757.6000000000001</v>
      </c>
      <c r="AC46" s="3">
        <f t="shared" si="21"/>
        <v>43367</v>
      </c>
      <c r="AD46">
        <f t="shared" ca="1" si="22"/>
        <v>10.432728238355182</v>
      </c>
      <c r="AE46">
        <f t="shared" ca="1" si="23"/>
        <v>5.3649478296416593</v>
      </c>
      <c r="AF46">
        <f t="shared" ca="1" si="24"/>
        <v>418093.53087232506</v>
      </c>
      <c r="AG46">
        <f t="shared" ca="1" si="25"/>
        <v>49099472.5</v>
      </c>
      <c r="AH46">
        <f t="shared" ca="1" si="26"/>
        <v>819660.90879256942</v>
      </c>
      <c r="AI46">
        <f t="shared" ca="1" si="27"/>
        <v>1771.0414814179815</v>
      </c>
      <c r="AJ46" s="3">
        <f t="shared" si="28"/>
        <v>43367</v>
      </c>
      <c r="AK46">
        <f t="shared" ca="1" si="29"/>
        <v>16939.832287431473</v>
      </c>
      <c r="AL46">
        <f t="shared" ca="1" si="30"/>
        <v>9811.5349142484647</v>
      </c>
      <c r="AM46">
        <f t="shared" ca="1" si="31"/>
        <v>22995.98433376156</v>
      </c>
      <c r="AN46">
        <f t="shared" ca="1" si="32"/>
        <v>10922.839854948648</v>
      </c>
      <c r="AO46">
        <f t="shared" ca="1" si="33"/>
        <v>9006.9679787833611</v>
      </c>
      <c r="AP46">
        <f t="shared" ca="1" si="34"/>
        <v>8428.7868228029674</v>
      </c>
    </row>
    <row r="47" spans="1:42" ht="15.75" customHeight="1" x14ac:dyDescent="0.2">
      <c r="A47" s="3">
        <f t="shared" si="5"/>
        <v>43374</v>
      </c>
      <c r="B47" s="2">
        <v>80</v>
      </c>
      <c r="C47" s="2">
        <v>0</v>
      </c>
      <c r="D47" s="2">
        <v>350603</v>
      </c>
      <c r="E47" s="2">
        <v>43950508</v>
      </c>
      <c r="F47" s="2">
        <v>0</v>
      </c>
      <c r="G47" s="2">
        <v>1428</v>
      </c>
      <c r="H47" s="3">
        <f t="shared" si="6"/>
        <v>43374</v>
      </c>
      <c r="I47">
        <f>Summary!B$3/Summary!B$2*B47</f>
        <v>56</v>
      </c>
      <c r="J47">
        <f>Summary!C$3/Summary!C$2*C47</f>
        <v>0</v>
      </c>
      <c r="K47">
        <f>Summary!D$3/Summary!D$2*D47</f>
        <v>455783.9</v>
      </c>
      <c r="L47">
        <f>Summary!E$3/Summary!E$2*E47</f>
        <v>57135660.399999999</v>
      </c>
      <c r="M47">
        <f>Summary!F$3/Summary!F$2*F47</f>
        <v>0</v>
      </c>
      <c r="N47">
        <f>Summary!G$3/Summary!G$2*G47</f>
        <v>1856.4</v>
      </c>
      <c r="O47" s="3">
        <f t="shared" si="7"/>
        <v>43374</v>
      </c>
      <c r="P47">
        <f t="shared" ca="1" si="8"/>
        <v>59.499999999999993</v>
      </c>
      <c r="Q47">
        <f t="shared" ca="1" si="9"/>
        <v>0</v>
      </c>
      <c r="R47">
        <f t="shared" ca="1" si="10"/>
        <v>455783.9</v>
      </c>
      <c r="S47">
        <f t="shared" ca="1" si="11"/>
        <v>57135660.399999999</v>
      </c>
      <c r="T47">
        <f t="shared" ca="1" si="12"/>
        <v>0</v>
      </c>
      <c r="U47">
        <f t="shared" ca="1" si="13"/>
        <v>1856.4</v>
      </c>
      <c r="V47" s="3">
        <f t="shared" si="14"/>
        <v>43374</v>
      </c>
      <c r="W47">
        <f t="shared" ca="1" si="15"/>
        <v>11.606737953395907</v>
      </c>
      <c r="X47">
        <f t="shared" ca="1" si="16"/>
        <v>0</v>
      </c>
      <c r="Y47">
        <f t="shared" ca="1" si="17"/>
        <v>455783.9</v>
      </c>
      <c r="Z47">
        <f t="shared" ca="1" si="18"/>
        <v>57135660.399999999</v>
      </c>
      <c r="AA47">
        <f t="shared" ca="1" si="19"/>
        <v>0</v>
      </c>
      <c r="AB47">
        <f t="shared" ca="1" si="20"/>
        <v>1856.4</v>
      </c>
      <c r="AC47" s="3">
        <f t="shared" si="21"/>
        <v>43374</v>
      </c>
      <c r="AD47">
        <f t="shared" ca="1" si="22"/>
        <v>11.371936010387762</v>
      </c>
      <c r="AE47">
        <f t="shared" ca="1" si="23"/>
        <v>1.6094843488924979</v>
      </c>
      <c r="AF47">
        <f t="shared" ca="1" si="24"/>
        <v>452014.86308723252</v>
      </c>
      <c r="AG47">
        <f t="shared" ca="1" si="25"/>
        <v>57135660.399999999</v>
      </c>
      <c r="AH47">
        <f t="shared" ca="1" si="26"/>
        <v>0</v>
      </c>
      <c r="AI47">
        <f t="shared" ca="1" si="27"/>
        <v>1847.8641481417983</v>
      </c>
      <c r="AJ47" s="3">
        <f t="shared" si="28"/>
        <v>43374</v>
      </c>
      <c r="AK47">
        <f t="shared" ca="1" si="29"/>
        <v>18464.842982408842</v>
      </c>
      <c r="AL47">
        <f t="shared" ca="1" si="30"/>
        <v>2943.4604742745396</v>
      </c>
      <c r="AM47">
        <f t="shared" ca="1" si="31"/>
        <v>24861.725768618973</v>
      </c>
      <c r="AN47">
        <f t="shared" ca="1" si="32"/>
        <v>12710.598236181278</v>
      </c>
      <c r="AO47">
        <f t="shared" ca="1" si="33"/>
        <v>0</v>
      </c>
      <c r="AP47">
        <f t="shared" ca="1" si="34"/>
        <v>8794.4032624901138</v>
      </c>
    </row>
    <row r="48" spans="1:42" ht="15.75" customHeight="1" x14ac:dyDescent="0.2">
      <c r="A48" s="3">
        <f t="shared" si="5"/>
        <v>43381</v>
      </c>
      <c r="B48" s="2">
        <v>57</v>
      </c>
      <c r="C48" s="2">
        <v>0</v>
      </c>
      <c r="D48" s="2">
        <v>272403</v>
      </c>
      <c r="E48" s="2">
        <v>41120064</v>
      </c>
      <c r="F48" s="2">
        <v>19855768</v>
      </c>
      <c r="G48" s="2">
        <v>1416</v>
      </c>
      <c r="H48" s="3">
        <f t="shared" si="6"/>
        <v>43381</v>
      </c>
      <c r="I48">
        <f>Summary!B$3/Summary!B$2*B48</f>
        <v>39.9</v>
      </c>
      <c r="J48">
        <f>Summary!C$3/Summary!C$2*C48</f>
        <v>0</v>
      </c>
      <c r="K48">
        <f>Summary!D$3/Summary!D$2*D48</f>
        <v>354123.9</v>
      </c>
      <c r="L48">
        <f>Summary!E$3/Summary!E$2*E48</f>
        <v>53456083.200000003</v>
      </c>
      <c r="M48">
        <f>Summary!F$3/Summary!F$2*F48</f>
        <v>25812498.400000006</v>
      </c>
      <c r="N48">
        <f>Summary!G$3/Summary!G$2*G48</f>
        <v>1840.8</v>
      </c>
      <c r="O48" s="3">
        <f t="shared" si="7"/>
        <v>43381</v>
      </c>
      <c r="P48">
        <f t="shared" ca="1" si="8"/>
        <v>56</v>
      </c>
      <c r="Q48">
        <f t="shared" ca="1" si="9"/>
        <v>0</v>
      </c>
      <c r="R48">
        <f t="shared" ca="1" si="10"/>
        <v>354123.9</v>
      </c>
      <c r="S48">
        <f t="shared" ca="1" si="11"/>
        <v>53456083.200000003</v>
      </c>
      <c r="T48">
        <f t="shared" ca="1" si="12"/>
        <v>25812498.400000006</v>
      </c>
      <c r="U48">
        <f t="shared" ca="1" si="13"/>
        <v>1856.4</v>
      </c>
      <c r="V48" s="3">
        <f t="shared" si="14"/>
        <v>43381</v>
      </c>
      <c r="W48">
        <f t="shared" ca="1" si="15"/>
        <v>11.192131809832132</v>
      </c>
      <c r="X48">
        <f t="shared" ca="1" si="16"/>
        <v>0</v>
      </c>
      <c r="Y48">
        <f t="shared" ca="1" si="17"/>
        <v>354123.9</v>
      </c>
      <c r="Z48">
        <f t="shared" ca="1" si="18"/>
        <v>53456083.200000003</v>
      </c>
      <c r="AA48">
        <f t="shared" ca="1" si="19"/>
        <v>850088.28974453383</v>
      </c>
      <c r="AB48">
        <f t="shared" ca="1" si="20"/>
        <v>1856.4</v>
      </c>
      <c r="AC48" s="3">
        <f t="shared" si="21"/>
        <v>43381</v>
      </c>
      <c r="AD48">
        <f t="shared" ca="1" si="22"/>
        <v>11.228092649943259</v>
      </c>
      <c r="AE48">
        <f t="shared" ca="1" si="23"/>
        <v>0.48284530466774944</v>
      </c>
      <c r="AF48">
        <f t="shared" ca="1" si="24"/>
        <v>363912.99630872323</v>
      </c>
      <c r="AG48">
        <f t="shared" ca="1" si="25"/>
        <v>53456083.200000003</v>
      </c>
      <c r="AH48">
        <f t="shared" ca="1" si="26"/>
        <v>850088.28974453383</v>
      </c>
      <c r="AI48">
        <f t="shared" ca="1" si="27"/>
        <v>1855.54641481418</v>
      </c>
      <c r="AJ48" s="3">
        <f t="shared" si="28"/>
        <v>43381</v>
      </c>
      <c r="AK48">
        <f t="shared" ca="1" si="29"/>
        <v>18231.281602689189</v>
      </c>
      <c r="AL48">
        <f t="shared" ca="1" si="30"/>
        <v>883.03814228236206</v>
      </c>
      <c r="AM48">
        <f t="shared" ca="1" si="31"/>
        <v>20015.946059981405</v>
      </c>
      <c r="AN48">
        <f t="shared" ca="1" si="32"/>
        <v>11892.026662127804</v>
      </c>
      <c r="AO48">
        <f t="shared" ca="1" si="33"/>
        <v>9341.3238605543938</v>
      </c>
      <c r="AP48">
        <f t="shared" ca="1" si="34"/>
        <v>8830.9649064588284</v>
      </c>
    </row>
    <row r="49" spans="1:42" ht="15.75" customHeight="1" x14ac:dyDescent="0.2">
      <c r="A49" s="3">
        <f t="shared" si="5"/>
        <v>43388</v>
      </c>
      <c r="B49" s="2">
        <v>42</v>
      </c>
      <c r="C49" s="2">
        <v>0</v>
      </c>
      <c r="D49" s="2">
        <v>377074</v>
      </c>
      <c r="E49" s="2">
        <v>41918267</v>
      </c>
      <c r="F49" s="2">
        <v>0</v>
      </c>
      <c r="G49" s="2">
        <v>1395</v>
      </c>
      <c r="H49" s="3">
        <f t="shared" si="6"/>
        <v>43388</v>
      </c>
      <c r="I49">
        <f>Summary!B$3/Summary!B$2*B49</f>
        <v>29.4</v>
      </c>
      <c r="J49">
        <f>Summary!C$3/Summary!C$2*C49</f>
        <v>0</v>
      </c>
      <c r="K49">
        <f>Summary!D$3/Summary!D$2*D49</f>
        <v>490196.2</v>
      </c>
      <c r="L49">
        <f>Summary!E$3/Summary!E$2*E49</f>
        <v>54493747.100000001</v>
      </c>
      <c r="M49">
        <f>Summary!F$3/Summary!F$2*F49</f>
        <v>0</v>
      </c>
      <c r="N49">
        <f>Summary!G$3/Summary!G$2*G49</f>
        <v>1813.5</v>
      </c>
      <c r="O49" s="3">
        <f t="shared" si="7"/>
        <v>43388</v>
      </c>
      <c r="P49">
        <f t="shared" ca="1" si="8"/>
        <v>39.9</v>
      </c>
      <c r="Q49">
        <f t="shared" ca="1" si="9"/>
        <v>0</v>
      </c>
      <c r="R49">
        <f t="shared" ca="1" si="10"/>
        <v>490196.2</v>
      </c>
      <c r="S49">
        <f t="shared" ca="1" si="11"/>
        <v>54493747.100000001</v>
      </c>
      <c r="T49">
        <f t="shared" ca="1" si="12"/>
        <v>0</v>
      </c>
      <c r="U49">
        <f t="shared" ca="1" si="13"/>
        <v>1840.8</v>
      </c>
      <c r="V49" s="3">
        <f t="shared" si="14"/>
        <v>43388</v>
      </c>
      <c r="W49">
        <f t="shared" ca="1" si="15"/>
        <v>9.1323750193980651</v>
      </c>
      <c r="X49">
        <f t="shared" ca="1" si="16"/>
        <v>0</v>
      </c>
      <c r="Y49">
        <f t="shared" ca="1" si="17"/>
        <v>490196.2</v>
      </c>
      <c r="Z49">
        <f t="shared" ca="1" si="18"/>
        <v>54493747.100000001</v>
      </c>
      <c r="AA49">
        <f t="shared" ca="1" si="19"/>
        <v>0</v>
      </c>
      <c r="AB49">
        <f t="shared" ca="1" si="20"/>
        <v>1840.8</v>
      </c>
      <c r="AC49" s="3">
        <f t="shared" si="21"/>
        <v>43388</v>
      </c>
      <c r="AD49">
        <f t="shared" ca="1" si="22"/>
        <v>9.5515185455071041</v>
      </c>
      <c r="AE49">
        <f t="shared" ca="1" si="23"/>
        <v>0.14485359140032486</v>
      </c>
      <c r="AF49">
        <f t="shared" ca="1" si="24"/>
        <v>477567.87963087234</v>
      </c>
      <c r="AG49">
        <f t="shared" ca="1" si="25"/>
        <v>54493747.100000001</v>
      </c>
      <c r="AH49">
        <f t="shared" ca="1" si="26"/>
        <v>0</v>
      </c>
      <c r="AI49">
        <f t="shared" ca="1" si="27"/>
        <v>1842.274641481418</v>
      </c>
      <c r="AJ49" s="3">
        <f t="shared" si="28"/>
        <v>43388</v>
      </c>
      <c r="AK49">
        <f t="shared" ca="1" si="29"/>
        <v>15508.994249110357</v>
      </c>
      <c r="AL49">
        <f t="shared" ca="1" si="30"/>
        <v>264.91144268470867</v>
      </c>
      <c r="AM49">
        <f t="shared" ca="1" si="31"/>
        <v>26267.19302589001</v>
      </c>
      <c r="AN49">
        <f t="shared" ca="1" si="32"/>
        <v>12122.86899150235</v>
      </c>
      <c r="AO49">
        <f t="shared" ca="1" si="33"/>
        <v>0</v>
      </c>
      <c r="AP49">
        <f t="shared" ca="1" si="34"/>
        <v>8767.8015365682222</v>
      </c>
    </row>
    <row r="50" spans="1:42" ht="15.75" customHeight="1" x14ac:dyDescent="0.2">
      <c r="A50" s="3">
        <f t="shared" si="5"/>
        <v>43395</v>
      </c>
      <c r="B50" s="2">
        <v>31</v>
      </c>
      <c r="C50" s="2">
        <v>0</v>
      </c>
      <c r="D50" s="2">
        <v>432094</v>
      </c>
      <c r="E50" s="2">
        <v>42281650</v>
      </c>
      <c r="F50" s="2">
        <v>20737436</v>
      </c>
      <c r="G50" s="2">
        <v>1365</v>
      </c>
      <c r="H50" s="3">
        <f t="shared" si="6"/>
        <v>43395</v>
      </c>
      <c r="I50">
        <f>Summary!B$3/Summary!B$2*B50</f>
        <v>21.7</v>
      </c>
      <c r="J50">
        <f>Summary!C$3/Summary!C$2*C50</f>
        <v>0</v>
      </c>
      <c r="K50">
        <f>Summary!D$3/Summary!D$2*D50</f>
        <v>561722.20000000007</v>
      </c>
      <c r="L50">
        <f>Summary!E$3/Summary!E$2*E50</f>
        <v>54966145</v>
      </c>
      <c r="M50">
        <f>Summary!F$3/Summary!F$2*F50</f>
        <v>26958666.800000004</v>
      </c>
      <c r="N50">
        <f>Summary!G$3/Summary!G$2*G50</f>
        <v>1774.5</v>
      </c>
      <c r="O50" s="3">
        <f t="shared" si="7"/>
        <v>43395</v>
      </c>
      <c r="P50">
        <f t="shared" ca="1" si="8"/>
        <v>29.4</v>
      </c>
      <c r="Q50">
        <f t="shared" ca="1" si="9"/>
        <v>0</v>
      </c>
      <c r="R50">
        <f t="shared" ca="1" si="10"/>
        <v>561722.20000000007</v>
      </c>
      <c r="S50">
        <f t="shared" ca="1" si="11"/>
        <v>54966145</v>
      </c>
      <c r="T50">
        <f t="shared" ca="1" si="12"/>
        <v>26958666.800000004</v>
      </c>
      <c r="U50">
        <f t="shared" ca="1" si="13"/>
        <v>1813.5</v>
      </c>
      <c r="V50" s="3">
        <f t="shared" si="14"/>
        <v>43395</v>
      </c>
      <c r="W50">
        <f t="shared" ca="1" si="15"/>
        <v>7.6034098002784258</v>
      </c>
      <c r="X50">
        <f t="shared" ca="1" si="16"/>
        <v>0</v>
      </c>
      <c r="Y50">
        <f t="shared" ca="1" si="17"/>
        <v>561722.20000000007</v>
      </c>
      <c r="Z50">
        <f t="shared" ca="1" si="18"/>
        <v>54966145</v>
      </c>
      <c r="AA50">
        <f t="shared" ca="1" si="19"/>
        <v>880154.12520541402</v>
      </c>
      <c r="AB50">
        <f t="shared" ca="1" si="20"/>
        <v>1813.5</v>
      </c>
      <c r="AC50" s="3">
        <f t="shared" si="21"/>
        <v>43395</v>
      </c>
      <c r="AD50">
        <f t="shared" ca="1" si="22"/>
        <v>7.9930315493241615</v>
      </c>
      <c r="AE50">
        <f t="shared" ca="1" si="23"/>
        <v>4.3456077420097466E-2</v>
      </c>
      <c r="AF50">
        <f t="shared" ca="1" si="24"/>
        <v>553306.7679630873</v>
      </c>
      <c r="AG50">
        <f t="shared" ca="1" si="25"/>
        <v>54966145</v>
      </c>
      <c r="AH50">
        <f t="shared" ca="1" si="26"/>
        <v>880154.12520541402</v>
      </c>
      <c r="AI50">
        <f t="shared" ca="1" si="27"/>
        <v>1816.3774641481418</v>
      </c>
      <c r="AJ50" s="3">
        <f t="shared" si="28"/>
        <v>43395</v>
      </c>
      <c r="AK50">
        <f t="shared" ca="1" si="29"/>
        <v>12978.447326549649</v>
      </c>
      <c r="AL50">
        <f t="shared" ca="1" si="30"/>
        <v>79.473432805412614</v>
      </c>
      <c r="AM50">
        <f t="shared" ca="1" si="31"/>
        <v>30432.984077261237</v>
      </c>
      <c r="AN50">
        <f t="shared" ca="1" si="32"/>
        <v>12227.960275517957</v>
      </c>
      <c r="AO50">
        <f t="shared" ca="1" si="33"/>
        <v>9671.7068449649014</v>
      </c>
      <c r="AP50">
        <f t="shared" ca="1" si="34"/>
        <v>8644.5510145760745</v>
      </c>
    </row>
    <row r="51" spans="1:42" ht="15.75" customHeight="1" x14ac:dyDescent="0.2">
      <c r="A51" s="3">
        <f t="shared" si="5"/>
        <v>43402</v>
      </c>
      <c r="B51" s="2">
        <v>40</v>
      </c>
      <c r="C51" s="2">
        <v>18</v>
      </c>
      <c r="D51" s="2">
        <v>306841</v>
      </c>
      <c r="E51" s="2">
        <v>40814059</v>
      </c>
      <c r="F51" s="2">
        <v>14258218</v>
      </c>
      <c r="G51" s="2">
        <v>2448</v>
      </c>
      <c r="H51" s="3">
        <f t="shared" si="6"/>
        <v>43402</v>
      </c>
      <c r="I51">
        <f>Summary!B$3/Summary!B$2*B51</f>
        <v>28</v>
      </c>
      <c r="J51">
        <f>Summary!C$3/Summary!C$2*C51</f>
        <v>16.434288107767372</v>
      </c>
      <c r="K51">
        <f>Summary!D$3/Summary!D$2*D51</f>
        <v>398893.3</v>
      </c>
      <c r="L51">
        <f>Summary!E$3/Summary!E$2*E51</f>
        <v>53058276.700000003</v>
      </c>
      <c r="M51">
        <f>Summary!F$3/Summary!F$2*F51</f>
        <v>18535683.400000002</v>
      </c>
      <c r="N51">
        <f>Summary!G$3/Summary!G$2*G51</f>
        <v>3182.4</v>
      </c>
      <c r="O51" s="3">
        <f t="shared" si="7"/>
        <v>43402</v>
      </c>
      <c r="P51">
        <f t="shared" ca="1" si="8"/>
        <v>21.7</v>
      </c>
      <c r="Q51">
        <f t="shared" ca="1" si="9"/>
        <v>0</v>
      </c>
      <c r="R51">
        <f t="shared" ca="1" si="10"/>
        <v>398893.3</v>
      </c>
      <c r="S51">
        <f t="shared" ca="1" si="11"/>
        <v>53058276.700000003</v>
      </c>
      <c r="T51">
        <f t="shared" ca="1" si="12"/>
        <v>18535683.400000002</v>
      </c>
      <c r="U51">
        <f t="shared" ca="1" si="13"/>
        <v>1774.5</v>
      </c>
      <c r="V51" s="3">
        <f t="shared" si="14"/>
        <v>43402</v>
      </c>
      <c r="W51">
        <f t="shared" ca="1" si="15"/>
        <v>6.3368852125358828</v>
      </c>
      <c r="X51">
        <f t="shared" ca="1" si="16"/>
        <v>0</v>
      </c>
      <c r="Y51">
        <f t="shared" ca="1" si="17"/>
        <v>398893.3</v>
      </c>
      <c r="Z51">
        <f t="shared" ca="1" si="18"/>
        <v>53058276.700000003</v>
      </c>
      <c r="AA51">
        <f t="shared" ca="1" si="19"/>
        <v>652239.17843967641</v>
      </c>
      <c r="AB51">
        <f t="shared" ca="1" si="20"/>
        <v>1774.5</v>
      </c>
      <c r="AC51" s="3">
        <f t="shared" si="21"/>
        <v>43402</v>
      </c>
      <c r="AD51">
        <f t="shared" ca="1" si="22"/>
        <v>6.6681144798935383</v>
      </c>
      <c r="AE51">
        <f t="shared" ca="1" si="23"/>
        <v>1.3036823226029242E-2</v>
      </c>
      <c r="AF51">
        <f t="shared" ca="1" si="24"/>
        <v>414334.64679630869</v>
      </c>
      <c r="AG51">
        <f t="shared" ca="1" si="25"/>
        <v>53058276.700000003</v>
      </c>
      <c r="AH51">
        <f t="shared" ca="1" si="26"/>
        <v>652239.17843967641</v>
      </c>
      <c r="AI51">
        <f t="shared" ca="1" si="27"/>
        <v>1778.687746414814</v>
      </c>
      <c r="AJ51" s="3">
        <f t="shared" si="28"/>
        <v>43402</v>
      </c>
      <c r="AK51">
        <f t="shared" ca="1" si="29"/>
        <v>10827.152627968633</v>
      </c>
      <c r="AL51">
        <f t="shared" ca="1" si="30"/>
        <v>23.842029841623788</v>
      </c>
      <c r="AM51">
        <f t="shared" ca="1" si="31"/>
        <v>22789.238156311389</v>
      </c>
      <c r="AN51">
        <f t="shared" ca="1" si="32"/>
        <v>11803.529241045375</v>
      </c>
      <c r="AO51">
        <f t="shared" ca="1" si="33"/>
        <v>7167.2289500399174</v>
      </c>
      <c r="AP51">
        <f t="shared" ca="1" si="34"/>
        <v>8465.1771266581654</v>
      </c>
    </row>
    <row r="52" spans="1:42" ht="15.75" customHeight="1" x14ac:dyDescent="0.2">
      <c r="A52" s="3">
        <f t="shared" si="5"/>
        <v>43409</v>
      </c>
      <c r="B52" s="2">
        <v>53</v>
      </c>
      <c r="C52" s="2">
        <v>18</v>
      </c>
      <c r="D52" s="2">
        <v>374316</v>
      </c>
      <c r="E52" s="2">
        <v>36062526</v>
      </c>
      <c r="F52" s="2">
        <v>39157488</v>
      </c>
      <c r="G52" s="2">
        <v>2556</v>
      </c>
      <c r="H52" s="3">
        <f t="shared" si="6"/>
        <v>43409</v>
      </c>
      <c r="I52">
        <f>Summary!B$3/Summary!B$2*B52</f>
        <v>37.099999999999994</v>
      </c>
      <c r="J52">
        <f>Summary!C$3/Summary!C$2*C52</f>
        <v>16.434288107767372</v>
      </c>
      <c r="K52">
        <f>Summary!D$3/Summary!D$2*D52</f>
        <v>486610.8</v>
      </c>
      <c r="L52">
        <f>Summary!E$3/Summary!E$2*E52</f>
        <v>46881283.800000004</v>
      </c>
      <c r="M52">
        <f>Summary!F$3/Summary!F$2*F52</f>
        <v>50904734.400000013</v>
      </c>
      <c r="N52">
        <f>Summary!G$3/Summary!G$2*G52</f>
        <v>3322.8</v>
      </c>
      <c r="O52" s="3">
        <f t="shared" si="7"/>
        <v>43409</v>
      </c>
      <c r="P52">
        <f t="shared" ca="1" si="8"/>
        <v>28</v>
      </c>
      <c r="Q52">
        <f t="shared" ca="1" si="9"/>
        <v>16.434288107767372</v>
      </c>
      <c r="R52">
        <f t="shared" ca="1" si="10"/>
        <v>486610.8</v>
      </c>
      <c r="S52">
        <f t="shared" ca="1" si="11"/>
        <v>46881283.800000004</v>
      </c>
      <c r="T52">
        <f t="shared" ca="1" si="12"/>
        <v>50904734.400000013</v>
      </c>
      <c r="U52">
        <f t="shared" ca="1" si="13"/>
        <v>3182.4</v>
      </c>
      <c r="V52" s="3">
        <f t="shared" si="14"/>
        <v>43409</v>
      </c>
      <c r="W52">
        <f t="shared" ca="1" si="15"/>
        <v>7.3840532307432207</v>
      </c>
      <c r="X52">
        <f t="shared" ca="1" si="16"/>
        <v>5.3635278220421059</v>
      </c>
      <c r="Y52">
        <f t="shared" ca="1" si="17"/>
        <v>486610.8</v>
      </c>
      <c r="Z52">
        <f t="shared" ca="1" si="18"/>
        <v>46881283.800000004</v>
      </c>
      <c r="AA52">
        <f t="shared" ca="1" si="19"/>
        <v>1463546.5512274492</v>
      </c>
      <c r="AB52">
        <f t="shared" ca="1" si="20"/>
        <v>3182.4</v>
      </c>
      <c r="AC52" s="3">
        <f t="shared" si="21"/>
        <v>43409</v>
      </c>
      <c r="AD52">
        <f t="shared" ca="1" si="22"/>
        <v>7.2408654805732846</v>
      </c>
      <c r="AE52">
        <f t="shared" ca="1" si="23"/>
        <v>3.7583805223972826</v>
      </c>
      <c r="AF52">
        <f t="shared" ca="1" si="24"/>
        <v>479383.18467963085</v>
      </c>
      <c r="AG52">
        <f t="shared" ca="1" si="25"/>
        <v>46881283.800000004</v>
      </c>
      <c r="AH52">
        <f t="shared" ca="1" si="26"/>
        <v>1463546.5512274492</v>
      </c>
      <c r="AI52">
        <f t="shared" ca="1" si="27"/>
        <v>3042.0287746414815</v>
      </c>
      <c r="AJ52" s="3">
        <f t="shared" si="28"/>
        <v>43409</v>
      </c>
      <c r="AK52">
        <f t="shared" ca="1" si="29"/>
        <v>11757.140036085297</v>
      </c>
      <c r="AL52">
        <f t="shared" ca="1" si="30"/>
        <v>6873.4091900750782</v>
      </c>
      <c r="AM52">
        <f t="shared" ca="1" si="31"/>
        <v>26367.03845132664</v>
      </c>
      <c r="AN52">
        <f t="shared" ca="1" si="32"/>
        <v>10429.373862250728</v>
      </c>
      <c r="AO52">
        <f t="shared" ca="1" si="33"/>
        <v>16082.402833853381</v>
      </c>
      <c r="AP52">
        <f t="shared" ca="1" si="34"/>
        <v>14477.702707311217</v>
      </c>
    </row>
    <row r="53" spans="1:42" ht="15.75" customHeight="1" x14ac:dyDescent="0.2">
      <c r="A53" s="3">
        <f t="shared" si="5"/>
        <v>43416</v>
      </c>
      <c r="B53" s="2">
        <v>53</v>
      </c>
      <c r="C53" s="2">
        <v>18</v>
      </c>
      <c r="D53" s="2">
        <v>359857</v>
      </c>
      <c r="E53" s="2">
        <v>40871029</v>
      </c>
      <c r="F53" s="2">
        <v>32429356.800000001</v>
      </c>
      <c r="G53" s="2">
        <v>3384</v>
      </c>
      <c r="H53" s="3">
        <f t="shared" si="6"/>
        <v>43416</v>
      </c>
      <c r="I53">
        <f>Summary!B$3/Summary!B$2*B53</f>
        <v>37.099999999999994</v>
      </c>
      <c r="J53">
        <f>Summary!C$3/Summary!C$2*C53</f>
        <v>16.434288107767372</v>
      </c>
      <c r="K53">
        <f>Summary!D$3/Summary!D$2*D53</f>
        <v>467814.10000000003</v>
      </c>
      <c r="L53">
        <f>Summary!E$3/Summary!E$2*E53</f>
        <v>53132337.700000003</v>
      </c>
      <c r="M53">
        <f>Summary!F$3/Summary!F$2*F53</f>
        <v>42158163.840000011</v>
      </c>
      <c r="N53">
        <f>Summary!G$3/Summary!G$2*G53</f>
        <v>4399.2</v>
      </c>
      <c r="O53" s="3">
        <f t="shared" si="7"/>
        <v>43416</v>
      </c>
      <c r="P53">
        <f t="shared" ca="1" si="8"/>
        <v>37.099999999999994</v>
      </c>
      <c r="Q53">
        <f t="shared" ca="1" si="9"/>
        <v>16.434288107767372</v>
      </c>
      <c r="R53">
        <f t="shared" ca="1" si="10"/>
        <v>467814.10000000003</v>
      </c>
      <c r="S53">
        <f t="shared" ca="1" si="11"/>
        <v>53132337.700000003</v>
      </c>
      <c r="T53">
        <f t="shared" ca="1" si="12"/>
        <v>42158163.840000011</v>
      </c>
      <c r="U53">
        <f t="shared" ca="1" si="13"/>
        <v>3322.8</v>
      </c>
      <c r="V53" s="3">
        <f t="shared" si="14"/>
        <v>43416</v>
      </c>
      <c r="W53">
        <f t="shared" ca="1" si="15"/>
        <v>8.7422726263788029</v>
      </c>
      <c r="X53">
        <f t="shared" ca="1" si="16"/>
        <v>5.3635278220421059</v>
      </c>
      <c r="Y53">
        <f t="shared" ca="1" si="17"/>
        <v>467814.10000000003</v>
      </c>
      <c r="Z53">
        <f t="shared" ca="1" si="18"/>
        <v>53132337.700000003</v>
      </c>
      <c r="AA53">
        <f t="shared" ca="1" si="19"/>
        <v>1258651.071472978</v>
      </c>
      <c r="AB53">
        <f t="shared" ca="1" si="20"/>
        <v>3322.8</v>
      </c>
      <c r="AC53" s="3">
        <f t="shared" si="21"/>
        <v>43416</v>
      </c>
      <c r="AD53">
        <f t="shared" ca="1" si="22"/>
        <v>8.4419911972176997</v>
      </c>
      <c r="AE53">
        <f t="shared" ca="1" si="23"/>
        <v>4.8819836321486587</v>
      </c>
      <c r="AF53">
        <f t="shared" ca="1" si="24"/>
        <v>468971.00846796314</v>
      </c>
      <c r="AG53">
        <f t="shared" ca="1" si="25"/>
        <v>53132337.700000003</v>
      </c>
      <c r="AH53">
        <f t="shared" ca="1" si="26"/>
        <v>1258651.071472978</v>
      </c>
      <c r="AI53">
        <f t="shared" ca="1" si="27"/>
        <v>3294.7228774641485</v>
      </c>
      <c r="AJ53" s="3">
        <f t="shared" si="28"/>
        <v>43416</v>
      </c>
      <c r="AK53">
        <f t="shared" ca="1" si="29"/>
        <v>13707.432206188369</v>
      </c>
      <c r="AL53">
        <f t="shared" ca="1" si="30"/>
        <v>8928.2793381451138</v>
      </c>
      <c r="AM53">
        <f t="shared" ca="1" si="31"/>
        <v>25794.347836993758</v>
      </c>
      <c r="AN53">
        <f t="shared" ca="1" si="32"/>
        <v>11820.005109345127</v>
      </c>
      <c r="AO53">
        <f t="shared" ca="1" si="33"/>
        <v>13830.877836931744</v>
      </c>
      <c r="AP53">
        <f t="shared" ca="1" si="34"/>
        <v>15680.33107396382</v>
      </c>
    </row>
    <row r="54" spans="1:42" ht="15.75" customHeight="1" x14ac:dyDescent="0.2">
      <c r="A54" s="3">
        <f t="shared" si="5"/>
        <v>43423</v>
      </c>
      <c r="B54" s="2">
        <v>58</v>
      </c>
      <c r="C54" s="2">
        <v>18</v>
      </c>
      <c r="D54" s="2">
        <v>388931</v>
      </c>
      <c r="E54" s="2">
        <v>37239004</v>
      </c>
      <c r="F54" s="2">
        <v>20422828.800000001</v>
      </c>
      <c r="G54" s="2">
        <v>6096</v>
      </c>
      <c r="H54" s="3">
        <f t="shared" si="6"/>
        <v>43423</v>
      </c>
      <c r="I54">
        <f>Summary!B$3/Summary!B$2*B54</f>
        <v>40.599999999999994</v>
      </c>
      <c r="J54">
        <f>Summary!C$3/Summary!C$2*C54</f>
        <v>16.434288107767372</v>
      </c>
      <c r="K54">
        <f>Summary!D$3/Summary!D$2*D54</f>
        <v>505610.3</v>
      </c>
      <c r="L54">
        <f>Summary!E$3/Summary!E$2*E54</f>
        <v>48410705.200000003</v>
      </c>
      <c r="M54">
        <f>Summary!F$3/Summary!F$2*F54</f>
        <v>26549677.440000005</v>
      </c>
      <c r="N54">
        <f>Summary!G$3/Summary!G$2*G54</f>
        <v>7924.8</v>
      </c>
      <c r="O54" s="3">
        <f t="shared" si="7"/>
        <v>43423</v>
      </c>
      <c r="P54">
        <f t="shared" ca="1" si="8"/>
        <v>37.099999999999994</v>
      </c>
      <c r="Q54">
        <f t="shared" ca="1" si="9"/>
        <v>16.434288107767372</v>
      </c>
      <c r="R54">
        <f t="shared" ca="1" si="10"/>
        <v>505610.3</v>
      </c>
      <c r="S54">
        <f t="shared" ca="1" si="11"/>
        <v>48410705.200000003</v>
      </c>
      <c r="T54">
        <f t="shared" ca="1" si="12"/>
        <v>26549677.440000005</v>
      </c>
      <c r="U54">
        <f t="shared" ca="1" si="13"/>
        <v>4399.2</v>
      </c>
      <c r="V54" s="3">
        <f t="shared" si="14"/>
        <v>43423</v>
      </c>
      <c r="W54">
        <f t="shared" ca="1" si="15"/>
        <v>8.7422726263788029</v>
      </c>
      <c r="X54">
        <f t="shared" ca="1" si="16"/>
        <v>5.3635278220421059</v>
      </c>
      <c r="Y54">
        <f t="shared" ca="1" si="17"/>
        <v>505610.3</v>
      </c>
      <c r="Z54">
        <f t="shared" ca="1" si="18"/>
        <v>48410705.200000003</v>
      </c>
      <c r="AA54">
        <f t="shared" ca="1" si="19"/>
        <v>869455.58043535147</v>
      </c>
      <c r="AB54">
        <f t="shared" ca="1" si="20"/>
        <v>4399.2</v>
      </c>
      <c r="AC54" s="3">
        <f t="shared" si="21"/>
        <v>43423</v>
      </c>
      <c r="AD54">
        <f t="shared" ca="1" si="22"/>
        <v>8.6822163405465815</v>
      </c>
      <c r="AE54">
        <f t="shared" ca="1" si="23"/>
        <v>5.2190645650740715</v>
      </c>
      <c r="AF54">
        <f t="shared" ca="1" si="24"/>
        <v>501946.37084679632</v>
      </c>
      <c r="AG54">
        <f t="shared" ca="1" si="25"/>
        <v>48410705.200000003</v>
      </c>
      <c r="AH54">
        <f t="shared" ca="1" si="26"/>
        <v>869455.58043535147</v>
      </c>
      <c r="AI54">
        <f t="shared" ca="1" si="27"/>
        <v>4288.7522877464144</v>
      </c>
      <c r="AJ54" s="3">
        <f t="shared" si="28"/>
        <v>43423</v>
      </c>
      <c r="AK54">
        <f t="shared" ca="1" si="29"/>
        <v>14097.490640208982</v>
      </c>
      <c r="AL54">
        <f t="shared" ca="1" si="30"/>
        <v>9544.740382566124</v>
      </c>
      <c r="AM54">
        <f t="shared" ca="1" si="31"/>
        <v>27608.059029993114</v>
      </c>
      <c r="AN54">
        <f t="shared" ca="1" si="32"/>
        <v>10769.614279760945</v>
      </c>
      <c r="AO54">
        <f t="shared" ca="1" si="33"/>
        <v>9554.144266184021</v>
      </c>
      <c r="AP54">
        <f t="shared" ca="1" si="34"/>
        <v>20411.141776465018</v>
      </c>
    </row>
    <row r="55" spans="1:42" ht="15.75" customHeight="1" x14ac:dyDescent="0.2">
      <c r="A55" s="3">
        <f t="shared" si="5"/>
        <v>43430</v>
      </c>
      <c r="B55" s="2">
        <v>52</v>
      </c>
      <c r="C55" s="2">
        <v>20</v>
      </c>
      <c r="D55" s="2">
        <v>303303</v>
      </c>
      <c r="E55" s="2">
        <v>38408351</v>
      </c>
      <c r="F55" s="2">
        <v>6884385.5999999996</v>
      </c>
      <c r="G55" s="2">
        <v>3960</v>
      </c>
      <c r="H55" s="3">
        <f t="shared" si="6"/>
        <v>43430</v>
      </c>
      <c r="I55">
        <f>Summary!B$3/Summary!B$2*B55</f>
        <v>36.4</v>
      </c>
      <c r="J55">
        <f>Summary!C$3/Summary!C$2*C55</f>
        <v>18.260320119741525</v>
      </c>
      <c r="K55">
        <f>Summary!D$3/Summary!D$2*D55</f>
        <v>394293.9</v>
      </c>
      <c r="L55">
        <f>Summary!E$3/Summary!E$2*E55</f>
        <v>49930856.300000004</v>
      </c>
      <c r="M55">
        <f>Summary!F$3/Summary!F$2*F55</f>
        <v>8949701.2800000012</v>
      </c>
      <c r="N55">
        <f>Summary!G$3/Summary!G$2*G55</f>
        <v>5148</v>
      </c>
      <c r="O55" s="3">
        <f t="shared" si="7"/>
        <v>43430</v>
      </c>
      <c r="P55">
        <f t="shared" ca="1" si="8"/>
        <v>40.599999999999994</v>
      </c>
      <c r="Q55">
        <f t="shared" ca="1" si="9"/>
        <v>16.434288107767372</v>
      </c>
      <c r="R55">
        <f t="shared" ca="1" si="10"/>
        <v>394293.9</v>
      </c>
      <c r="S55">
        <f t="shared" ca="1" si="11"/>
        <v>49930856.300000004</v>
      </c>
      <c r="T55">
        <f t="shared" ca="1" si="12"/>
        <v>8949701.2800000012</v>
      </c>
      <c r="U55">
        <f t="shared" ca="1" si="13"/>
        <v>7924.8</v>
      </c>
      <c r="V55" s="3">
        <f t="shared" si="14"/>
        <v>43430</v>
      </c>
      <c r="W55">
        <f t="shared" ca="1" si="15"/>
        <v>9.2281707163779423</v>
      </c>
      <c r="X55">
        <f t="shared" ca="1" si="16"/>
        <v>5.3635278220421059</v>
      </c>
      <c r="Y55">
        <f t="shared" ca="1" si="17"/>
        <v>394293.9</v>
      </c>
      <c r="Z55">
        <f t="shared" ca="1" si="18"/>
        <v>49930856.300000004</v>
      </c>
      <c r="AA55">
        <f t="shared" ca="1" si="19"/>
        <v>364289.64948404639</v>
      </c>
      <c r="AB55">
        <f t="shared" ca="1" si="20"/>
        <v>7924.8</v>
      </c>
      <c r="AC55" s="3">
        <f t="shared" si="21"/>
        <v>43430</v>
      </c>
      <c r="AD55">
        <f t="shared" ca="1" si="22"/>
        <v>9.1189798412116705</v>
      </c>
      <c r="AE55">
        <f t="shared" ca="1" si="23"/>
        <v>5.3201888449516952</v>
      </c>
      <c r="AF55">
        <f t="shared" ca="1" si="24"/>
        <v>405059.14708467963</v>
      </c>
      <c r="AG55">
        <f t="shared" ca="1" si="25"/>
        <v>49930856.300000004</v>
      </c>
      <c r="AH55">
        <f t="shared" ca="1" si="26"/>
        <v>364289.64948404639</v>
      </c>
      <c r="AI55">
        <f t="shared" ca="1" si="27"/>
        <v>7561.1952287746417</v>
      </c>
      <c r="AJ55" s="3">
        <f t="shared" si="28"/>
        <v>43430</v>
      </c>
      <c r="AK55">
        <f t="shared" ca="1" si="29"/>
        <v>14806.672388405706</v>
      </c>
      <c r="AL55">
        <f t="shared" ca="1" si="30"/>
        <v>9729.6786958924276</v>
      </c>
      <c r="AM55">
        <f t="shared" ca="1" si="31"/>
        <v>22279.067033569077</v>
      </c>
      <c r="AN55">
        <f t="shared" ca="1" si="32"/>
        <v>11107.792394008995</v>
      </c>
      <c r="AO55">
        <f t="shared" ca="1" si="33"/>
        <v>4003.0519605216109</v>
      </c>
      <c r="AP55">
        <f t="shared" ca="1" si="34"/>
        <v>35985.437595685049</v>
      </c>
    </row>
    <row r="56" spans="1:42" ht="15.75" customHeight="1" x14ac:dyDescent="0.2">
      <c r="A56" s="3">
        <f t="shared" si="5"/>
        <v>43437</v>
      </c>
      <c r="B56" s="2">
        <v>73</v>
      </c>
      <c r="C56" s="2">
        <v>20</v>
      </c>
      <c r="D56" s="2">
        <v>270781</v>
      </c>
      <c r="E56" s="2">
        <v>34923918</v>
      </c>
      <c r="F56" s="2">
        <v>14128684.800000001</v>
      </c>
      <c r="G56" s="2">
        <v>2988</v>
      </c>
      <c r="H56" s="3">
        <f t="shared" si="6"/>
        <v>43437</v>
      </c>
      <c r="I56">
        <f>Summary!B$3/Summary!B$2*B56</f>
        <v>51.099999999999994</v>
      </c>
      <c r="J56">
        <f>Summary!C$3/Summary!C$2*C56</f>
        <v>18.260320119741525</v>
      </c>
      <c r="K56">
        <f>Summary!D$3/Summary!D$2*D56</f>
        <v>352015.3</v>
      </c>
      <c r="L56">
        <f>Summary!E$3/Summary!E$2*E56</f>
        <v>45401093.399999999</v>
      </c>
      <c r="M56">
        <f>Summary!F$3/Summary!F$2*F56</f>
        <v>18367290.240000006</v>
      </c>
      <c r="N56">
        <f>Summary!G$3/Summary!G$2*G56</f>
        <v>3884.4</v>
      </c>
      <c r="O56" s="3">
        <f t="shared" si="7"/>
        <v>43437</v>
      </c>
      <c r="P56">
        <f t="shared" ca="1" si="8"/>
        <v>36.4</v>
      </c>
      <c r="Q56">
        <f t="shared" ca="1" si="9"/>
        <v>18.260320119741525</v>
      </c>
      <c r="R56">
        <f t="shared" ca="1" si="10"/>
        <v>352015.3</v>
      </c>
      <c r="S56">
        <f t="shared" ca="1" si="11"/>
        <v>45401093.399999999</v>
      </c>
      <c r="T56">
        <f t="shared" ca="1" si="12"/>
        <v>18367290.240000006</v>
      </c>
      <c r="U56">
        <f t="shared" ca="1" si="13"/>
        <v>5148</v>
      </c>
      <c r="V56" s="3">
        <f t="shared" si="14"/>
        <v>43437</v>
      </c>
      <c r="W56">
        <f t="shared" ca="1" si="15"/>
        <v>8.6429267078014043</v>
      </c>
      <c r="X56">
        <f t="shared" ca="1" si="16"/>
        <v>5.7135368414765688</v>
      </c>
      <c r="Y56">
        <f t="shared" ca="1" si="17"/>
        <v>352015.3</v>
      </c>
      <c r="Z56">
        <f t="shared" ca="1" si="18"/>
        <v>45401093.399999999</v>
      </c>
      <c r="AA56">
        <f t="shared" ca="1" si="19"/>
        <v>647494.48101586977</v>
      </c>
      <c r="AB56">
        <f t="shared" ca="1" si="20"/>
        <v>5148</v>
      </c>
      <c r="AC56" s="3">
        <f t="shared" si="21"/>
        <v>43437</v>
      </c>
      <c r="AD56">
        <f t="shared" ca="1" si="22"/>
        <v>8.7381373344834579</v>
      </c>
      <c r="AE56">
        <f t="shared" ca="1" si="23"/>
        <v>5.5955324425191062</v>
      </c>
      <c r="AF56">
        <f t="shared" ca="1" si="24"/>
        <v>357319.68470846798</v>
      </c>
      <c r="AG56">
        <f t="shared" ca="1" si="25"/>
        <v>45401093.399999999</v>
      </c>
      <c r="AH56">
        <f t="shared" ca="1" si="26"/>
        <v>647494.48101586977</v>
      </c>
      <c r="AI56">
        <f t="shared" ca="1" si="27"/>
        <v>5389.3195228774639</v>
      </c>
      <c r="AJ56" s="3">
        <f t="shared" si="28"/>
        <v>43437</v>
      </c>
      <c r="AK56">
        <f t="shared" ca="1" si="29"/>
        <v>14188.290691451044</v>
      </c>
      <c r="AL56">
        <f t="shared" ca="1" si="30"/>
        <v>10233.233139799831</v>
      </c>
      <c r="AM56">
        <f t="shared" ca="1" si="31"/>
        <v>19653.300673073041</v>
      </c>
      <c r="AN56">
        <f t="shared" ca="1" si="32"/>
        <v>10100.085544661728</v>
      </c>
      <c r="AO56">
        <f t="shared" ca="1" si="33"/>
        <v>7115.0911241331105</v>
      </c>
      <c r="AP56">
        <f t="shared" ca="1" si="34"/>
        <v>25648.99007443606</v>
      </c>
    </row>
    <row r="57" spans="1:42" ht="15.75" customHeight="1" x14ac:dyDescent="0.2">
      <c r="A57" s="3">
        <f t="shared" si="5"/>
        <v>43444</v>
      </c>
      <c r="B57" s="2">
        <v>68</v>
      </c>
      <c r="C57" s="2">
        <v>20</v>
      </c>
      <c r="D57" s="2">
        <v>269663</v>
      </c>
      <c r="E57" s="2">
        <v>34013004</v>
      </c>
      <c r="F57" s="2">
        <v>60130790.399999999</v>
      </c>
      <c r="G57" s="2">
        <v>3096</v>
      </c>
      <c r="H57" s="3">
        <f t="shared" si="6"/>
        <v>43444</v>
      </c>
      <c r="I57">
        <f>Summary!B$3/Summary!B$2*B57</f>
        <v>47.599999999999994</v>
      </c>
      <c r="J57">
        <f>Summary!C$3/Summary!C$2*C57</f>
        <v>18.260320119741525</v>
      </c>
      <c r="K57">
        <f>Summary!D$3/Summary!D$2*D57</f>
        <v>350561.9</v>
      </c>
      <c r="L57">
        <f>Summary!E$3/Summary!E$2*E57</f>
        <v>44216905.200000003</v>
      </c>
      <c r="M57">
        <f>Summary!F$3/Summary!F$2*F57</f>
        <v>78170027.520000011</v>
      </c>
      <c r="N57">
        <f>Summary!G$3/Summary!G$2*G57</f>
        <v>4024.8</v>
      </c>
      <c r="O57" s="3">
        <f t="shared" si="7"/>
        <v>43444</v>
      </c>
      <c r="P57">
        <f t="shared" ca="1" si="8"/>
        <v>51.099999999999994</v>
      </c>
      <c r="Q57">
        <f t="shared" ca="1" si="9"/>
        <v>18.260320119741525</v>
      </c>
      <c r="R57">
        <f t="shared" ca="1" si="10"/>
        <v>350561.9</v>
      </c>
      <c r="S57">
        <f t="shared" ca="1" si="11"/>
        <v>44216905.200000003</v>
      </c>
      <c r="T57">
        <f t="shared" ca="1" si="12"/>
        <v>78170027.520000011</v>
      </c>
      <c r="U57">
        <f t="shared" ca="1" si="13"/>
        <v>3884.4</v>
      </c>
      <c r="V57" s="3">
        <f t="shared" si="14"/>
        <v>43444</v>
      </c>
      <c r="W57">
        <f t="shared" ca="1" si="15"/>
        <v>10.59381879333521</v>
      </c>
      <c r="X57">
        <f t="shared" ca="1" si="16"/>
        <v>5.7135368414765688</v>
      </c>
      <c r="Y57">
        <f t="shared" ca="1" si="17"/>
        <v>350561.9</v>
      </c>
      <c r="Z57">
        <f t="shared" ca="1" si="18"/>
        <v>44216905.200000003</v>
      </c>
      <c r="AA57">
        <f t="shared" ca="1" si="19"/>
        <v>2062681.682507169</v>
      </c>
      <c r="AB57">
        <f t="shared" ca="1" si="20"/>
        <v>3884.4</v>
      </c>
      <c r="AC57" s="3">
        <f t="shared" si="21"/>
        <v>43444</v>
      </c>
      <c r="AD57">
        <f t="shared" ca="1" si="22"/>
        <v>10.22268250156486</v>
      </c>
      <c r="AE57">
        <f t="shared" ca="1" si="23"/>
        <v>5.6781355217893301</v>
      </c>
      <c r="AF57">
        <f t="shared" ca="1" si="24"/>
        <v>351237.67847084679</v>
      </c>
      <c r="AG57">
        <f t="shared" ca="1" si="25"/>
        <v>44216905.200000003</v>
      </c>
      <c r="AH57">
        <f t="shared" ca="1" si="26"/>
        <v>2062681.682507169</v>
      </c>
      <c r="AI57">
        <f t="shared" ca="1" si="27"/>
        <v>4034.8919522877463</v>
      </c>
      <c r="AJ57" s="3">
        <f t="shared" si="28"/>
        <v>43444</v>
      </c>
      <c r="AK57">
        <f t="shared" ca="1" si="29"/>
        <v>16598.776767472966</v>
      </c>
      <c r="AL57">
        <f t="shared" ca="1" si="30"/>
        <v>10384.299472972052</v>
      </c>
      <c r="AM57">
        <f t="shared" ca="1" si="31"/>
        <v>19318.778108549344</v>
      </c>
      <c r="AN57">
        <f t="shared" ca="1" si="32"/>
        <v>9836.64690860062</v>
      </c>
      <c r="AO57">
        <f t="shared" ca="1" si="33"/>
        <v>22666.089922639825</v>
      </c>
      <c r="AP57">
        <f t="shared" ca="1" si="34"/>
        <v>19202.963045025492</v>
      </c>
    </row>
    <row r="58" spans="1:42" ht="15.75" customHeight="1" x14ac:dyDescent="0.2">
      <c r="A58" s="3">
        <f t="shared" si="5"/>
        <v>43451</v>
      </c>
      <c r="B58" s="2">
        <v>59</v>
      </c>
      <c r="C58" s="2">
        <v>20</v>
      </c>
      <c r="D58" s="2">
        <v>392770</v>
      </c>
      <c r="E58" s="2">
        <v>36295419</v>
      </c>
      <c r="F58" s="2">
        <v>84172550.400000006</v>
      </c>
      <c r="G58" s="2">
        <v>3564</v>
      </c>
      <c r="H58" s="3">
        <f t="shared" si="6"/>
        <v>43451</v>
      </c>
      <c r="I58">
        <f>Summary!B$3/Summary!B$2*B58</f>
        <v>41.3</v>
      </c>
      <c r="J58">
        <f>Summary!C$3/Summary!C$2*C58</f>
        <v>18.260320119741525</v>
      </c>
      <c r="K58">
        <f>Summary!D$3/Summary!D$2*D58</f>
        <v>510601</v>
      </c>
      <c r="L58">
        <f>Summary!E$3/Summary!E$2*E58</f>
        <v>47184044.700000003</v>
      </c>
      <c r="M58">
        <f>Summary!F$3/Summary!F$2*F58</f>
        <v>109424315.52000003</v>
      </c>
      <c r="N58">
        <f>Summary!G$3/Summary!G$2*G58</f>
        <v>4633.2</v>
      </c>
      <c r="O58" s="3">
        <f t="shared" si="7"/>
        <v>43451</v>
      </c>
      <c r="P58">
        <f t="shared" ca="1" si="8"/>
        <v>47.599999999999994</v>
      </c>
      <c r="Q58">
        <f t="shared" ca="1" si="9"/>
        <v>18.260320119741525</v>
      </c>
      <c r="R58">
        <f t="shared" ca="1" si="10"/>
        <v>510601</v>
      </c>
      <c r="S58">
        <f t="shared" ca="1" si="11"/>
        <v>47184044.700000003</v>
      </c>
      <c r="T58">
        <f t="shared" ca="1" si="12"/>
        <v>109424315.52000003</v>
      </c>
      <c r="U58">
        <f t="shared" ca="1" si="13"/>
        <v>4024.8</v>
      </c>
      <c r="V58" s="3">
        <f t="shared" si="14"/>
        <v>43451</v>
      </c>
      <c r="W58">
        <f t="shared" ca="1" si="15"/>
        <v>10.152293664352884</v>
      </c>
      <c r="X58">
        <f t="shared" ca="1" si="16"/>
        <v>5.7135368414765688</v>
      </c>
      <c r="Y58">
        <f t="shared" ca="1" si="17"/>
        <v>510601</v>
      </c>
      <c r="Z58">
        <f t="shared" ca="1" si="18"/>
        <v>47184044.700000003</v>
      </c>
      <c r="AA58">
        <f t="shared" ca="1" si="19"/>
        <v>2699548.1054705759</v>
      </c>
      <c r="AB58">
        <f t="shared" ca="1" si="20"/>
        <v>4024.8</v>
      </c>
      <c r="AC58" s="3">
        <f t="shared" si="21"/>
        <v>43451</v>
      </c>
      <c r="AD58">
        <f t="shared" ca="1" si="22"/>
        <v>10.16637143179528</v>
      </c>
      <c r="AE58">
        <f t="shared" ca="1" si="23"/>
        <v>5.7029164455703967</v>
      </c>
      <c r="AF58">
        <f t="shared" ca="1" si="24"/>
        <v>494664.6678470847</v>
      </c>
      <c r="AG58">
        <f t="shared" ca="1" si="25"/>
        <v>47184044.700000003</v>
      </c>
      <c r="AH58">
        <f t="shared" ca="1" si="26"/>
        <v>2699548.1054705759</v>
      </c>
      <c r="AI58">
        <f t="shared" ca="1" si="27"/>
        <v>4025.8091952287746</v>
      </c>
      <c r="AJ58" s="3">
        <f t="shared" si="28"/>
        <v>43451</v>
      </c>
      <c r="AK58">
        <f t="shared" ca="1" si="29"/>
        <v>16507.343342195425</v>
      </c>
      <c r="AL58">
        <f t="shared" ca="1" si="30"/>
        <v>10429.619372923718</v>
      </c>
      <c r="AM58">
        <f t="shared" ca="1" si="31"/>
        <v>27207.550732830277</v>
      </c>
      <c r="AN58">
        <f t="shared" ca="1" si="32"/>
        <v>10496.727107747207</v>
      </c>
      <c r="AO58">
        <f t="shared" ca="1" si="33"/>
        <v>29664.393021958873</v>
      </c>
      <c r="AP58">
        <f t="shared" ca="1" si="34"/>
        <v>19159.736150671732</v>
      </c>
    </row>
    <row r="59" spans="1:42" ht="15.75" customHeight="1" x14ac:dyDescent="0.2">
      <c r="A59" s="3">
        <f t="shared" si="5"/>
        <v>43458</v>
      </c>
      <c r="B59" s="2">
        <v>73</v>
      </c>
      <c r="C59" s="2">
        <v>20</v>
      </c>
      <c r="D59" s="2">
        <v>311237</v>
      </c>
      <c r="E59" s="2">
        <v>39796196</v>
      </c>
      <c r="F59" s="2">
        <v>32429356.800000001</v>
      </c>
      <c r="G59" s="2">
        <v>1323</v>
      </c>
      <c r="H59" s="3">
        <f t="shared" si="6"/>
        <v>43458</v>
      </c>
      <c r="I59">
        <f>Summary!B$3/Summary!B$2*B59</f>
        <v>51.099999999999994</v>
      </c>
      <c r="J59">
        <f>Summary!C$3/Summary!C$2*C59</f>
        <v>18.260320119741525</v>
      </c>
      <c r="K59">
        <f>Summary!D$3/Summary!D$2*D59</f>
        <v>404608.10000000003</v>
      </c>
      <c r="L59">
        <f>Summary!E$3/Summary!E$2*E59</f>
        <v>51735054.800000004</v>
      </c>
      <c r="M59">
        <f>Summary!F$3/Summary!F$2*F59</f>
        <v>42158163.840000011</v>
      </c>
      <c r="N59">
        <f>Summary!G$3/Summary!G$2*G59</f>
        <v>1719.9</v>
      </c>
      <c r="O59" s="3">
        <f t="shared" si="7"/>
        <v>43458</v>
      </c>
      <c r="P59">
        <f t="shared" ca="1" si="8"/>
        <v>41.3</v>
      </c>
      <c r="Q59">
        <f t="shared" ca="1" si="9"/>
        <v>18.260320119741525</v>
      </c>
      <c r="R59">
        <f t="shared" ca="1" si="10"/>
        <v>404608.10000000003</v>
      </c>
      <c r="S59">
        <f t="shared" ca="1" si="11"/>
        <v>51735054.800000004</v>
      </c>
      <c r="T59">
        <f t="shared" ca="1" si="12"/>
        <v>42158163.840000011</v>
      </c>
      <c r="U59">
        <f t="shared" ca="1" si="13"/>
        <v>4633.2</v>
      </c>
      <c r="V59" s="3">
        <f t="shared" si="14"/>
        <v>43458</v>
      </c>
      <c r="W59">
        <f t="shared" ca="1" si="15"/>
        <v>9.3233079872748199</v>
      </c>
      <c r="X59">
        <f t="shared" ca="1" si="16"/>
        <v>5.7135368414765688</v>
      </c>
      <c r="Y59">
        <f t="shared" ca="1" si="17"/>
        <v>404608.10000000003</v>
      </c>
      <c r="Z59">
        <f t="shared" ca="1" si="18"/>
        <v>51735054.800000004</v>
      </c>
      <c r="AA59">
        <f t="shared" ca="1" si="19"/>
        <v>1258651.071472978</v>
      </c>
      <c r="AB59">
        <f t="shared" ca="1" si="20"/>
        <v>4633.2</v>
      </c>
      <c r="AC59" s="3">
        <f t="shared" si="21"/>
        <v>43458</v>
      </c>
      <c r="AD59">
        <f t="shared" ca="1" si="22"/>
        <v>9.4919206761789123</v>
      </c>
      <c r="AE59">
        <f t="shared" ca="1" si="23"/>
        <v>5.7103507227047174</v>
      </c>
      <c r="AF59">
        <f t="shared" ca="1" si="24"/>
        <v>413613.75678470847</v>
      </c>
      <c r="AG59">
        <f t="shared" ca="1" si="25"/>
        <v>51735054.800000004</v>
      </c>
      <c r="AH59">
        <f t="shared" ca="1" si="26"/>
        <v>1258651.071472978</v>
      </c>
      <c r="AI59">
        <f t="shared" ca="1" si="27"/>
        <v>4572.4609195228777</v>
      </c>
      <c r="AJ59" s="3">
        <f t="shared" si="28"/>
        <v>43458</v>
      </c>
      <c r="AK59">
        <f t="shared" ca="1" si="29"/>
        <v>15412.223980773817</v>
      </c>
      <c r="AL59">
        <f t="shared" ca="1" si="30"/>
        <v>10443.21534290922</v>
      </c>
      <c r="AM59">
        <f t="shared" ca="1" si="31"/>
        <v>22749.587757084842</v>
      </c>
      <c r="AN59">
        <f t="shared" ca="1" si="32"/>
        <v>11509.160683292319</v>
      </c>
      <c r="AO59">
        <f t="shared" ca="1" si="33"/>
        <v>13830.877836931744</v>
      </c>
      <c r="AP59">
        <f t="shared" ca="1" si="34"/>
        <v>21761.375298447976</v>
      </c>
    </row>
    <row r="60" spans="1:42" ht="15.75" customHeight="1" x14ac:dyDescent="0.2">
      <c r="A60" s="3"/>
      <c r="D60" s="5"/>
      <c r="E60" s="6"/>
      <c r="F60" s="6"/>
      <c r="G60" s="6"/>
    </row>
    <row r="61" spans="1:42" ht="15.75" customHeight="1" x14ac:dyDescent="0.2">
      <c r="A61" s="3"/>
      <c r="D61" s="5"/>
      <c r="E61" s="6"/>
      <c r="F61" s="6"/>
      <c r="G61" s="6"/>
    </row>
    <row r="62" spans="1:42" ht="15.75" customHeight="1" x14ac:dyDescent="0.2">
      <c r="A62" s="3"/>
      <c r="D62" s="5"/>
      <c r="E62" s="6"/>
      <c r="F62" s="6"/>
      <c r="G62" s="6"/>
    </row>
    <row r="63" spans="1:42" ht="15.75" customHeight="1" x14ac:dyDescent="0.2">
      <c r="A63" s="3"/>
      <c r="D63" s="5"/>
      <c r="E63" s="6"/>
      <c r="F63" s="6"/>
      <c r="G63" s="6"/>
    </row>
    <row r="64" spans="1:42" ht="15.75" customHeight="1" x14ac:dyDescent="0.2">
      <c r="A64" s="3"/>
      <c r="D64" s="5"/>
      <c r="E64" s="6"/>
      <c r="F64" s="6"/>
      <c r="G64" s="6"/>
    </row>
    <row r="65" spans="1:7" ht="15.75" customHeight="1" x14ac:dyDescent="0.2">
      <c r="A65" s="3"/>
      <c r="D65" s="5"/>
      <c r="E65" s="6"/>
      <c r="F65" s="6"/>
      <c r="G65" s="6"/>
    </row>
    <row r="66" spans="1:7" ht="15.75" customHeight="1" x14ac:dyDescent="0.2">
      <c r="A66" s="3"/>
      <c r="D66" s="5"/>
      <c r="E66" s="6"/>
      <c r="F66" s="6"/>
      <c r="G66" s="6"/>
    </row>
    <row r="67" spans="1:7" ht="15.75" customHeight="1" x14ac:dyDescent="0.2">
      <c r="A67" s="3"/>
      <c r="D67" s="5"/>
      <c r="E67" s="6"/>
      <c r="F67" s="6"/>
      <c r="G67" s="6"/>
    </row>
    <row r="68" spans="1:7" ht="15.75" customHeight="1" x14ac:dyDescent="0.2">
      <c r="A68" s="3"/>
      <c r="D68" s="5"/>
      <c r="E68" s="6"/>
      <c r="F68" s="6"/>
      <c r="G68" s="6"/>
    </row>
    <row r="69" spans="1:7" ht="15.75" customHeight="1" x14ac:dyDescent="0.2">
      <c r="A69" s="3"/>
      <c r="D69" s="5"/>
      <c r="E69" s="6"/>
      <c r="F69" s="6"/>
      <c r="G69" s="6"/>
    </row>
    <row r="70" spans="1:7" ht="15.75" customHeight="1" x14ac:dyDescent="0.2">
      <c r="A70" s="3"/>
      <c r="D70" s="5"/>
      <c r="E70" s="6"/>
      <c r="F70" s="6"/>
      <c r="G70" s="6"/>
    </row>
    <row r="71" spans="1:7" ht="15.75" customHeight="1" x14ac:dyDescent="0.2">
      <c r="A71" s="3"/>
      <c r="D71" s="5"/>
      <c r="E71" s="6"/>
      <c r="F71" s="6"/>
      <c r="G71" s="6"/>
    </row>
    <row r="72" spans="1:7" ht="15.75" customHeight="1" x14ac:dyDescent="0.2">
      <c r="A72" s="3"/>
      <c r="D72" s="5"/>
      <c r="E72" s="6"/>
      <c r="F72" s="6"/>
      <c r="G72" s="6"/>
    </row>
    <row r="73" spans="1:7" ht="15.75" customHeight="1" x14ac:dyDescent="0.2">
      <c r="A73" s="3"/>
      <c r="D73" s="5"/>
      <c r="E73" s="6"/>
      <c r="F73" s="6"/>
      <c r="G73" s="6"/>
    </row>
    <row r="74" spans="1:7" ht="15.75" customHeight="1" x14ac:dyDescent="0.2">
      <c r="A74" s="3"/>
      <c r="D74" s="5"/>
      <c r="E74" s="6"/>
      <c r="F74" s="6"/>
      <c r="G74" s="6"/>
    </row>
    <row r="75" spans="1:7" ht="15.75" customHeight="1" x14ac:dyDescent="0.2">
      <c r="A75" s="3"/>
      <c r="D75" s="5"/>
      <c r="E75" s="6"/>
      <c r="F75" s="6"/>
      <c r="G75" s="6"/>
    </row>
    <row r="76" spans="1:7" ht="15.75" customHeight="1" x14ac:dyDescent="0.2">
      <c r="A76" s="3"/>
      <c r="D76" s="5"/>
      <c r="E76" s="6"/>
      <c r="F76" s="6"/>
      <c r="G76" s="6"/>
    </row>
    <row r="77" spans="1:7" ht="15.75" customHeight="1" x14ac:dyDescent="0.2">
      <c r="A77" s="3"/>
      <c r="D77" s="5"/>
      <c r="E77" s="6"/>
      <c r="F77" s="6"/>
      <c r="G77" s="6"/>
    </row>
    <row r="78" spans="1:7" ht="15.75" customHeight="1" x14ac:dyDescent="0.2">
      <c r="A78" s="3"/>
      <c r="D78" s="5"/>
      <c r="E78" s="6"/>
      <c r="F78" s="6"/>
      <c r="G78" s="6"/>
    </row>
    <row r="79" spans="1:7" ht="15.75" customHeight="1" x14ac:dyDescent="0.2">
      <c r="A79" s="3"/>
      <c r="D79" s="5"/>
      <c r="E79" s="6"/>
      <c r="F79" s="6"/>
      <c r="G79" s="6"/>
    </row>
    <row r="80" spans="1:7" ht="15.75" customHeight="1" x14ac:dyDescent="0.2">
      <c r="A80" s="3"/>
      <c r="D80" s="5"/>
      <c r="E80" s="6"/>
      <c r="F80" s="6"/>
      <c r="G80" s="6"/>
    </row>
    <row r="81" spans="1:7" ht="15.75" customHeight="1" x14ac:dyDescent="0.2">
      <c r="A81" s="3"/>
      <c r="D81" s="5"/>
      <c r="E81" s="6"/>
      <c r="F81" s="6"/>
      <c r="G81" s="6"/>
    </row>
    <row r="82" spans="1:7" ht="15.75" customHeight="1" x14ac:dyDescent="0.2">
      <c r="A82" s="3"/>
      <c r="D82" s="5"/>
      <c r="E82" s="6"/>
      <c r="F82" s="6"/>
      <c r="G82" s="6"/>
    </row>
    <row r="83" spans="1:7" ht="15.75" customHeight="1" x14ac:dyDescent="0.2">
      <c r="A83" s="3"/>
      <c r="D83" s="5"/>
      <c r="E83" s="6"/>
      <c r="F83" s="6"/>
      <c r="G83" s="6"/>
    </row>
    <row r="84" spans="1:7" ht="15.75" customHeight="1" x14ac:dyDescent="0.2">
      <c r="A84" s="3"/>
      <c r="D84" s="5"/>
      <c r="E84" s="6"/>
      <c r="F84" s="6"/>
      <c r="G84" s="6"/>
    </row>
    <row r="85" spans="1:7" ht="15.75" customHeight="1" x14ac:dyDescent="0.2">
      <c r="A85" s="3"/>
      <c r="D85" s="5"/>
      <c r="E85" s="6"/>
      <c r="F85" s="6"/>
      <c r="G85" s="6"/>
    </row>
    <row r="86" spans="1:7" ht="15.75" customHeight="1" x14ac:dyDescent="0.2">
      <c r="A86" s="3"/>
      <c r="D86" s="5"/>
      <c r="E86" s="6"/>
      <c r="F86" s="6"/>
      <c r="G86" s="6"/>
    </row>
    <row r="87" spans="1:7" ht="15.75" customHeight="1" x14ac:dyDescent="0.2">
      <c r="A87" s="3"/>
      <c r="D87" s="5"/>
      <c r="E87" s="6"/>
      <c r="F87" s="6"/>
      <c r="G87" s="6"/>
    </row>
    <row r="88" spans="1:7" ht="15.75" customHeight="1" x14ac:dyDescent="0.2">
      <c r="A88" s="3"/>
      <c r="D88" s="5"/>
      <c r="E88" s="6"/>
      <c r="F88" s="6"/>
      <c r="G88" s="6"/>
    </row>
    <row r="89" spans="1:7" ht="15.75" customHeight="1" x14ac:dyDescent="0.2">
      <c r="A89" s="3"/>
      <c r="D89" s="5"/>
      <c r="E89" s="6"/>
      <c r="F89" s="6"/>
      <c r="G89" s="6"/>
    </row>
    <row r="90" spans="1:7" ht="15.75" customHeight="1" x14ac:dyDescent="0.2">
      <c r="A90" s="3"/>
      <c r="D90" s="5"/>
      <c r="E90" s="6"/>
      <c r="F90" s="6"/>
      <c r="G90" s="6"/>
    </row>
    <row r="91" spans="1:7" ht="15.75" customHeight="1" x14ac:dyDescent="0.2">
      <c r="A91" s="3"/>
      <c r="D91" s="5"/>
      <c r="E91" s="6"/>
      <c r="F91" s="6"/>
      <c r="G91" s="6"/>
    </row>
    <row r="92" spans="1:7" ht="15.75" customHeight="1" x14ac:dyDescent="0.2">
      <c r="A92" s="3"/>
      <c r="D92" s="5"/>
      <c r="E92" s="6"/>
      <c r="F92" s="6"/>
      <c r="G92" s="6"/>
    </row>
    <row r="93" spans="1:7" ht="15.75" customHeight="1" x14ac:dyDescent="0.2">
      <c r="A93" s="3"/>
      <c r="D93" s="5"/>
      <c r="E93" s="6"/>
      <c r="F93" s="6"/>
      <c r="G93" s="6"/>
    </row>
    <row r="94" spans="1:7" ht="15.75" customHeight="1" x14ac:dyDescent="0.2">
      <c r="A94" s="3"/>
      <c r="D94" s="5"/>
      <c r="E94" s="6"/>
      <c r="F94" s="6"/>
      <c r="G94" s="6"/>
    </row>
    <row r="95" spans="1:7" ht="15.75" customHeight="1" x14ac:dyDescent="0.2">
      <c r="A95" s="3"/>
      <c r="D95" s="5"/>
      <c r="E95" s="6"/>
      <c r="F95" s="6"/>
      <c r="G95" s="6"/>
    </row>
    <row r="96" spans="1:7" ht="15.75" customHeight="1" x14ac:dyDescent="0.2">
      <c r="A96" s="3"/>
      <c r="D96" s="5"/>
      <c r="E96" s="6"/>
      <c r="F96" s="6"/>
      <c r="G96" s="6"/>
    </row>
    <row r="97" spans="1:7" ht="15.75" customHeight="1" x14ac:dyDescent="0.2">
      <c r="A97" s="3"/>
      <c r="D97" s="5"/>
      <c r="E97" s="6"/>
      <c r="F97" s="6"/>
      <c r="G97" s="6"/>
    </row>
    <row r="98" spans="1:7" ht="15.75" customHeight="1" x14ac:dyDescent="0.2">
      <c r="A98" s="3"/>
      <c r="D98" s="5"/>
      <c r="E98" s="6"/>
      <c r="F98" s="6"/>
      <c r="G98" s="6"/>
    </row>
    <row r="99" spans="1:7" ht="15.75" customHeight="1" x14ac:dyDescent="0.2">
      <c r="A99" s="3"/>
      <c r="D99" s="5"/>
      <c r="E99" s="6"/>
      <c r="F99" s="6"/>
      <c r="G99" s="6"/>
    </row>
    <row r="100" spans="1:7" ht="15.75" customHeight="1" x14ac:dyDescent="0.2">
      <c r="A100" s="3"/>
      <c r="D100" s="5"/>
      <c r="E100" s="6"/>
      <c r="F100" s="6"/>
      <c r="G100" s="6"/>
    </row>
    <row r="101" spans="1:7" ht="15.75" customHeight="1" x14ac:dyDescent="0.2">
      <c r="A101" s="3"/>
      <c r="D101" s="5"/>
      <c r="E101" s="6"/>
      <c r="F101" s="6"/>
      <c r="G101" s="6"/>
    </row>
    <row r="102" spans="1:7" ht="15.75" customHeight="1" x14ac:dyDescent="0.2">
      <c r="A102" s="3"/>
      <c r="D102" s="5"/>
      <c r="E102" s="6"/>
      <c r="F102" s="6"/>
      <c r="G102" s="6"/>
    </row>
    <row r="103" spans="1:7" ht="15.75" customHeight="1" x14ac:dyDescent="0.2">
      <c r="A103" s="3"/>
      <c r="D103" s="5"/>
      <c r="E103" s="6"/>
      <c r="F103" s="6"/>
      <c r="G103" s="6"/>
    </row>
    <row r="104" spans="1:7" ht="15.75" customHeight="1" x14ac:dyDescent="0.2">
      <c r="A104" s="3"/>
      <c r="D104" s="5"/>
      <c r="E104" s="6"/>
      <c r="F104" s="6"/>
      <c r="G104" s="6"/>
    </row>
    <row r="105" spans="1:7" ht="15.75" customHeight="1" x14ac:dyDescent="0.2">
      <c r="A105" s="3"/>
      <c r="D105" s="5"/>
      <c r="E105" s="6"/>
      <c r="F105" s="6"/>
      <c r="G105" s="6"/>
    </row>
    <row r="106" spans="1:7" ht="15.75" customHeight="1" x14ac:dyDescent="0.2">
      <c r="A106" s="3"/>
      <c r="D106" s="5"/>
      <c r="E106" s="6"/>
      <c r="F106" s="6"/>
      <c r="G106" s="6"/>
    </row>
    <row r="107" spans="1:7" ht="15.75" customHeight="1" x14ac:dyDescent="0.2">
      <c r="A107" s="3"/>
      <c r="D107" s="5"/>
      <c r="E107" s="6"/>
      <c r="F107" s="6"/>
      <c r="G107" s="6"/>
    </row>
    <row r="108" spans="1:7" ht="15.75" customHeight="1" x14ac:dyDescent="0.2">
      <c r="A108" s="3"/>
      <c r="D108" s="5"/>
      <c r="E108" s="6"/>
      <c r="F108" s="6"/>
      <c r="G108" s="6"/>
    </row>
    <row r="109" spans="1:7" ht="15.75" customHeight="1" x14ac:dyDescent="0.2">
      <c r="A109" s="3"/>
      <c r="D109" s="5"/>
      <c r="E109" s="6"/>
      <c r="F109" s="6"/>
      <c r="G109" s="6"/>
    </row>
    <row r="110" spans="1:7" ht="15.75" customHeight="1" x14ac:dyDescent="0.2">
      <c r="A110" s="3"/>
      <c r="D110" s="5"/>
      <c r="E110" s="6"/>
      <c r="F110" s="6"/>
      <c r="G110" s="6"/>
    </row>
    <row r="111" spans="1:7" ht="15.75" customHeight="1" x14ac:dyDescent="0.2">
      <c r="A111" s="3"/>
      <c r="D111" s="5"/>
      <c r="E111" s="6"/>
      <c r="F111" s="6"/>
      <c r="G111" s="6"/>
    </row>
    <row r="112" spans="1:7" ht="15.75" customHeight="1" x14ac:dyDescent="0.2">
      <c r="A112" s="3"/>
      <c r="D112" s="5"/>
      <c r="E112" s="6"/>
      <c r="F112" s="6"/>
      <c r="G112" s="6"/>
    </row>
    <row r="113" spans="1:7" ht="15.75" customHeight="1" x14ac:dyDescent="0.2">
      <c r="A113" s="3"/>
      <c r="D113" s="5"/>
      <c r="E113" s="6"/>
      <c r="F113" s="6"/>
      <c r="G113" s="6"/>
    </row>
    <row r="114" spans="1:7" ht="15.75" customHeight="1" x14ac:dyDescent="0.2">
      <c r="A114" s="3"/>
      <c r="D114" s="5"/>
      <c r="E114" s="6"/>
      <c r="F114" s="6"/>
      <c r="G114" s="6"/>
    </row>
    <row r="115" spans="1:7" ht="15.75" customHeight="1" x14ac:dyDescent="0.2">
      <c r="A115" s="3"/>
      <c r="D115" s="5"/>
      <c r="E115" s="6"/>
      <c r="F115" s="6"/>
      <c r="G115" s="6"/>
    </row>
    <row r="116" spans="1:7" ht="15.75" customHeight="1" x14ac:dyDescent="0.2">
      <c r="A116" s="3"/>
      <c r="D116" s="5"/>
      <c r="E116" s="6"/>
      <c r="F116" s="6"/>
      <c r="G116" s="6"/>
    </row>
    <row r="117" spans="1:7" ht="15.75" customHeight="1" x14ac:dyDescent="0.2">
      <c r="A117" s="3"/>
      <c r="D117" s="5"/>
      <c r="E117" s="6"/>
      <c r="F117" s="6"/>
      <c r="G117" s="6"/>
    </row>
    <row r="118" spans="1:7" ht="15.75" customHeight="1" x14ac:dyDescent="0.2">
      <c r="A118" s="3"/>
      <c r="D118" s="5"/>
      <c r="E118" s="6"/>
      <c r="F118" s="6"/>
      <c r="G118" s="6"/>
    </row>
    <row r="119" spans="1:7" ht="15.75" customHeight="1" x14ac:dyDescent="0.2">
      <c r="A119" s="3"/>
      <c r="D119" s="5"/>
      <c r="E119" s="6"/>
      <c r="F119" s="6"/>
      <c r="G119" s="6"/>
    </row>
    <row r="120" spans="1:7" ht="15.75" customHeight="1" x14ac:dyDescent="0.2">
      <c r="A120" s="3"/>
      <c r="D120" s="5"/>
      <c r="E120" s="6"/>
      <c r="F120" s="6"/>
      <c r="G120" s="6"/>
    </row>
    <row r="121" spans="1:7" ht="15.75" customHeight="1" x14ac:dyDescent="0.2">
      <c r="A121" s="3"/>
      <c r="D121" s="5"/>
      <c r="E121" s="6"/>
      <c r="F121" s="6"/>
      <c r="G121" s="6"/>
    </row>
    <row r="122" spans="1:7" ht="15.75" customHeight="1" x14ac:dyDescent="0.2">
      <c r="A122" s="3"/>
      <c r="D122" s="5"/>
      <c r="E122" s="6"/>
      <c r="F122" s="6"/>
      <c r="G122" s="6"/>
    </row>
    <row r="123" spans="1:7" ht="15.75" customHeight="1" x14ac:dyDescent="0.2">
      <c r="A123" s="3"/>
      <c r="D123" s="5"/>
      <c r="E123" s="6"/>
      <c r="F123" s="6"/>
      <c r="G123" s="6"/>
    </row>
    <row r="124" spans="1:7" ht="15.75" customHeight="1" x14ac:dyDescent="0.2">
      <c r="A124" s="3"/>
      <c r="D124" s="5"/>
      <c r="E124" s="6"/>
      <c r="F124" s="6"/>
      <c r="G124" s="6"/>
    </row>
    <row r="125" spans="1:7" ht="15.75" customHeight="1" x14ac:dyDescent="0.2">
      <c r="A125" s="3"/>
      <c r="D125" s="5"/>
      <c r="E125" s="6"/>
      <c r="F125" s="6"/>
      <c r="G125" s="6"/>
    </row>
    <row r="126" spans="1:7" ht="15.75" customHeight="1" x14ac:dyDescent="0.2">
      <c r="A126" s="3"/>
      <c r="D126" s="5"/>
      <c r="E126" s="6"/>
      <c r="F126" s="6"/>
      <c r="G126" s="6"/>
    </row>
    <row r="127" spans="1:7" ht="15.75" customHeight="1" x14ac:dyDescent="0.2">
      <c r="A127" s="3"/>
      <c r="D127" s="5"/>
      <c r="E127" s="6"/>
      <c r="F127" s="6"/>
      <c r="G127" s="6"/>
    </row>
    <row r="128" spans="1:7" ht="15.75" customHeight="1" x14ac:dyDescent="0.2">
      <c r="A128" s="3"/>
      <c r="D128" s="5"/>
      <c r="E128" s="6"/>
      <c r="F128" s="6"/>
      <c r="G128" s="6"/>
    </row>
    <row r="129" spans="1:7" ht="15.75" customHeight="1" x14ac:dyDescent="0.2">
      <c r="A129" s="3"/>
      <c r="D129" s="5"/>
      <c r="E129" s="6"/>
      <c r="F129" s="6"/>
      <c r="G129" s="6"/>
    </row>
    <row r="130" spans="1:7" ht="15.75" customHeight="1" x14ac:dyDescent="0.2">
      <c r="A130" s="3"/>
      <c r="D130" s="5"/>
      <c r="E130" s="6"/>
      <c r="F130" s="6"/>
      <c r="G130" s="6"/>
    </row>
    <row r="131" spans="1:7" ht="15.75" customHeight="1" x14ac:dyDescent="0.2">
      <c r="A131" s="3"/>
      <c r="D131" s="5"/>
      <c r="E131" s="6"/>
      <c r="F131" s="6"/>
      <c r="G131" s="6"/>
    </row>
    <row r="132" spans="1:7" ht="15.75" customHeight="1" x14ac:dyDescent="0.2">
      <c r="A132" s="3"/>
      <c r="D132" s="5"/>
      <c r="E132" s="6"/>
      <c r="F132" s="6"/>
      <c r="G132" s="6"/>
    </row>
    <row r="133" spans="1:7" ht="15.75" customHeight="1" x14ac:dyDescent="0.2">
      <c r="A133" s="3"/>
      <c r="D133" s="5"/>
      <c r="E133" s="6"/>
      <c r="F133" s="6"/>
      <c r="G133" s="6"/>
    </row>
    <row r="134" spans="1:7" ht="15.75" customHeight="1" x14ac:dyDescent="0.2">
      <c r="A134" s="3"/>
      <c r="D134" s="5"/>
      <c r="E134" s="6"/>
      <c r="F134" s="6"/>
      <c r="G134" s="6"/>
    </row>
    <row r="135" spans="1:7" ht="15.75" customHeight="1" x14ac:dyDescent="0.2">
      <c r="A135" s="3"/>
      <c r="D135" s="5"/>
      <c r="E135" s="6"/>
      <c r="F135" s="6"/>
      <c r="G135" s="6"/>
    </row>
    <row r="136" spans="1:7" ht="15.75" customHeight="1" x14ac:dyDescent="0.2">
      <c r="A136" s="3"/>
      <c r="D136" s="5"/>
      <c r="E136" s="6"/>
      <c r="F136" s="6"/>
      <c r="G136" s="6"/>
    </row>
    <row r="137" spans="1:7" ht="15.75" customHeight="1" x14ac:dyDescent="0.2">
      <c r="A137" s="3"/>
      <c r="D137" s="5"/>
      <c r="E137" s="6"/>
      <c r="F137" s="6"/>
      <c r="G137" s="6"/>
    </row>
    <row r="138" spans="1:7" ht="15.75" customHeight="1" x14ac:dyDescent="0.2">
      <c r="A138" s="3"/>
      <c r="D138" s="5"/>
      <c r="E138" s="6"/>
      <c r="F138" s="6"/>
      <c r="G138" s="6"/>
    </row>
    <row r="139" spans="1:7" ht="15.75" customHeight="1" x14ac:dyDescent="0.2">
      <c r="A139" s="3"/>
      <c r="D139" s="5"/>
      <c r="E139" s="6"/>
      <c r="F139" s="6"/>
      <c r="G139" s="6"/>
    </row>
    <row r="140" spans="1:7" ht="15.75" customHeight="1" x14ac:dyDescent="0.2">
      <c r="A140" s="3"/>
      <c r="D140" s="5"/>
      <c r="E140" s="6"/>
      <c r="F140" s="6"/>
      <c r="G140" s="6"/>
    </row>
    <row r="141" spans="1:7" ht="15.75" customHeight="1" x14ac:dyDescent="0.2">
      <c r="A141" s="3"/>
      <c r="D141" s="5"/>
      <c r="E141" s="6"/>
      <c r="F141" s="6"/>
      <c r="G141" s="6"/>
    </row>
    <row r="142" spans="1:7" ht="15.75" customHeight="1" x14ac:dyDescent="0.2">
      <c r="A142" s="3"/>
      <c r="D142" s="5"/>
      <c r="E142" s="6"/>
      <c r="F142" s="6"/>
      <c r="G142" s="6"/>
    </row>
    <row r="143" spans="1:7" ht="15.75" customHeight="1" x14ac:dyDescent="0.2">
      <c r="A143" s="3"/>
      <c r="D143" s="5"/>
      <c r="E143" s="6"/>
      <c r="F143" s="6"/>
      <c r="G143" s="6"/>
    </row>
    <row r="144" spans="1:7" ht="15.75" customHeight="1" x14ac:dyDescent="0.2">
      <c r="A144" s="3"/>
      <c r="D144" s="5"/>
      <c r="E144" s="6"/>
      <c r="F144" s="6"/>
      <c r="G144" s="6"/>
    </row>
    <row r="145" spans="1:7" ht="15.75" customHeight="1" x14ac:dyDescent="0.2">
      <c r="A145" s="3"/>
      <c r="D145" s="5"/>
      <c r="E145" s="6"/>
      <c r="F145" s="6"/>
      <c r="G145" s="6"/>
    </row>
    <row r="146" spans="1:7" ht="15.75" customHeight="1" x14ac:dyDescent="0.2">
      <c r="A146" s="3"/>
      <c r="D146" s="5"/>
      <c r="E146" s="6"/>
      <c r="F146" s="6"/>
      <c r="G146" s="6"/>
    </row>
    <row r="147" spans="1:7" ht="15.75" customHeight="1" x14ac:dyDescent="0.2">
      <c r="A147" s="3"/>
      <c r="D147" s="5"/>
      <c r="E147" s="6"/>
      <c r="F147" s="6"/>
      <c r="G147" s="6"/>
    </row>
    <row r="148" spans="1:7" ht="15.75" customHeight="1" x14ac:dyDescent="0.2">
      <c r="A148" s="3"/>
      <c r="D148" s="5"/>
      <c r="E148" s="6"/>
      <c r="F148" s="6"/>
      <c r="G148" s="6"/>
    </row>
    <row r="149" spans="1:7" ht="15.75" customHeight="1" x14ac:dyDescent="0.2">
      <c r="A149" s="3"/>
      <c r="D149" s="5"/>
      <c r="E149" s="6"/>
      <c r="F149" s="6"/>
      <c r="G149" s="6"/>
    </row>
    <row r="150" spans="1:7" ht="15.75" customHeight="1" x14ac:dyDescent="0.2">
      <c r="A150" s="3"/>
      <c r="D150" s="5"/>
      <c r="E150" s="6"/>
      <c r="F150" s="6"/>
      <c r="G150" s="6"/>
    </row>
    <row r="151" spans="1:7" ht="15.75" customHeight="1" x14ac:dyDescent="0.2">
      <c r="A151" s="3"/>
      <c r="D151" s="5"/>
      <c r="E151" s="6"/>
      <c r="F151" s="6"/>
      <c r="G151" s="6"/>
    </row>
    <row r="152" spans="1:7" ht="15.75" customHeight="1" x14ac:dyDescent="0.2">
      <c r="A152" s="3"/>
      <c r="D152" s="5"/>
      <c r="E152" s="6"/>
      <c r="F152" s="6"/>
      <c r="G152" s="6"/>
    </row>
    <row r="153" spans="1:7" ht="15.75" customHeight="1" x14ac:dyDescent="0.2">
      <c r="A153" s="3"/>
      <c r="D153" s="5"/>
      <c r="E153" s="6"/>
      <c r="F153" s="6"/>
      <c r="G153" s="6"/>
    </row>
    <row r="154" spans="1:7" ht="15.75" customHeight="1" x14ac:dyDescent="0.2">
      <c r="A154" s="3"/>
      <c r="D154" s="5"/>
      <c r="E154" s="6"/>
      <c r="F154" s="6"/>
      <c r="G154" s="6"/>
    </row>
    <row r="155" spans="1:7" ht="15.75" customHeight="1" x14ac:dyDescent="0.2">
      <c r="A155" s="3"/>
      <c r="D155" s="5"/>
      <c r="E155" s="6"/>
      <c r="F155" s="6"/>
      <c r="G155" s="6"/>
    </row>
    <row r="156" spans="1:7" ht="15.75" customHeight="1" x14ac:dyDescent="0.2">
      <c r="A156" s="3"/>
      <c r="D156" s="5"/>
      <c r="E156" s="6"/>
      <c r="F156" s="6"/>
      <c r="G156" s="6"/>
    </row>
    <row r="157" spans="1:7" ht="15.75" customHeight="1" x14ac:dyDescent="0.2">
      <c r="A157" s="3"/>
      <c r="D157" s="5"/>
      <c r="E157" s="6"/>
      <c r="F157" s="6"/>
      <c r="G157" s="6"/>
    </row>
    <row r="158" spans="1:7" ht="15.75" customHeight="1" x14ac:dyDescent="0.2">
      <c r="A158" s="3"/>
      <c r="D158" s="5"/>
      <c r="E158" s="6"/>
      <c r="F158" s="6"/>
      <c r="G158" s="6"/>
    </row>
    <row r="159" spans="1:7" ht="15.75" customHeight="1" x14ac:dyDescent="0.2">
      <c r="A159" s="3"/>
      <c r="D159" s="5"/>
      <c r="E159" s="6"/>
      <c r="F159" s="6"/>
      <c r="G159" s="6"/>
    </row>
    <row r="160" spans="1:7" ht="15.75" customHeight="1" x14ac:dyDescent="0.2">
      <c r="A160" s="3"/>
      <c r="D160" s="5"/>
      <c r="E160" s="6"/>
      <c r="F160" s="6"/>
      <c r="G160" s="6"/>
    </row>
    <row r="161" spans="1:7" ht="15.75" customHeight="1" x14ac:dyDescent="0.2">
      <c r="A161" s="3"/>
      <c r="D161" s="5"/>
      <c r="E161" s="6"/>
      <c r="F161" s="6"/>
      <c r="G161" s="6"/>
    </row>
    <row r="162" spans="1:7" ht="15.75" customHeight="1" x14ac:dyDescent="0.2">
      <c r="A162" s="3"/>
      <c r="D162" s="5"/>
      <c r="E162" s="6"/>
      <c r="F162" s="6"/>
      <c r="G162" s="6"/>
    </row>
    <row r="163" spans="1:7" ht="15.75" customHeight="1" x14ac:dyDescent="0.2">
      <c r="A163" s="3"/>
      <c r="D163" s="5"/>
      <c r="E163" s="6"/>
      <c r="F163" s="6"/>
      <c r="G163" s="6"/>
    </row>
    <row r="164" spans="1:7" ht="15.75" customHeight="1" x14ac:dyDescent="0.2">
      <c r="A164" s="3"/>
      <c r="D164" s="5"/>
      <c r="E164" s="6"/>
      <c r="F164" s="6"/>
      <c r="G164" s="6"/>
    </row>
    <row r="165" spans="1:7" ht="15.75" customHeight="1" x14ac:dyDescent="0.2">
      <c r="A165" s="3"/>
      <c r="D165" s="5"/>
      <c r="E165" s="6"/>
      <c r="F165" s="6"/>
      <c r="G165" s="6"/>
    </row>
    <row r="166" spans="1:7" ht="15.75" customHeight="1" x14ac:dyDescent="0.2">
      <c r="A166" s="3"/>
      <c r="D166" s="5"/>
      <c r="E166" s="6"/>
      <c r="F166" s="6"/>
      <c r="G166" s="6"/>
    </row>
    <row r="167" spans="1:7" ht="15.75" customHeight="1" x14ac:dyDescent="0.2">
      <c r="A167" s="3"/>
      <c r="D167" s="5"/>
      <c r="E167" s="6"/>
      <c r="F167" s="6"/>
      <c r="G167" s="6"/>
    </row>
    <row r="168" spans="1:7" ht="15.75" customHeight="1" x14ac:dyDescent="0.2">
      <c r="A168" s="3"/>
      <c r="D168" s="5"/>
      <c r="E168" s="6"/>
      <c r="F168" s="6"/>
      <c r="G168" s="6"/>
    </row>
    <row r="169" spans="1:7" ht="15.75" customHeight="1" x14ac:dyDescent="0.2">
      <c r="A169" s="3"/>
      <c r="D169" s="5"/>
      <c r="E169" s="6"/>
      <c r="F169" s="6"/>
      <c r="G169" s="6"/>
    </row>
    <row r="170" spans="1:7" ht="15.75" customHeight="1" x14ac:dyDescent="0.2">
      <c r="A170" s="3"/>
      <c r="D170" s="5"/>
      <c r="E170" s="6"/>
      <c r="F170" s="6"/>
      <c r="G170" s="6"/>
    </row>
    <row r="171" spans="1:7" ht="15.75" customHeight="1" x14ac:dyDescent="0.2">
      <c r="A171" s="3"/>
      <c r="D171" s="5"/>
      <c r="E171" s="6"/>
      <c r="F171" s="6"/>
      <c r="G171" s="6"/>
    </row>
    <row r="172" spans="1:7" ht="15.75" customHeight="1" x14ac:dyDescent="0.2">
      <c r="A172" s="3"/>
      <c r="D172" s="5"/>
      <c r="E172" s="6"/>
      <c r="F172" s="6"/>
      <c r="G172" s="6"/>
    </row>
    <row r="173" spans="1:7" ht="15.75" customHeight="1" x14ac:dyDescent="0.2">
      <c r="A173" s="3"/>
      <c r="D173" s="5"/>
      <c r="E173" s="6"/>
      <c r="F173" s="6"/>
      <c r="G173" s="6"/>
    </row>
    <row r="174" spans="1:7" ht="15.75" customHeight="1" x14ac:dyDescent="0.2">
      <c r="A174" s="3"/>
      <c r="D174" s="5"/>
      <c r="E174" s="6"/>
      <c r="F174" s="6"/>
      <c r="G174" s="6"/>
    </row>
    <row r="175" spans="1:7" ht="15.75" customHeight="1" x14ac:dyDescent="0.2">
      <c r="A175" s="3"/>
      <c r="D175" s="5"/>
      <c r="E175" s="6"/>
      <c r="F175" s="6"/>
      <c r="G175" s="6"/>
    </row>
    <row r="176" spans="1:7" ht="15.75" customHeight="1" x14ac:dyDescent="0.2">
      <c r="A176" s="3"/>
      <c r="D176" s="5"/>
      <c r="E176" s="6"/>
      <c r="F176" s="6"/>
      <c r="G176" s="6"/>
    </row>
    <row r="177" spans="1:7" ht="15.75" customHeight="1" x14ac:dyDescent="0.2">
      <c r="A177" s="3"/>
      <c r="D177" s="5"/>
      <c r="E177" s="6"/>
      <c r="F177" s="6"/>
      <c r="G177" s="6"/>
    </row>
    <row r="178" spans="1:7" ht="15.75" customHeight="1" x14ac:dyDescent="0.2">
      <c r="A178" s="3"/>
      <c r="D178" s="5"/>
      <c r="E178" s="6"/>
      <c r="F178" s="6"/>
      <c r="G178" s="6"/>
    </row>
    <row r="179" spans="1:7" ht="15.75" customHeight="1" x14ac:dyDescent="0.2">
      <c r="A179" s="3"/>
      <c r="D179" s="5"/>
      <c r="E179" s="6"/>
      <c r="F179" s="6"/>
      <c r="G179" s="6"/>
    </row>
    <row r="180" spans="1:7" ht="15.75" customHeight="1" x14ac:dyDescent="0.2">
      <c r="A180" s="3"/>
      <c r="D180" s="5"/>
      <c r="E180" s="6"/>
      <c r="F180" s="6"/>
      <c r="G180" s="6"/>
    </row>
    <row r="181" spans="1:7" ht="15.75" customHeight="1" x14ac:dyDescent="0.2">
      <c r="A181" s="3"/>
      <c r="D181" s="5"/>
      <c r="E181" s="6"/>
      <c r="F181" s="6"/>
      <c r="G181" s="6"/>
    </row>
    <row r="182" spans="1:7" ht="15.75" customHeight="1" x14ac:dyDescent="0.2">
      <c r="A182" s="3"/>
      <c r="D182" s="5"/>
      <c r="E182" s="6"/>
      <c r="F182" s="6"/>
      <c r="G182" s="6"/>
    </row>
    <row r="183" spans="1:7" ht="15.75" customHeight="1" x14ac:dyDescent="0.2">
      <c r="A183" s="3"/>
      <c r="D183" s="5"/>
      <c r="E183" s="6"/>
      <c r="F183" s="6"/>
      <c r="G183" s="6"/>
    </row>
    <row r="184" spans="1:7" ht="15.75" customHeight="1" x14ac:dyDescent="0.2">
      <c r="A184" s="3"/>
      <c r="D184" s="5"/>
      <c r="E184" s="6"/>
      <c r="F184" s="6"/>
      <c r="G184" s="6"/>
    </row>
    <row r="185" spans="1:7" ht="15.75" customHeight="1" x14ac:dyDescent="0.2">
      <c r="A185" s="3"/>
      <c r="D185" s="5"/>
      <c r="E185" s="6"/>
      <c r="F185" s="6"/>
      <c r="G185" s="6"/>
    </row>
    <row r="186" spans="1:7" ht="15.75" customHeight="1" x14ac:dyDescent="0.2">
      <c r="A186" s="3"/>
      <c r="D186" s="5"/>
      <c r="E186" s="6"/>
      <c r="F186" s="6"/>
      <c r="G186" s="6"/>
    </row>
    <row r="187" spans="1:7" ht="15.75" customHeight="1" x14ac:dyDescent="0.2">
      <c r="A187" s="3"/>
      <c r="D187" s="5"/>
      <c r="E187" s="6"/>
      <c r="F187" s="6"/>
      <c r="G187" s="6"/>
    </row>
    <row r="188" spans="1:7" ht="15.75" customHeight="1" x14ac:dyDescent="0.2">
      <c r="A188" s="3"/>
      <c r="D188" s="5"/>
      <c r="E188" s="6"/>
      <c r="F188" s="6"/>
      <c r="G188" s="6"/>
    </row>
    <row r="189" spans="1:7" ht="15.75" customHeight="1" x14ac:dyDescent="0.2">
      <c r="A189" s="3"/>
      <c r="D189" s="5"/>
      <c r="E189" s="6"/>
      <c r="F189" s="6"/>
      <c r="G189" s="6"/>
    </row>
    <row r="190" spans="1:7" ht="15.75" customHeight="1" x14ac:dyDescent="0.2">
      <c r="A190" s="3"/>
      <c r="D190" s="5"/>
      <c r="E190" s="6"/>
      <c r="F190" s="6"/>
      <c r="G190" s="6"/>
    </row>
    <row r="191" spans="1:7" ht="15.75" customHeight="1" x14ac:dyDescent="0.2">
      <c r="A191" s="3"/>
      <c r="D191" s="5"/>
      <c r="E191" s="6"/>
      <c r="F191" s="6"/>
      <c r="G191" s="6"/>
    </row>
    <row r="192" spans="1:7" ht="15.75" customHeight="1" x14ac:dyDescent="0.2">
      <c r="A192" s="3"/>
      <c r="D192" s="5"/>
      <c r="E192" s="6"/>
      <c r="F192" s="6"/>
      <c r="G192" s="6"/>
    </row>
    <row r="193" spans="1:7" ht="15.75" customHeight="1" x14ac:dyDescent="0.2">
      <c r="A193" s="3"/>
      <c r="D193" s="5"/>
      <c r="E193" s="6"/>
      <c r="F193" s="6"/>
      <c r="G193" s="6"/>
    </row>
    <row r="194" spans="1:7" ht="15.75" customHeight="1" x14ac:dyDescent="0.2">
      <c r="A194" s="3"/>
      <c r="D194" s="5"/>
      <c r="E194" s="6"/>
      <c r="F194" s="6"/>
      <c r="G194" s="6"/>
    </row>
    <row r="195" spans="1:7" ht="15.75" customHeight="1" x14ac:dyDescent="0.2">
      <c r="A195" s="3"/>
      <c r="D195" s="5"/>
      <c r="E195" s="6"/>
      <c r="F195" s="6"/>
      <c r="G195" s="6"/>
    </row>
    <row r="196" spans="1:7" ht="15.75" customHeight="1" x14ac:dyDescent="0.2">
      <c r="A196" s="3"/>
      <c r="D196" s="5"/>
      <c r="E196" s="6"/>
      <c r="F196" s="6"/>
      <c r="G196" s="6"/>
    </row>
    <row r="197" spans="1:7" ht="15.75" customHeight="1" x14ac:dyDescent="0.2">
      <c r="A197" s="3"/>
      <c r="D197" s="5"/>
      <c r="E197" s="6"/>
      <c r="F197" s="6"/>
      <c r="G197" s="6"/>
    </row>
    <row r="198" spans="1:7" ht="15.75" customHeight="1" x14ac:dyDescent="0.2">
      <c r="A198" s="3"/>
      <c r="D198" s="5"/>
      <c r="E198" s="6"/>
      <c r="F198" s="6"/>
      <c r="G198" s="6"/>
    </row>
    <row r="199" spans="1:7" ht="15.75" customHeight="1" x14ac:dyDescent="0.2">
      <c r="A199" s="3"/>
      <c r="D199" s="5"/>
      <c r="E199" s="6"/>
      <c r="F199" s="6"/>
      <c r="G199" s="6"/>
    </row>
    <row r="200" spans="1:7" ht="15.75" customHeight="1" x14ac:dyDescent="0.2">
      <c r="A200" s="3"/>
      <c r="D200" s="5"/>
      <c r="E200" s="6"/>
      <c r="F200" s="6"/>
      <c r="G200" s="6"/>
    </row>
    <row r="201" spans="1:7" ht="15.75" customHeight="1" x14ac:dyDescent="0.2">
      <c r="A201" s="3"/>
      <c r="D201" s="5"/>
      <c r="E201" s="6"/>
      <c r="F201" s="6"/>
      <c r="G201" s="6"/>
    </row>
    <row r="202" spans="1:7" ht="15.75" customHeight="1" x14ac:dyDescent="0.2">
      <c r="A202" s="3"/>
      <c r="D202" s="5"/>
      <c r="E202" s="6"/>
      <c r="F202" s="6"/>
      <c r="G202" s="6"/>
    </row>
    <row r="203" spans="1:7" ht="15.75" customHeight="1" x14ac:dyDescent="0.2">
      <c r="A203" s="3"/>
      <c r="D203" s="5"/>
      <c r="E203" s="6"/>
      <c r="F203" s="6"/>
      <c r="G203" s="6"/>
    </row>
    <row r="204" spans="1:7" ht="15.75" customHeight="1" x14ac:dyDescent="0.2">
      <c r="A204" s="3"/>
      <c r="D204" s="5"/>
      <c r="E204" s="6"/>
      <c r="F204" s="6"/>
      <c r="G204" s="6"/>
    </row>
    <row r="205" spans="1:7" ht="15.75" customHeight="1" x14ac:dyDescent="0.2">
      <c r="A205" s="3"/>
      <c r="D205" s="5"/>
      <c r="E205" s="6"/>
      <c r="F205" s="6"/>
      <c r="G205" s="6"/>
    </row>
    <row r="206" spans="1:7" ht="15.75" customHeight="1" x14ac:dyDescent="0.2">
      <c r="A206" s="3"/>
      <c r="D206" s="5"/>
      <c r="E206" s="6"/>
      <c r="F206" s="6"/>
      <c r="G206" s="6"/>
    </row>
    <row r="207" spans="1:7" ht="15.75" customHeight="1" x14ac:dyDescent="0.2">
      <c r="A207" s="3"/>
      <c r="D207" s="5"/>
      <c r="E207" s="6"/>
      <c r="F207" s="6"/>
      <c r="G207" s="6"/>
    </row>
    <row r="208" spans="1:7" ht="15.75" customHeight="1" x14ac:dyDescent="0.2">
      <c r="A208" s="3"/>
      <c r="D208" s="5"/>
      <c r="E208" s="6"/>
      <c r="F208" s="6"/>
      <c r="G208" s="6"/>
    </row>
    <row r="209" spans="1:7" ht="15.75" customHeight="1" x14ac:dyDescent="0.2">
      <c r="A209" s="3"/>
      <c r="D209" s="5"/>
      <c r="E209" s="6"/>
      <c r="F209" s="6"/>
      <c r="G209" s="6"/>
    </row>
    <row r="210" spans="1:7" ht="15.75" customHeight="1" x14ac:dyDescent="0.2">
      <c r="A210" s="3"/>
      <c r="D210" s="5"/>
      <c r="E210" s="6"/>
      <c r="F210" s="6"/>
      <c r="G210" s="6"/>
    </row>
    <row r="211" spans="1:7" ht="15.75" customHeight="1" x14ac:dyDescent="0.2">
      <c r="A211" s="3"/>
      <c r="D211" s="5"/>
      <c r="E211" s="6"/>
      <c r="F211" s="6"/>
      <c r="G211" s="6"/>
    </row>
    <row r="212" spans="1:7" ht="15.75" customHeight="1" x14ac:dyDescent="0.2">
      <c r="A212" s="3"/>
      <c r="D212" s="5"/>
      <c r="E212" s="6"/>
      <c r="F212" s="6"/>
      <c r="G212" s="6"/>
    </row>
    <row r="213" spans="1:7" ht="15.75" customHeight="1" x14ac:dyDescent="0.2">
      <c r="A213" s="3"/>
      <c r="D213" s="5"/>
      <c r="E213" s="6"/>
      <c r="F213" s="6"/>
      <c r="G213" s="6"/>
    </row>
    <row r="214" spans="1:7" ht="15.75" customHeight="1" x14ac:dyDescent="0.2">
      <c r="A214" s="3"/>
      <c r="D214" s="5"/>
      <c r="E214" s="6"/>
      <c r="F214" s="6"/>
      <c r="G214" s="6"/>
    </row>
    <row r="215" spans="1:7" ht="15.75" customHeight="1" x14ac:dyDescent="0.2">
      <c r="A215" s="3"/>
      <c r="D215" s="5"/>
      <c r="E215" s="6"/>
      <c r="F215" s="6"/>
      <c r="G215" s="6"/>
    </row>
    <row r="216" spans="1:7" ht="15.75" customHeight="1" x14ac:dyDescent="0.2">
      <c r="A216" s="3"/>
      <c r="B216" s="1"/>
      <c r="C216" s="1"/>
      <c r="D216" s="1"/>
      <c r="E216" s="1"/>
      <c r="F216" s="1"/>
      <c r="G216" s="1"/>
    </row>
    <row r="217" spans="1:7" ht="15.75" customHeight="1" x14ac:dyDescent="0.2">
      <c r="A217" s="3"/>
      <c r="B217" s="1"/>
      <c r="C217" s="1"/>
      <c r="D217" s="1"/>
      <c r="E217" s="1"/>
      <c r="F217" s="1"/>
      <c r="G217" s="1"/>
    </row>
    <row r="218" spans="1:7" ht="15.75" customHeight="1" x14ac:dyDescent="0.2">
      <c r="A218" s="3"/>
      <c r="B218" s="1"/>
      <c r="C218" s="1"/>
      <c r="D218" s="1"/>
      <c r="E218" s="1"/>
      <c r="F218" s="1"/>
      <c r="G218" s="1"/>
    </row>
    <row r="219" spans="1:7" ht="15.75" customHeight="1" x14ac:dyDescent="0.2">
      <c r="A219" s="3"/>
      <c r="B219" s="1"/>
      <c r="C219" s="1"/>
      <c r="D219" s="1"/>
      <c r="E219" s="1"/>
      <c r="F219" s="1"/>
      <c r="G219" s="1"/>
    </row>
    <row r="220" spans="1:7" ht="15.75" customHeight="1" x14ac:dyDescent="0.2">
      <c r="A220" s="3"/>
      <c r="B220" s="1"/>
      <c r="C220" s="1"/>
      <c r="D220" s="1"/>
      <c r="E220" s="1"/>
      <c r="F220" s="1"/>
      <c r="G220" s="1"/>
    </row>
    <row r="221" spans="1:7" ht="15.75" customHeight="1" x14ac:dyDescent="0.2">
      <c r="A221" s="3"/>
      <c r="B221" s="1"/>
      <c r="C221" s="1"/>
      <c r="D221" s="1"/>
      <c r="E221" s="1"/>
      <c r="F221" s="1"/>
      <c r="G221" s="1"/>
    </row>
    <row r="222" spans="1:7" ht="15.75" customHeight="1" x14ac:dyDescent="0.2">
      <c r="A222" s="3"/>
      <c r="B222" s="1"/>
      <c r="C222" s="1"/>
      <c r="D222" s="1"/>
      <c r="E222" s="1"/>
      <c r="F222" s="1"/>
      <c r="G222" s="1"/>
    </row>
    <row r="223" spans="1:7" ht="15.75" customHeight="1" x14ac:dyDescent="0.2">
      <c r="A223" s="3"/>
      <c r="B223" s="1"/>
      <c r="C223" s="1"/>
      <c r="D223" s="1"/>
      <c r="E223" s="1"/>
      <c r="F223" s="1"/>
      <c r="G223" s="1"/>
    </row>
    <row r="224" spans="1:7" ht="15.75" customHeight="1" x14ac:dyDescent="0.2">
      <c r="A224" s="3"/>
      <c r="B224" s="1"/>
      <c r="C224" s="1"/>
      <c r="D224" s="1"/>
      <c r="E224" s="1"/>
      <c r="F224" s="1"/>
      <c r="G224" s="1"/>
    </row>
    <row r="225" spans="1:7" ht="15.75" customHeight="1" x14ac:dyDescent="0.2">
      <c r="A225" s="3"/>
      <c r="B225" s="1"/>
      <c r="C225" s="1"/>
      <c r="D225" s="1"/>
      <c r="E225" s="1"/>
      <c r="F225" s="1"/>
      <c r="G225" s="1"/>
    </row>
    <row r="226" spans="1:7" ht="15.75" customHeight="1" x14ac:dyDescent="0.2">
      <c r="A226" s="3"/>
      <c r="B226" s="1"/>
      <c r="C226" s="1"/>
      <c r="D226" s="1"/>
      <c r="E226" s="1"/>
      <c r="F226" s="1"/>
      <c r="G226" s="1"/>
    </row>
    <row r="227" spans="1:7" ht="15.75" customHeight="1" x14ac:dyDescent="0.2">
      <c r="A227" s="3"/>
      <c r="B227" s="1"/>
      <c r="C227" s="1"/>
      <c r="D227" s="1"/>
      <c r="E227" s="1"/>
      <c r="F227" s="1"/>
      <c r="G227" s="1"/>
    </row>
    <row r="228" spans="1:7" ht="15.75" customHeight="1" x14ac:dyDescent="0.2">
      <c r="A228" s="3"/>
      <c r="B228" s="1"/>
      <c r="C228" s="1"/>
      <c r="D228" s="1"/>
      <c r="E228" s="1"/>
      <c r="F228" s="1"/>
      <c r="G228" s="1"/>
    </row>
    <row r="229" spans="1:7" ht="15.75" customHeight="1" x14ac:dyDescent="0.2">
      <c r="A229" s="3"/>
      <c r="B229" s="1"/>
      <c r="C229" s="1"/>
      <c r="D229" s="1"/>
      <c r="E229" s="1"/>
      <c r="F229" s="1"/>
      <c r="G229" s="1"/>
    </row>
    <row r="230" spans="1:7" ht="15.75" customHeight="1" x14ac:dyDescent="0.2">
      <c r="A230" s="3"/>
      <c r="B230" s="1"/>
      <c r="C230" s="1"/>
      <c r="D230" s="1"/>
      <c r="E230" s="1"/>
      <c r="F230" s="1"/>
      <c r="G230" s="1"/>
    </row>
    <row r="231" spans="1:7" ht="15.75" customHeight="1" x14ac:dyDescent="0.2">
      <c r="A231" s="3"/>
      <c r="B231" s="1"/>
      <c r="C231" s="1"/>
      <c r="D231" s="1"/>
      <c r="E231" s="1"/>
      <c r="F231" s="1"/>
      <c r="G231" s="1"/>
    </row>
    <row r="232" spans="1:7" ht="15.75" customHeight="1" x14ac:dyDescent="0.2">
      <c r="A232" s="3"/>
      <c r="B232" s="1"/>
      <c r="C232" s="1"/>
      <c r="D232" s="1"/>
      <c r="E232" s="1"/>
      <c r="F232" s="1"/>
      <c r="G232" s="1"/>
    </row>
    <row r="233" spans="1:7" ht="15.75" customHeight="1" x14ac:dyDescent="0.2">
      <c r="A233" s="3"/>
      <c r="B233" s="1"/>
      <c r="C233" s="1"/>
      <c r="D233" s="1"/>
      <c r="E233" s="1"/>
      <c r="F233" s="1"/>
      <c r="G233" s="1"/>
    </row>
    <row r="234" spans="1:7" ht="15.75" customHeight="1" x14ac:dyDescent="0.2">
      <c r="A234" s="3"/>
      <c r="B234" s="1"/>
      <c r="C234" s="1"/>
      <c r="D234" s="1"/>
      <c r="E234" s="1"/>
      <c r="F234" s="1"/>
      <c r="G234" s="1"/>
    </row>
    <row r="235" spans="1:7" ht="15.75" customHeight="1" x14ac:dyDescent="0.2">
      <c r="A235" s="3"/>
      <c r="B235" s="1"/>
      <c r="C235" s="1"/>
      <c r="D235" s="1"/>
      <c r="E235" s="1"/>
      <c r="F235" s="1"/>
      <c r="G235" s="1"/>
    </row>
    <row r="236" spans="1:7" ht="15.75" customHeight="1" x14ac:dyDescent="0.2">
      <c r="A236" s="3"/>
      <c r="B236" s="1"/>
      <c r="C236" s="1"/>
      <c r="D236" s="1"/>
      <c r="E236" s="1"/>
      <c r="F236" s="1"/>
      <c r="G236" s="1"/>
    </row>
    <row r="237" spans="1:7" ht="15.75" customHeight="1" x14ac:dyDescent="0.2">
      <c r="A237" s="3"/>
      <c r="B237" s="1"/>
      <c r="C237" s="1"/>
      <c r="D237" s="1"/>
      <c r="E237" s="1"/>
      <c r="F237" s="1"/>
      <c r="G237" s="1"/>
    </row>
    <row r="238" spans="1:7" ht="15.75" customHeight="1" x14ac:dyDescent="0.2">
      <c r="A238" s="3"/>
      <c r="B238" s="1"/>
      <c r="C238" s="1"/>
      <c r="D238" s="1"/>
      <c r="E238" s="1"/>
      <c r="F238" s="1"/>
      <c r="G238" s="1"/>
    </row>
    <row r="239" spans="1:7" ht="15.75" customHeight="1" x14ac:dyDescent="0.2">
      <c r="A239" s="3"/>
      <c r="B239" s="1"/>
      <c r="C239" s="1"/>
      <c r="D239" s="1"/>
      <c r="E239" s="1"/>
      <c r="F239" s="1"/>
      <c r="G239" s="1"/>
    </row>
    <row r="240" spans="1:7" ht="15.75" customHeight="1" x14ac:dyDescent="0.2">
      <c r="A240" s="3"/>
      <c r="B240" s="1"/>
      <c r="C240" s="1"/>
      <c r="D240" s="1"/>
      <c r="E240" s="1"/>
      <c r="F240" s="1"/>
      <c r="G240" s="1"/>
    </row>
    <row r="241" spans="1:7" ht="15.75" customHeight="1" x14ac:dyDescent="0.2">
      <c r="A241" s="3"/>
      <c r="B241" s="1"/>
      <c r="C241" s="1"/>
      <c r="D241" s="1"/>
      <c r="E241" s="1"/>
      <c r="F241" s="1"/>
      <c r="G241" s="1"/>
    </row>
    <row r="242" spans="1:7" ht="15.75" customHeight="1" x14ac:dyDescent="0.2">
      <c r="A242" s="3"/>
      <c r="B242" s="1"/>
      <c r="C242" s="1"/>
      <c r="D242" s="1"/>
      <c r="E242" s="1"/>
      <c r="F242" s="1"/>
      <c r="G242" s="1"/>
    </row>
    <row r="243" spans="1:7" ht="15.75" customHeight="1" x14ac:dyDescent="0.2">
      <c r="A243" s="3"/>
      <c r="B243" s="1"/>
      <c r="C243" s="1"/>
      <c r="D243" s="1"/>
      <c r="E243" s="1"/>
      <c r="F243" s="1"/>
      <c r="G243" s="1"/>
    </row>
    <row r="244" spans="1:7" ht="15.75" customHeight="1" x14ac:dyDescent="0.2">
      <c r="A244" s="3"/>
      <c r="B244" s="1"/>
      <c r="C244" s="1"/>
      <c r="D244" s="1"/>
      <c r="E244" s="1"/>
      <c r="F244" s="1"/>
      <c r="G244" s="1"/>
    </row>
    <row r="245" spans="1:7" ht="15.75" customHeight="1" x14ac:dyDescent="0.2">
      <c r="A245" s="3"/>
      <c r="B245" s="1"/>
      <c r="C245" s="1"/>
      <c r="D245" s="1"/>
      <c r="E245" s="1"/>
      <c r="F245" s="1"/>
      <c r="G245" s="1"/>
    </row>
    <row r="246" spans="1:7" ht="15.75" customHeight="1" x14ac:dyDescent="0.2">
      <c r="A246" s="3"/>
      <c r="B246" s="1"/>
      <c r="C246" s="1"/>
      <c r="D246" s="1"/>
      <c r="E246" s="1"/>
      <c r="F246" s="1"/>
      <c r="G246" s="1"/>
    </row>
    <row r="247" spans="1:7" ht="15.75" customHeight="1" x14ac:dyDescent="0.2">
      <c r="A247" s="3"/>
      <c r="B247" s="1"/>
      <c r="C247" s="1"/>
      <c r="D247" s="1"/>
      <c r="E247" s="1"/>
      <c r="F247" s="1"/>
      <c r="G247" s="1"/>
    </row>
    <row r="248" spans="1:7" ht="15.75" customHeight="1" x14ac:dyDescent="0.2">
      <c r="A248" s="3"/>
      <c r="B248" s="1"/>
      <c r="C248" s="1"/>
      <c r="D248" s="1"/>
      <c r="E248" s="1"/>
      <c r="F248" s="1"/>
      <c r="G248" s="1"/>
    </row>
    <row r="249" spans="1:7" ht="15.75" customHeight="1" x14ac:dyDescent="0.2">
      <c r="A249" s="3"/>
      <c r="B249" s="1"/>
      <c r="C249" s="1"/>
      <c r="D249" s="1"/>
      <c r="E249" s="1"/>
      <c r="F249" s="1"/>
      <c r="G249" s="1"/>
    </row>
    <row r="250" spans="1:7" ht="15.75" customHeight="1" x14ac:dyDescent="0.2">
      <c r="A250" s="3"/>
      <c r="B250" s="1"/>
      <c r="C250" s="1"/>
      <c r="D250" s="1"/>
      <c r="E250" s="1"/>
      <c r="F250" s="1"/>
      <c r="G250" s="1"/>
    </row>
    <row r="251" spans="1:7" ht="15.75" customHeight="1" x14ac:dyDescent="0.2">
      <c r="A251" s="3"/>
      <c r="B251" s="1"/>
      <c r="C251" s="1"/>
      <c r="D251" s="1"/>
      <c r="E251" s="1"/>
      <c r="F251" s="1"/>
      <c r="G251" s="1"/>
    </row>
    <row r="252" spans="1:7" ht="15.75" customHeight="1" x14ac:dyDescent="0.2">
      <c r="A252" s="3"/>
      <c r="B252" s="1"/>
      <c r="C252" s="1"/>
      <c r="D252" s="1"/>
      <c r="E252" s="1"/>
      <c r="F252" s="1"/>
      <c r="G252" s="1"/>
    </row>
    <row r="253" spans="1:7" ht="15.75" customHeight="1" x14ac:dyDescent="0.2">
      <c r="A253" s="3"/>
      <c r="B253" s="1"/>
      <c r="C253" s="1"/>
      <c r="D253" s="1"/>
      <c r="E253" s="1"/>
      <c r="F253" s="1"/>
      <c r="G253" s="1"/>
    </row>
    <row r="254" spans="1:7" ht="15.75" customHeight="1" x14ac:dyDescent="0.2">
      <c r="A254" s="3"/>
      <c r="B254" s="1"/>
      <c r="C254" s="1"/>
      <c r="D254" s="1"/>
      <c r="E254" s="1"/>
      <c r="F254" s="1"/>
      <c r="G254" s="1"/>
    </row>
    <row r="255" spans="1:7" ht="15.75" customHeight="1" x14ac:dyDescent="0.2">
      <c r="A255" s="3"/>
      <c r="B255" s="1"/>
      <c r="C255" s="1"/>
      <c r="D255" s="1"/>
      <c r="E255" s="1"/>
      <c r="F255" s="1"/>
      <c r="G255" s="1"/>
    </row>
    <row r="256" spans="1:7" ht="15.75" customHeight="1" x14ac:dyDescent="0.2">
      <c r="A256" s="3"/>
      <c r="B256" s="1"/>
      <c r="C256" s="1"/>
      <c r="D256" s="1"/>
      <c r="E256" s="1"/>
      <c r="F256" s="1"/>
      <c r="G256" s="1"/>
    </row>
    <row r="257" spans="1:7" ht="15.75" customHeight="1" x14ac:dyDescent="0.2">
      <c r="A257" s="3"/>
      <c r="B257" s="1"/>
      <c r="C257" s="1"/>
      <c r="D257" s="1"/>
      <c r="E257" s="1"/>
      <c r="F257" s="1"/>
      <c r="G257" s="1"/>
    </row>
    <row r="258" spans="1:7" ht="15.75" customHeight="1" x14ac:dyDescent="0.2">
      <c r="A258" s="3"/>
      <c r="B258" s="1"/>
      <c r="C258" s="1"/>
      <c r="D258" s="1"/>
      <c r="E258" s="1"/>
      <c r="F258" s="1"/>
      <c r="G258" s="1"/>
    </row>
    <row r="259" spans="1:7" ht="15.75" customHeight="1" x14ac:dyDescent="0.2">
      <c r="A259" s="3"/>
      <c r="B259" s="1"/>
      <c r="C259" s="1"/>
      <c r="D259" s="1"/>
      <c r="E259" s="1"/>
      <c r="F259" s="1"/>
      <c r="G259" s="1"/>
    </row>
    <row r="260" spans="1:7" ht="15.75" customHeight="1" x14ac:dyDescent="0.2">
      <c r="A260" s="1"/>
      <c r="B260" s="1"/>
      <c r="C260" s="1"/>
      <c r="D260" s="1"/>
      <c r="E260" s="1"/>
      <c r="F260" s="1"/>
      <c r="G260" s="1"/>
    </row>
    <row r="261" spans="1:7" ht="15.75" customHeight="1" x14ac:dyDescent="0.2">
      <c r="A261" s="1"/>
      <c r="B261" s="1"/>
      <c r="C261" s="1"/>
      <c r="D261" s="1"/>
      <c r="E261" s="1"/>
      <c r="F261" s="1"/>
      <c r="G261" s="1"/>
    </row>
    <row r="262" spans="1:7" ht="15.75" customHeight="1" x14ac:dyDescent="0.2">
      <c r="A262" s="1"/>
      <c r="B262" s="1"/>
      <c r="C262" s="1"/>
      <c r="D262" s="1"/>
      <c r="E262" s="1"/>
      <c r="F262" s="1"/>
      <c r="G262" s="1"/>
    </row>
    <row r="263" spans="1:7" ht="15.75" customHeight="1" x14ac:dyDescent="0.2">
      <c r="A263" s="1"/>
      <c r="B263" s="1"/>
      <c r="C263" s="1"/>
      <c r="D263" s="1"/>
      <c r="E263" s="1"/>
      <c r="F263" s="1"/>
      <c r="G263" s="1"/>
    </row>
    <row r="264" spans="1:7" ht="15.75" customHeight="1" x14ac:dyDescent="0.2">
      <c r="A264" s="1"/>
      <c r="B264" s="1"/>
      <c r="C264" s="1"/>
      <c r="D264" s="1"/>
      <c r="E264" s="1"/>
      <c r="F264" s="1"/>
      <c r="G264" s="1"/>
    </row>
    <row r="265" spans="1:7" ht="15.75" customHeight="1" x14ac:dyDescent="0.2">
      <c r="A265" s="1"/>
      <c r="B265" s="1"/>
      <c r="C265" s="1"/>
      <c r="D265" s="1"/>
      <c r="E265" s="1"/>
      <c r="F265" s="1"/>
      <c r="G265" s="1"/>
    </row>
    <row r="266" spans="1:7" ht="15.75" customHeight="1" x14ac:dyDescent="0.2">
      <c r="A266" s="1"/>
      <c r="B266" s="1"/>
      <c r="C266" s="1"/>
      <c r="D266" s="1"/>
      <c r="E266" s="1"/>
      <c r="F266" s="1"/>
      <c r="G266" s="1"/>
    </row>
    <row r="267" spans="1:7" ht="15.75" customHeight="1" x14ac:dyDescent="0.2">
      <c r="A267" s="1"/>
      <c r="B267" s="1"/>
      <c r="C267" s="1"/>
      <c r="D267" s="1"/>
      <c r="E267" s="1"/>
      <c r="F267" s="1"/>
      <c r="G267" s="1"/>
    </row>
    <row r="268" spans="1:7" ht="15.75" customHeight="1" x14ac:dyDescent="0.2">
      <c r="A268" s="1"/>
      <c r="B268" s="1"/>
      <c r="C268" s="1"/>
      <c r="D268" s="1"/>
      <c r="E268" s="1"/>
      <c r="F268" s="1"/>
      <c r="G268" s="1"/>
    </row>
    <row r="269" spans="1:7" ht="15.75" customHeight="1" x14ac:dyDescent="0.2">
      <c r="A269" s="1"/>
      <c r="B269" s="1"/>
      <c r="C269" s="1"/>
      <c r="D269" s="1"/>
      <c r="E269" s="1"/>
      <c r="F269" s="1"/>
      <c r="G269" s="1"/>
    </row>
    <row r="270" spans="1:7" ht="15.75" customHeight="1" x14ac:dyDescent="0.2">
      <c r="A270" s="1"/>
      <c r="B270" s="1"/>
      <c r="C270" s="1"/>
      <c r="D270" s="1"/>
      <c r="E270" s="1"/>
      <c r="F270" s="1"/>
      <c r="G270" s="1"/>
    </row>
    <row r="271" spans="1:7" ht="15.75" customHeight="1" x14ac:dyDescent="0.2">
      <c r="A271" s="1"/>
      <c r="B271" s="1"/>
      <c r="C271" s="1"/>
      <c r="D271" s="1"/>
      <c r="E271" s="1"/>
      <c r="F271" s="1"/>
      <c r="G271" s="1"/>
    </row>
    <row r="272" spans="1:7" ht="15.75" customHeight="1" x14ac:dyDescent="0.2">
      <c r="A272" s="1"/>
      <c r="B272" s="1"/>
      <c r="C272" s="1"/>
      <c r="D272" s="1"/>
      <c r="E272" s="1"/>
      <c r="F272" s="1"/>
      <c r="G272" s="1"/>
    </row>
    <row r="273" spans="1:7" ht="15.75" customHeight="1" x14ac:dyDescent="0.2">
      <c r="A273" s="1"/>
      <c r="B273" s="1"/>
      <c r="C273" s="1"/>
      <c r="D273" s="1"/>
      <c r="E273" s="1"/>
      <c r="F273" s="1"/>
      <c r="G273" s="1"/>
    </row>
    <row r="274" spans="1:7" ht="15.75" customHeight="1" x14ac:dyDescent="0.2">
      <c r="A274" s="1"/>
      <c r="B274" s="1"/>
      <c r="C274" s="1"/>
      <c r="D274" s="1"/>
      <c r="E274" s="1"/>
      <c r="F274" s="1"/>
      <c r="G274" s="1"/>
    </row>
    <row r="275" spans="1:7" ht="15.75" customHeight="1" x14ac:dyDescent="0.2">
      <c r="A275" s="1"/>
      <c r="B275" s="1"/>
      <c r="C275" s="1"/>
      <c r="D275" s="1"/>
      <c r="E275" s="1"/>
      <c r="F275" s="1"/>
      <c r="G275" s="1"/>
    </row>
    <row r="276" spans="1:7" ht="15.75" customHeight="1" x14ac:dyDescent="0.2">
      <c r="A276" s="1"/>
      <c r="B276" s="1"/>
      <c r="C276" s="1"/>
      <c r="D276" s="1"/>
      <c r="E276" s="1"/>
      <c r="F276" s="1"/>
      <c r="G276" s="1"/>
    </row>
    <row r="277" spans="1:7" ht="15.75" customHeight="1" x14ac:dyDescent="0.2">
      <c r="A277" s="1"/>
      <c r="B277" s="1"/>
      <c r="C277" s="1"/>
      <c r="D277" s="1"/>
      <c r="E277" s="1"/>
      <c r="F277" s="1"/>
      <c r="G277" s="1"/>
    </row>
    <row r="278" spans="1:7" ht="15.75" customHeight="1" x14ac:dyDescent="0.2">
      <c r="A278" s="1"/>
      <c r="B278" s="1"/>
      <c r="C278" s="1"/>
      <c r="D278" s="1"/>
      <c r="E278" s="1"/>
      <c r="F278" s="1"/>
      <c r="G278" s="1"/>
    </row>
    <row r="279" spans="1:7" ht="15.75" customHeight="1" x14ac:dyDescent="0.2">
      <c r="A279" s="1"/>
      <c r="B279" s="1"/>
      <c r="C279" s="1"/>
      <c r="D279" s="1"/>
      <c r="E279" s="1"/>
      <c r="F279" s="1"/>
      <c r="G279" s="1"/>
    </row>
    <row r="280" spans="1:7" ht="15.75" customHeight="1" x14ac:dyDescent="0.2">
      <c r="A280" s="1"/>
      <c r="B280" s="1"/>
      <c r="C280" s="1"/>
      <c r="D280" s="1"/>
      <c r="E280" s="1"/>
      <c r="F280" s="1"/>
      <c r="G280" s="1"/>
    </row>
    <row r="281" spans="1:7" ht="15.75" customHeight="1" x14ac:dyDescent="0.2">
      <c r="A281" s="1"/>
      <c r="B281" s="1"/>
      <c r="C281" s="1"/>
      <c r="D281" s="1"/>
      <c r="E281" s="1"/>
      <c r="F281" s="1"/>
      <c r="G281" s="1"/>
    </row>
    <row r="282" spans="1:7" ht="15.75" customHeight="1" x14ac:dyDescent="0.2">
      <c r="A282" s="1"/>
      <c r="B282" s="1"/>
      <c r="C282" s="1"/>
      <c r="D282" s="1"/>
      <c r="E282" s="1"/>
      <c r="F282" s="1"/>
      <c r="G282" s="1"/>
    </row>
    <row r="283" spans="1:7" ht="15.75" customHeight="1" x14ac:dyDescent="0.2">
      <c r="A283" s="1"/>
      <c r="B283" s="1"/>
      <c r="C283" s="1"/>
      <c r="D283" s="1"/>
      <c r="E283" s="1"/>
      <c r="F283" s="1"/>
      <c r="G283" s="1"/>
    </row>
    <row r="284" spans="1:7" ht="15.75" customHeight="1" x14ac:dyDescent="0.2">
      <c r="A284" s="1"/>
      <c r="B284" s="1"/>
      <c r="C284" s="1"/>
      <c r="D284" s="1"/>
      <c r="E284" s="1"/>
      <c r="F284" s="1"/>
      <c r="G284" s="1"/>
    </row>
    <row r="285" spans="1:7" ht="15.75" customHeight="1" x14ac:dyDescent="0.2">
      <c r="A285" s="1"/>
      <c r="B285" s="1"/>
      <c r="C285" s="1"/>
      <c r="D285" s="1"/>
      <c r="E285" s="1"/>
      <c r="F285" s="1"/>
      <c r="G285" s="1"/>
    </row>
    <row r="286" spans="1:7" ht="15.75" customHeight="1" x14ac:dyDescent="0.2">
      <c r="A286" s="1"/>
      <c r="B286" s="1"/>
      <c r="C286" s="1"/>
      <c r="D286" s="1"/>
      <c r="E286" s="1"/>
      <c r="F286" s="1"/>
      <c r="G286" s="1"/>
    </row>
    <row r="287" spans="1:7" ht="15.75" customHeight="1" x14ac:dyDescent="0.2">
      <c r="A287" s="1"/>
      <c r="B287" s="1"/>
      <c r="C287" s="1"/>
      <c r="D287" s="1"/>
      <c r="E287" s="1"/>
      <c r="F287" s="1"/>
      <c r="G287" s="1"/>
    </row>
    <row r="288" spans="1:7" ht="15.75" customHeight="1" x14ac:dyDescent="0.2">
      <c r="A288" s="1"/>
      <c r="B288" s="1"/>
      <c r="C288" s="1"/>
      <c r="D288" s="1"/>
      <c r="E288" s="1"/>
      <c r="F288" s="1"/>
      <c r="G288" s="1"/>
    </row>
    <row r="289" spans="1:7" ht="15.75" customHeight="1" x14ac:dyDescent="0.2">
      <c r="A289" s="1"/>
      <c r="B289" s="1"/>
      <c r="C289" s="1"/>
      <c r="D289" s="1"/>
      <c r="E289" s="1"/>
      <c r="F289" s="1"/>
      <c r="G289" s="1"/>
    </row>
    <row r="290" spans="1:7" ht="15.75" customHeight="1" x14ac:dyDescent="0.2">
      <c r="A290" s="1"/>
      <c r="B290" s="1"/>
      <c r="C290" s="1"/>
      <c r="D290" s="1"/>
      <c r="E290" s="1"/>
      <c r="F290" s="1"/>
      <c r="G290" s="1"/>
    </row>
    <row r="291" spans="1:7" ht="15.75" customHeight="1" x14ac:dyDescent="0.2">
      <c r="A291" s="1"/>
      <c r="B291" s="1"/>
      <c r="C291" s="1"/>
      <c r="D291" s="1"/>
      <c r="E291" s="1"/>
      <c r="F291" s="1"/>
      <c r="G291" s="1"/>
    </row>
    <row r="292" spans="1:7" ht="15.75" customHeight="1" x14ac:dyDescent="0.2">
      <c r="A292" s="1"/>
      <c r="B292" s="1"/>
      <c r="C292" s="1"/>
      <c r="D292" s="1"/>
      <c r="E292" s="1"/>
      <c r="F292" s="1"/>
      <c r="G292" s="1"/>
    </row>
    <row r="293" spans="1:7" ht="15.75" customHeight="1" x14ac:dyDescent="0.2">
      <c r="A293" s="1"/>
      <c r="B293" s="1"/>
      <c r="C293" s="1"/>
      <c r="D293" s="1"/>
      <c r="E293" s="1"/>
      <c r="F293" s="1"/>
      <c r="G293" s="1"/>
    </row>
    <row r="294" spans="1:7" ht="15.75" customHeight="1" x14ac:dyDescent="0.2">
      <c r="A294" s="1"/>
      <c r="B294" s="1"/>
      <c r="C294" s="1"/>
      <c r="D294" s="1"/>
      <c r="E294" s="1"/>
      <c r="F294" s="1"/>
      <c r="G294" s="1"/>
    </row>
    <row r="295" spans="1:7" ht="15.75" customHeight="1" x14ac:dyDescent="0.2">
      <c r="A295" s="1"/>
      <c r="B295" s="1"/>
      <c r="C295" s="1"/>
      <c r="D295" s="1"/>
      <c r="E295" s="1"/>
      <c r="F295" s="1"/>
      <c r="G295" s="1"/>
    </row>
    <row r="296" spans="1:7" ht="15.75" customHeight="1" x14ac:dyDescent="0.2">
      <c r="A296" s="1"/>
      <c r="B296" s="1"/>
      <c r="C296" s="1"/>
      <c r="D296" s="1"/>
      <c r="E296" s="1"/>
      <c r="F296" s="1"/>
      <c r="G296" s="1"/>
    </row>
    <row r="297" spans="1:7" ht="15.75" customHeight="1" x14ac:dyDescent="0.2">
      <c r="A297" s="1"/>
      <c r="B297" s="1"/>
      <c r="C297" s="1"/>
      <c r="D297" s="1"/>
      <c r="E297" s="1"/>
      <c r="F297" s="1"/>
      <c r="G297" s="1"/>
    </row>
    <row r="298" spans="1:7" ht="15.75" customHeight="1" x14ac:dyDescent="0.2">
      <c r="A298" s="1"/>
      <c r="B298" s="1"/>
      <c r="C298" s="1"/>
      <c r="D298" s="1"/>
      <c r="E298" s="1"/>
      <c r="F298" s="1"/>
      <c r="G298" s="1"/>
    </row>
    <row r="299" spans="1:7" ht="15.75" customHeight="1" x14ac:dyDescent="0.2">
      <c r="A299" s="1"/>
      <c r="B299" s="1"/>
      <c r="C299" s="1"/>
      <c r="D299" s="1"/>
      <c r="E299" s="1"/>
      <c r="F299" s="1"/>
      <c r="G299" s="1"/>
    </row>
    <row r="300" spans="1:7" ht="15.75" customHeight="1" x14ac:dyDescent="0.2">
      <c r="A300" s="1"/>
      <c r="B300" s="1"/>
      <c r="C300" s="1"/>
      <c r="D300" s="1"/>
      <c r="E300" s="1"/>
      <c r="F300" s="1"/>
      <c r="G300" s="1"/>
    </row>
    <row r="301" spans="1:7" ht="15.75" customHeight="1" x14ac:dyDescent="0.2">
      <c r="A301" s="1"/>
      <c r="B301" s="1"/>
      <c r="C301" s="1"/>
      <c r="D301" s="1"/>
      <c r="E301" s="1"/>
      <c r="F301" s="1"/>
      <c r="G301" s="1"/>
    </row>
    <row r="302" spans="1:7" ht="15.75" customHeight="1" x14ac:dyDescent="0.2">
      <c r="A302" s="1"/>
      <c r="B302" s="1"/>
      <c r="C302" s="1"/>
      <c r="D302" s="1"/>
      <c r="E302" s="1"/>
      <c r="F302" s="1"/>
      <c r="G302" s="1"/>
    </row>
    <row r="303" spans="1:7" ht="15.75" customHeight="1" x14ac:dyDescent="0.2">
      <c r="A303" s="1"/>
      <c r="B303" s="1"/>
      <c r="C303" s="1"/>
      <c r="D303" s="1"/>
      <c r="E303" s="1"/>
      <c r="F303" s="1"/>
      <c r="G303" s="1"/>
    </row>
    <row r="304" spans="1:7" ht="15.75" customHeight="1" x14ac:dyDescent="0.2">
      <c r="A304" s="1"/>
      <c r="B304" s="1"/>
      <c r="C304" s="1"/>
      <c r="D304" s="1"/>
      <c r="E304" s="1"/>
      <c r="F304" s="1"/>
      <c r="G304" s="1"/>
    </row>
    <row r="305" spans="1:7" ht="15.75" customHeight="1" x14ac:dyDescent="0.2">
      <c r="A305" s="1"/>
      <c r="B305" s="1"/>
      <c r="C305" s="1"/>
      <c r="D305" s="1"/>
      <c r="E305" s="1"/>
      <c r="F305" s="1"/>
      <c r="G305" s="1"/>
    </row>
    <row r="306" spans="1:7" ht="15.75" customHeight="1" x14ac:dyDescent="0.2">
      <c r="A306" s="1"/>
      <c r="B306" s="1"/>
      <c r="C306" s="1"/>
      <c r="D306" s="1"/>
      <c r="E306" s="1"/>
      <c r="F306" s="1"/>
      <c r="G306" s="1"/>
    </row>
    <row r="307" spans="1:7" ht="15.75" customHeight="1" x14ac:dyDescent="0.2">
      <c r="A307" s="1"/>
      <c r="B307" s="1"/>
      <c r="C307" s="1"/>
      <c r="D307" s="1"/>
      <c r="E307" s="1"/>
      <c r="F307" s="1"/>
      <c r="G307" s="1"/>
    </row>
    <row r="308" spans="1:7" ht="15.75" customHeight="1" x14ac:dyDescent="0.2">
      <c r="A308" s="1"/>
      <c r="B308" s="1"/>
      <c r="C308" s="1"/>
      <c r="D308" s="1"/>
      <c r="E308" s="1"/>
      <c r="F308" s="1"/>
      <c r="G308" s="1"/>
    </row>
    <row r="309" spans="1:7" ht="15.75" customHeight="1" x14ac:dyDescent="0.2">
      <c r="A309" s="1"/>
      <c r="B309" s="1"/>
      <c r="C309" s="1"/>
      <c r="D309" s="1"/>
      <c r="E309" s="1"/>
      <c r="F309" s="1"/>
      <c r="G309" s="1"/>
    </row>
    <row r="310" spans="1:7" ht="15.75" customHeight="1" x14ac:dyDescent="0.2">
      <c r="A310" s="1"/>
      <c r="B310" s="1"/>
      <c r="C310" s="1"/>
      <c r="D310" s="1"/>
      <c r="E310" s="1"/>
      <c r="F310" s="1"/>
      <c r="G310" s="1"/>
    </row>
    <row r="311" spans="1:7" ht="15.75" customHeight="1" x14ac:dyDescent="0.2">
      <c r="A311" s="1"/>
      <c r="B311" s="1"/>
      <c r="C311" s="1"/>
      <c r="D311" s="1"/>
      <c r="E311" s="1"/>
      <c r="F311" s="1"/>
      <c r="G311" s="1"/>
    </row>
    <row r="312" spans="1:7" ht="15.75" customHeight="1" x14ac:dyDescent="0.2">
      <c r="A312" s="1"/>
      <c r="B312" s="1"/>
      <c r="C312" s="1"/>
      <c r="D312" s="1"/>
      <c r="E312" s="1"/>
      <c r="F312" s="1"/>
      <c r="G312" s="1"/>
    </row>
    <row r="313" spans="1:7" ht="15.75" customHeight="1" x14ac:dyDescent="0.2">
      <c r="A313" s="1"/>
      <c r="B313" s="1"/>
      <c r="C313" s="1"/>
      <c r="D313" s="1"/>
      <c r="E313" s="1"/>
      <c r="F313" s="1"/>
      <c r="G313" s="1"/>
    </row>
    <row r="314" spans="1:7" ht="15.75" customHeight="1" x14ac:dyDescent="0.2">
      <c r="A314" s="1"/>
      <c r="B314" s="1"/>
      <c r="C314" s="1"/>
      <c r="D314" s="1"/>
      <c r="E314" s="1"/>
      <c r="F314" s="1"/>
      <c r="G314" s="1"/>
    </row>
    <row r="315" spans="1:7" ht="15.75" customHeight="1" x14ac:dyDescent="0.2">
      <c r="A315" s="1"/>
      <c r="B315" s="1"/>
      <c r="C315" s="1"/>
      <c r="D315" s="1"/>
      <c r="E315" s="1"/>
      <c r="F315" s="1"/>
      <c r="G315" s="1"/>
    </row>
    <row r="316" spans="1:7" ht="15.75" customHeight="1" x14ac:dyDescent="0.2">
      <c r="A316" s="1"/>
      <c r="B316" s="1"/>
      <c r="C316" s="1"/>
      <c r="D316" s="1"/>
      <c r="E316" s="1"/>
      <c r="F316" s="1"/>
      <c r="G316" s="1"/>
    </row>
    <row r="317" spans="1:7" ht="15.75" customHeight="1" x14ac:dyDescent="0.2">
      <c r="A317" s="1"/>
      <c r="B317" s="1"/>
      <c r="C317" s="1"/>
      <c r="D317" s="1"/>
      <c r="E317" s="1"/>
      <c r="F317" s="1"/>
      <c r="G317" s="1"/>
    </row>
    <row r="318" spans="1:7" ht="15.75" customHeight="1" x14ac:dyDescent="0.2">
      <c r="A318" s="1"/>
      <c r="B318" s="1"/>
      <c r="C318" s="1"/>
      <c r="D318" s="1"/>
      <c r="E318" s="1"/>
      <c r="F318" s="1"/>
      <c r="G318" s="1"/>
    </row>
    <row r="319" spans="1:7" ht="15.75" customHeight="1" x14ac:dyDescent="0.2">
      <c r="A319" s="1"/>
      <c r="B319" s="1"/>
      <c r="C319" s="1"/>
      <c r="D319" s="1"/>
      <c r="E319" s="1"/>
      <c r="F319" s="1"/>
      <c r="G319" s="1"/>
    </row>
    <row r="320" spans="1:7" ht="15.75" customHeight="1" x14ac:dyDescent="0.2">
      <c r="A320" s="1"/>
      <c r="B320" s="1"/>
      <c r="C320" s="1"/>
      <c r="D320" s="1"/>
      <c r="E320" s="1"/>
      <c r="F320" s="1"/>
      <c r="G320" s="1"/>
    </row>
    <row r="321" spans="1:7" ht="15.75" customHeight="1" x14ac:dyDescent="0.2">
      <c r="A321" s="1"/>
      <c r="B321" s="1"/>
      <c r="C321" s="1"/>
      <c r="D321" s="1"/>
      <c r="E321" s="1"/>
      <c r="F321" s="1"/>
      <c r="G321" s="1"/>
    </row>
    <row r="322" spans="1:7" ht="15.75" customHeight="1" x14ac:dyDescent="0.2">
      <c r="A322" s="1"/>
      <c r="B322" s="1"/>
      <c r="C322" s="1"/>
      <c r="D322" s="1"/>
      <c r="E322" s="1"/>
      <c r="F322" s="1"/>
      <c r="G322" s="1"/>
    </row>
    <row r="323" spans="1:7" ht="15.75" customHeight="1" x14ac:dyDescent="0.2">
      <c r="A323" s="1"/>
      <c r="B323" s="1"/>
      <c r="C323" s="1"/>
      <c r="D323" s="1"/>
      <c r="E323" s="1"/>
      <c r="F323" s="1"/>
      <c r="G323" s="1"/>
    </row>
    <row r="324" spans="1:7" ht="15.75" customHeight="1" x14ac:dyDescent="0.2">
      <c r="A324" s="1"/>
      <c r="B324" s="1"/>
      <c r="C324" s="1"/>
      <c r="D324" s="1"/>
      <c r="E324" s="1"/>
      <c r="F324" s="1"/>
      <c r="G324" s="1"/>
    </row>
    <row r="325" spans="1:7" ht="15.75" customHeight="1" x14ac:dyDescent="0.2">
      <c r="A325" s="1"/>
      <c r="B325" s="1"/>
      <c r="C325" s="1"/>
      <c r="D325" s="1"/>
      <c r="E325" s="1"/>
      <c r="F325" s="1"/>
      <c r="G325" s="1"/>
    </row>
    <row r="326" spans="1:7" ht="15.75" customHeight="1" x14ac:dyDescent="0.2">
      <c r="A326" s="1"/>
      <c r="B326" s="1"/>
      <c r="C326" s="1"/>
      <c r="D326" s="1"/>
      <c r="E326" s="1"/>
      <c r="F326" s="1"/>
      <c r="G326" s="1"/>
    </row>
    <row r="327" spans="1:7" ht="15.75" customHeight="1" x14ac:dyDescent="0.2">
      <c r="A327" s="1"/>
      <c r="B327" s="1"/>
      <c r="C327" s="1"/>
      <c r="D327" s="1"/>
      <c r="E327" s="1"/>
      <c r="F327" s="1"/>
      <c r="G327" s="1"/>
    </row>
    <row r="328" spans="1:7" ht="15.75" customHeight="1" x14ac:dyDescent="0.2">
      <c r="A328" s="1"/>
      <c r="B328" s="1"/>
      <c r="C328" s="1"/>
      <c r="D328" s="1"/>
      <c r="E328" s="1"/>
      <c r="F328" s="1"/>
      <c r="G328" s="1"/>
    </row>
    <row r="329" spans="1:7" ht="15.75" customHeight="1" x14ac:dyDescent="0.2">
      <c r="A329" s="1"/>
      <c r="B329" s="1"/>
      <c r="C329" s="1"/>
      <c r="D329" s="1"/>
      <c r="E329" s="1"/>
      <c r="F329" s="1"/>
      <c r="G329" s="1"/>
    </row>
    <row r="330" spans="1:7" ht="15.75" customHeight="1" x14ac:dyDescent="0.2">
      <c r="A330" s="1"/>
      <c r="B330" s="1"/>
      <c r="C330" s="1"/>
      <c r="D330" s="1"/>
      <c r="E330" s="1"/>
      <c r="F330" s="1"/>
      <c r="G330" s="1"/>
    </row>
    <row r="331" spans="1:7" ht="15.75" customHeight="1" x14ac:dyDescent="0.2">
      <c r="A331" s="1"/>
      <c r="B331" s="1"/>
      <c r="C331" s="1"/>
      <c r="D331" s="1"/>
      <c r="E331" s="1"/>
      <c r="F331" s="1"/>
      <c r="G331" s="1"/>
    </row>
    <row r="332" spans="1:7" ht="15.75" customHeight="1" x14ac:dyDescent="0.2">
      <c r="A332" s="1"/>
      <c r="B332" s="1"/>
      <c r="C332" s="1"/>
      <c r="D332" s="1"/>
      <c r="E332" s="1"/>
      <c r="F332" s="1"/>
      <c r="G332" s="1"/>
    </row>
    <row r="333" spans="1:7" ht="15.75" customHeight="1" x14ac:dyDescent="0.2">
      <c r="A333" s="1"/>
      <c r="B333" s="1"/>
      <c r="C333" s="1"/>
      <c r="D333" s="1"/>
      <c r="E333" s="1"/>
      <c r="F333" s="1"/>
      <c r="G333" s="1"/>
    </row>
    <row r="334" spans="1:7" ht="15.75" customHeight="1" x14ac:dyDescent="0.2">
      <c r="A334" s="1"/>
      <c r="B334" s="1"/>
      <c r="C334" s="1"/>
      <c r="D334" s="1"/>
      <c r="E334" s="1"/>
      <c r="F334" s="1"/>
      <c r="G334" s="1"/>
    </row>
    <row r="335" spans="1:7" ht="15.75" customHeight="1" x14ac:dyDescent="0.2">
      <c r="A335" s="1"/>
      <c r="B335" s="1"/>
      <c r="C335" s="1"/>
      <c r="D335" s="1"/>
      <c r="E335" s="1"/>
      <c r="F335" s="1"/>
      <c r="G335" s="1"/>
    </row>
    <row r="336" spans="1:7" ht="15.75" customHeight="1" x14ac:dyDescent="0.2">
      <c r="A336" s="1"/>
      <c r="B336" s="1"/>
      <c r="C336" s="1"/>
      <c r="D336" s="1"/>
      <c r="E336" s="1"/>
      <c r="F336" s="1"/>
      <c r="G336" s="1"/>
    </row>
    <row r="337" spans="1:7" ht="15.75" customHeight="1" x14ac:dyDescent="0.2">
      <c r="A337" s="1"/>
      <c r="B337" s="1"/>
      <c r="C337" s="1"/>
      <c r="D337" s="1"/>
      <c r="E337" s="1"/>
      <c r="F337" s="1"/>
      <c r="G337" s="1"/>
    </row>
    <row r="338" spans="1:7" ht="15.75" customHeight="1" x14ac:dyDescent="0.2">
      <c r="A338" s="1"/>
      <c r="B338" s="1"/>
      <c r="C338" s="1"/>
      <c r="D338" s="1"/>
      <c r="E338" s="1"/>
      <c r="F338" s="1"/>
      <c r="G338" s="1"/>
    </row>
    <row r="339" spans="1:7" ht="15.75" customHeight="1" x14ac:dyDescent="0.2">
      <c r="A339" s="1"/>
      <c r="B339" s="1"/>
      <c r="C339" s="1"/>
      <c r="D339" s="1"/>
      <c r="E339" s="1"/>
      <c r="F339" s="1"/>
      <c r="G339" s="1"/>
    </row>
    <row r="340" spans="1:7" ht="15.75" customHeight="1" x14ac:dyDescent="0.2">
      <c r="A340" s="1"/>
      <c r="B340" s="1"/>
      <c r="C340" s="1"/>
      <c r="D340" s="1"/>
      <c r="E340" s="1"/>
      <c r="F340" s="1"/>
      <c r="G340" s="1"/>
    </row>
    <row r="341" spans="1:7" ht="15.75" customHeight="1" x14ac:dyDescent="0.2">
      <c r="A341" s="1"/>
      <c r="B341" s="1"/>
      <c r="C341" s="1"/>
      <c r="D341" s="1"/>
      <c r="E341" s="1"/>
      <c r="F341" s="1"/>
      <c r="G341" s="1"/>
    </row>
    <row r="342" spans="1:7" ht="15.75" customHeight="1" x14ac:dyDescent="0.2">
      <c r="A342" s="1"/>
      <c r="B342" s="1"/>
      <c r="C342" s="1"/>
      <c r="D342" s="1"/>
      <c r="E342" s="1"/>
      <c r="F342" s="1"/>
      <c r="G342" s="1"/>
    </row>
    <row r="343" spans="1:7" ht="15.75" customHeight="1" x14ac:dyDescent="0.2">
      <c r="A343" s="1"/>
      <c r="B343" s="1"/>
      <c r="C343" s="1"/>
      <c r="D343" s="1"/>
      <c r="E343" s="1"/>
      <c r="F343" s="1"/>
      <c r="G343" s="1"/>
    </row>
    <row r="344" spans="1:7" ht="15.75" customHeight="1" x14ac:dyDescent="0.2">
      <c r="A344" s="1"/>
      <c r="B344" s="1"/>
      <c r="C344" s="1"/>
      <c r="D344" s="1"/>
      <c r="E344" s="1"/>
      <c r="F344" s="1"/>
      <c r="G344" s="1"/>
    </row>
    <row r="345" spans="1:7" ht="15.75" customHeight="1" x14ac:dyDescent="0.2">
      <c r="A345" s="1"/>
      <c r="B345" s="1"/>
      <c r="C345" s="1"/>
      <c r="D345" s="1"/>
      <c r="E345" s="1"/>
      <c r="F345" s="1"/>
      <c r="G345" s="1"/>
    </row>
    <row r="346" spans="1:7" ht="15.75" customHeight="1" x14ac:dyDescent="0.2">
      <c r="A346" s="1"/>
      <c r="B346" s="1"/>
      <c r="C346" s="1"/>
      <c r="D346" s="1"/>
      <c r="E346" s="1"/>
      <c r="F346" s="1"/>
      <c r="G346" s="1"/>
    </row>
    <row r="347" spans="1:7" ht="15.75" customHeight="1" x14ac:dyDescent="0.2">
      <c r="A347" s="1"/>
      <c r="B347" s="1"/>
      <c r="C347" s="1"/>
      <c r="D347" s="1"/>
      <c r="E347" s="1"/>
      <c r="F347" s="1"/>
      <c r="G347" s="1"/>
    </row>
    <row r="348" spans="1:7" ht="15.75" customHeight="1" x14ac:dyDescent="0.2">
      <c r="A348" s="1"/>
      <c r="B348" s="1"/>
      <c r="C348" s="1"/>
      <c r="D348" s="1"/>
      <c r="E348" s="1"/>
      <c r="F348" s="1"/>
      <c r="G348" s="1"/>
    </row>
    <row r="349" spans="1:7" ht="15.75" customHeight="1" x14ac:dyDescent="0.2">
      <c r="A349" s="1"/>
      <c r="B349" s="1"/>
      <c r="C349" s="1"/>
      <c r="D349" s="1"/>
      <c r="E349" s="1"/>
      <c r="F349" s="1"/>
      <c r="G349" s="1"/>
    </row>
    <row r="350" spans="1:7" ht="15.75" customHeight="1" x14ac:dyDescent="0.2">
      <c r="A350" s="1"/>
      <c r="B350" s="1"/>
      <c r="C350" s="1"/>
      <c r="D350" s="1"/>
      <c r="E350" s="1"/>
      <c r="F350" s="1"/>
      <c r="G350" s="1"/>
    </row>
    <row r="351" spans="1:7" ht="15.75" customHeight="1" x14ac:dyDescent="0.2">
      <c r="A351" s="1"/>
      <c r="B351" s="1"/>
      <c r="C351" s="1"/>
      <c r="D351" s="1"/>
      <c r="E351" s="1"/>
      <c r="F351" s="1"/>
      <c r="G351" s="1"/>
    </row>
    <row r="352" spans="1:7" ht="15.75" customHeight="1" x14ac:dyDescent="0.2">
      <c r="A352" s="1"/>
      <c r="B352" s="1"/>
      <c r="C352" s="1"/>
      <c r="D352" s="1"/>
      <c r="E352" s="1"/>
      <c r="F352" s="1"/>
      <c r="G352" s="1"/>
    </row>
    <row r="353" spans="1:7" ht="15.75" customHeight="1" x14ac:dyDescent="0.2">
      <c r="A353" s="1"/>
      <c r="B353" s="1"/>
      <c r="C353" s="1"/>
      <c r="D353" s="1"/>
      <c r="E353" s="1"/>
      <c r="F353" s="1"/>
      <c r="G353" s="1"/>
    </row>
    <row r="354" spans="1:7" ht="15.75" customHeight="1" x14ac:dyDescent="0.2">
      <c r="A354" s="1"/>
      <c r="B354" s="1"/>
      <c r="C354" s="1"/>
      <c r="D354" s="1"/>
      <c r="E354" s="1"/>
      <c r="F354" s="1"/>
      <c r="G354" s="1"/>
    </row>
    <row r="355" spans="1:7" ht="15.75" customHeight="1" x14ac:dyDescent="0.2">
      <c r="A355" s="1"/>
      <c r="B355" s="1"/>
      <c r="C355" s="1"/>
      <c r="D355" s="1"/>
      <c r="E355" s="1"/>
      <c r="F355" s="1"/>
      <c r="G355" s="1"/>
    </row>
    <row r="356" spans="1:7" ht="15.75" customHeight="1" x14ac:dyDescent="0.2">
      <c r="A356" s="1"/>
      <c r="B356" s="1"/>
      <c r="C356" s="1"/>
      <c r="D356" s="1"/>
      <c r="E356" s="1"/>
      <c r="F356" s="1"/>
      <c r="G356" s="1"/>
    </row>
    <row r="357" spans="1:7" ht="15.75" customHeight="1" x14ac:dyDescent="0.2">
      <c r="A357" s="1"/>
      <c r="B357" s="1"/>
      <c r="C357" s="1"/>
      <c r="D357" s="1"/>
      <c r="E357" s="1"/>
      <c r="F357" s="1"/>
      <c r="G357" s="1"/>
    </row>
    <row r="358" spans="1:7" ht="15.75" customHeight="1" x14ac:dyDescent="0.2">
      <c r="A358" s="1"/>
      <c r="B358" s="1"/>
      <c r="C358" s="1"/>
      <c r="D358" s="1"/>
      <c r="E358" s="1"/>
      <c r="F358" s="1"/>
      <c r="G358" s="1"/>
    </row>
    <row r="359" spans="1:7" ht="15.75" customHeight="1" x14ac:dyDescent="0.2">
      <c r="A359" s="1"/>
      <c r="B359" s="1"/>
      <c r="C359" s="1"/>
      <c r="D359" s="1"/>
      <c r="E359" s="1"/>
      <c r="F359" s="1"/>
      <c r="G359" s="1"/>
    </row>
    <row r="360" spans="1:7" ht="15.75" customHeight="1" x14ac:dyDescent="0.2">
      <c r="A360" s="1"/>
      <c r="B360" s="1"/>
      <c r="C360" s="1"/>
      <c r="D360" s="1"/>
      <c r="E360" s="1"/>
      <c r="F360" s="1"/>
      <c r="G360" s="1"/>
    </row>
    <row r="361" spans="1:7" ht="15.75" customHeight="1" x14ac:dyDescent="0.2">
      <c r="A361" s="1"/>
      <c r="B361" s="1"/>
      <c r="C361" s="1"/>
      <c r="D361" s="1"/>
      <c r="E361" s="1"/>
      <c r="F361" s="1"/>
      <c r="G361" s="1"/>
    </row>
    <row r="362" spans="1:7" ht="15.75" customHeight="1" x14ac:dyDescent="0.2">
      <c r="A362" s="1"/>
      <c r="B362" s="1"/>
      <c r="C362" s="1"/>
      <c r="D362" s="1"/>
      <c r="E362" s="1"/>
      <c r="F362" s="1"/>
      <c r="G362" s="1"/>
    </row>
    <row r="363" spans="1:7" ht="15.75" customHeight="1" x14ac:dyDescent="0.2">
      <c r="A363" s="1"/>
      <c r="B363" s="1"/>
      <c r="C363" s="1"/>
      <c r="D363" s="1"/>
      <c r="E363" s="1"/>
      <c r="F363" s="1"/>
      <c r="G363" s="1"/>
    </row>
    <row r="364" spans="1:7" ht="15.75" customHeight="1" x14ac:dyDescent="0.2">
      <c r="A364" s="1"/>
      <c r="B364" s="1"/>
      <c r="C364" s="1"/>
      <c r="D364" s="1"/>
      <c r="E364" s="1"/>
      <c r="F364" s="1"/>
      <c r="G364" s="1"/>
    </row>
    <row r="365" spans="1:7" ht="15.75" customHeight="1" x14ac:dyDescent="0.2">
      <c r="A365" s="1"/>
      <c r="B365" s="1"/>
      <c r="C365" s="1"/>
      <c r="D365" s="1"/>
      <c r="E365" s="1"/>
      <c r="F365" s="1"/>
      <c r="G365" s="1"/>
    </row>
    <row r="366" spans="1:7" ht="15.75" customHeight="1" x14ac:dyDescent="0.2">
      <c r="A366" s="1"/>
      <c r="B366" s="1"/>
      <c r="C366" s="1"/>
      <c r="D366" s="1"/>
      <c r="E366" s="1"/>
      <c r="F366" s="1"/>
      <c r="G366" s="1"/>
    </row>
    <row r="367" spans="1:7" ht="15.75" customHeight="1" x14ac:dyDescent="0.2">
      <c r="A367" s="1"/>
      <c r="B367" s="1"/>
      <c r="C367" s="1"/>
      <c r="D367" s="1"/>
      <c r="E367" s="1"/>
      <c r="F367" s="1"/>
      <c r="G367" s="1"/>
    </row>
    <row r="368" spans="1:7" ht="15.75" customHeight="1" x14ac:dyDescent="0.2">
      <c r="A368" s="1"/>
      <c r="B368" s="1"/>
      <c r="C368" s="1"/>
      <c r="D368" s="1"/>
      <c r="E368" s="1"/>
      <c r="F368" s="1"/>
      <c r="G368" s="1"/>
    </row>
    <row r="369" spans="1:7" ht="15.75" customHeight="1" x14ac:dyDescent="0.2">
      <c r="A369" s="1"/>
      <c r="B369" s="1"/>
      <c r="C369" s="1"/>
      <c r="D369" s="1"/>
      <c r="E369" s="1"/>
      <c r="F369" s="1"/>
      <c r="G369" s="1"/>
    </row>
    <row r="370" spans="1:7" ht="15.75" customHeight="1" x14ac:dyDescent="0.2">
      <c r="A370" s="1"/>
      <c r="B370" s="1"/>
      <c r="C370" s="1"/>
      <c r="D370" s="1"/>
      <c r="E370" s="1"/>
      <c r="F370" s="1"/>
      <c r="G370" s="1"/>
    </row>
    <row r="371" spans="1:7" ht="15.75" customHeight="1" x14ac:dyDescent="0.2">
      <c r="A371" s="1"/>
      <c r="B371" s="1"/>
      <c r="C371" s="1"/>
      <c r="D371" s="1"/>
      <c r="E371" s="1"/>
      <c r="F371" s="1"/>
      <c r="G371" s="1"/>
    </row>
    <row r="372" spans="1:7" ht="15.75" customHeight="1" x14ac:dyDescent="0.2">
      <c r="A372" s="1"/>
      <c r="B372" s="1"/>
      <c r="C372" s="1"/>
      <c r="D372" s="1"/>
      <c r="E372" s="1"/>
      <c r="F372" s="1"/>
      <c r="G372" s="1"/>
    </row>
    <row r="373" spans="1:7" ht="15.75" customHeight="1" x14ac:dyDescent="0.2">
      <c r="A373" s="1"/>
      <c r="B373" s="1"/>
      <c r="C373" s="1"/>
      <c r="D373" s="1"/>
      <c r="E373" s="1"/>
      <c r="F373" s="1"/>
      <c r="G373" s="1"/>
    </row>
    <row r="374" spans="1:7" ht="15.75" customHeight="1" x14ac:dyDescent="0.2">
      <c r="A374" s="1"/>
      <c r="B374" s="1"/>
      <c r="C374" s="1"/>
      <c r="D374" s="1"/>
      <c r="E374" s="1"/>
      <c r="F374" s="1"/>
      <c r="G374" s="1"/>
    </row>
    <row r="375" spans="1:7" ht="15.75" customHeight="1" x14ac:dyDescent="0.2">
      <c r="A375" s="1"/>
      <c r="B375" s="1"/>
      <c r="C375" s="1"/>
      <c r="D375" s="1"/>
      <c r="E375" s="1"/>
      <c r="F375" s="1"/>
      <c r="G375" s="1"/>
    </row>
    <row r="376" spans="1:7" ht="15.75" customHeight="1" x14ac:dyDescent="0.2">
      <c r="A376" s="1"/>
      <c r="B376" s="1"/>
      <c r="C376" s="1"/>
      <c r="D376" s="1"/>
      <c r="E376" s="1"/>
      <c r="F376" s="1"/>
      <c r="G376" s="1"/>
    </row>
    <row r="377" spans="1:7" ht="15.75" customHeight="1" x14ac:dyDescent="0.2">
      <c r="A377" s="1"/>
      <c r="B377" s="1"/>
      <c r="C377" s="1"/>
      <c r="D377" s="1"/>
      <c r="E377" s="1"/>
      <c r="F377" s="1"/>
      <c r="G377" s="1"/>
    </row>
    <row r="378" spans="1:7" ht="15.75" customHeight="1" x14ac:dyDescent="0.2">
      <c r="A378" s="1"/>
      <c r="B378" s="1"/>
      <c r="C378" s="1"/>
      <c r="D378" s="1"/>
      <c r="E378" s="1"/>
      <c r="F378" s="1"/>
      <c r="G378" s="1"/>
    </row>
    <row r="379" spans="1:7" ht="15.75" customHeight="1" x14ac:dyDescent="0.2">
      <c r="A379" s="1"/>
      <c r="B379" s="1"/>
      <c r="C379" s="1"/>
      <c r="D379" s="1"/>
      <c r="E379" s="1"/>
      <c r="F379" s="1"/>
      <c r="G379" s="1"/>
    </row>
    <row r="380" spans="1:7" ht="15.75" customHeight="1" x14ac:dyDescent="0.2">
      <c r="A380" s="1"/>
      <c r="B380" s="1"/>
      <c r="C380" s="1"/>
      <c r="D380" s="1"/>
      <c r="E380" s="1"/>
      <c r="F380" s="1"/>
      <c r="G380" s="1"/>
    </row>
    <row r="381" spans="1:7" ht="15.75" customHeight="1" x14ac:dyDescent="0.2">
      <c r="A381" s="1"/>
      <c r="B381" s="1"/>
      <c r="C381" s="1"/>
      <c r="D381" s="1"/>
      <c r="E381" s="1"/>
      <c r="F381" s="1"/>
      <c r="G381" s="1"/>
    </row>
    <row r="382" spans="1:7" ht="15.75" customHeight="1" x14ac:dyDescent="0.2">
      <c r="A382" s="1"/>
      <c r="B382" s="1"/>
      <c r="C382" s="1"/>
      <c r="D382" s="1"/>
      <c r="E382" s="1"/>
      <c r="F382" s="1"/>
      <c r="G382" s="1"/>
    </row>
    <row r="383" spans="1:7" ht="15.75" customHeight="1" x14ac:dyDescent="0.2">
      <c r="A383" s="1"/>
      <c r="B383" s="1"/>
      <c r="C383" s="1"/>
      <c r="D383" s="1"/>
      <c r="E383" s="1"/>
      <c r="F383" s="1"/>
      <c r="G383" s="1"/>
    </row>
    <row r="384" spans="1:7" ht="15.75" customHeight="1" x14ac:dyDescent="0.2">
      <c r="A384" s="1"/>
      <c r="B384" s="1"/>
      <c r="C384" s="1"/>
      <c r="D384" s="1"/>
      <c r="E384" s="1"/>
      <c r="F384" s="1"/>
      <c r="G384" s="1"/>
    </row>
    <row r="385" spans="1:7" ht="15.75" customHeight="1" x14ac:dyDescent="0.2">
      <c r="A385" s="1"/>
      <c r="B385" s="1"/>
      <c r="C385" s="1"/>
      <c r="D385" s="1"/>
      <c r="E385" s="1"/>
      <c r="F385" s="1"/>
      <c r="G385" s="1"/>
    </row>
    <row r="386" spans="1:7" ht="15.75" customHeight="1" x14ac:dyDescent="0.2">
      <c r="A386" s="1"/>
      <c r="B386" s="1"/>
      <c r="C386" s="1"/>
      <c r="D386" s="1"/>
      <c r="E386" s="1"/>
      <c r="F386" s="1"/>
      <c r="G386" s="1"/>
    </row>
    <row r="387" spans="1:7" ht="15.75" customHeight="1" x14ac:dyDescent="0.2">
      <c r="A387" s="1"/>
      <c r="B387" s="1"/>
      <c r="C387" s="1"/>
      <c r="D387" s="1"/>
      <c r="E387" s="1"/>
      <c r="F387" s="1"/>
      <c r="G387" s="1"/>
    </row>
    <row r="388" spans="1:7" ht="15.75" customHeight="1" x14ac:dyDescent="0.2">
      <c r="A388" s="1"/>
      <c r="B388" s="1"/>
      <c r="C388" s="1"/>
      <c r="D388" s="1"/>
      <c r="E388" s="1"/>
      <c r="F388" s="1"/>
      <c r="G388" s="1"/>
    </row>
    <row r="389" spans="1:7" ht="15.75" customHeight="1" x14ac:dyDescent="0.2">
      <c r="A389" s="1"/>
      <c r="B389" s="1"/>
      <c r="C389" s="1"/>
      <c r="D389" s="1"/>
      <c r="E389" s="1"/>
      <c r="F389" s="1"/>
      <c r="G389" s="1"/>
    </row>
    <row r="390" spans="1:7" ht="15.75" customHeight="1" x14ac:dyDescent="0.2">
      <c r="A390" s="1"/>
      <c r="B390" s="1"/>
      <c r="C390" s="1"/>
      <c r="D390" s="1"/>
      <c r="E390" s="1"/>
      <c r="F390" s="1"/>
      <c r="G390" s="1"/>
    </row>
    <row r="391" spans="1:7" ht="15.75" customHeight="1" x14ac:dyDescent="0.2">
      <c r="A391" s="1"/>
      <c r="B391" s="1"/>
      <c r="C391" s="1"/>
      <c r="D391" s="1"/>
      <c r="E391" s="1"/>
      <c r="F391" s="1"/>
      <c r="G391" s="1"/>
    </row>
    <row r="392" spans="1:7" ht="15.75" customHeight="1" x14ac:dyDescent="0.2">
      <c r="A392" s="1"/>
      <c r="B392" s="1"/>
      <c r="C392" s="1"/>
      <c r="D392" s="1"/>
      <c r="E392" s="1"/>
      <c r="F392" s="1"/>
      <c r="G392" s="1"/>
    </row>
    <row r="393" spans="1:7" ht="15.75" customHeight="1" x14ac:dyDescent="0.2">
      <c r="A393" s="1"/>
      <c r="B393" s="1"/>
      <c r="C393" s="1"/>
      <c r="D393" s="1"/>
      <c r="E393" s="1"/>
      <c r="F393" s="1"/>
      <c r="G393" s="1"/>
    </row>
    <row r="394" spans="1:7" ht="15.75" customHeight="1" x14ac:dyDescent="0.2">
      <c r="A394" s="1"/>
      <c r="B394" s="1"/>
      <c r="C394" s="1"/>
      <c r="D394" s="1"/>
      <c r="E394" s="1"/>
      <c r="F394" s="1"/>
      <c r="G394" s="1"/>
    </row>
    <row r="395" spans="1:7" ht="15.75" customHeight="1" x14ac:dyDescent="0.2">
      <c r="A395" s="1"/>
      <c r="B395" s="1"/>
      <c r="C395" s="1"/>
      <c r="D395" s="1"/>
      <c r="E395" s="1"/>
      <c r="F395" s="1"/>
      <c r="G395" s="1"/>
    </row>
    <row r="396" spans="1:7" ht="15.75" customHeight="1" x14ac:dyDescent="0.2">
      <c r="A396" s="1"/>
      <c r="B396" s="1"/>
      <c r="C396" s="1"/>
      <c r="D396" s="1"/>
      <c r="E396" s="1"/>
      <c r="F396" s="1"/>
      <c r="G396" s="1"/>
    </row>
    <row r="397" spans="1:7" ht="15.75" customHeight="1" x14ac:dyDescent="0.2">
      <c r="A397" s="1"/>
      <c r="B397" s="1"/>
      <c r="C397" s="1"/>
      <c r="D397" s="1"/>
      <c r="E397" s="1"/>
      <c r="F397" s="1"/>
      <c r="G397" s="1"/>
    </row>
    <row r="398" spans="1:7" ht="15.75" customHeight="1" x14ac:dyDescent="0.2">
      <c r="A398" s="1"/>
      <c r="B398" s="1"/>
      <c r="C398" s="1"/>
      <c r="D398" s="1"/>
      <c r="E398" s="1"/>
      <c r="F398" s="1"/>
      <c r="G398" s="1"/>
    </row>
    <row r="399" spans="1:7" ht="15.75" customHeight="1" x14ac:dyDescent="0.2">
      <c r="A399" s="1"/>
      <c r="B399" s="1"/>
      <c r="C399" s="1"/>
      <c r="D399" s="1"/>
      <c r="E399" s="1"/>
      <c r="F399" s="1"/>
      <c r="G399" s="1"/>
    </row>
    <row r="400" spans="1:7" ht="15.75" customHeight="1" x14ac:dyDescent="0.2">
      <c r="A400" s="1"/>
      <c r="B400" s="1"/>
      <c r="C400" s="1"/>
      <c r="D400" s="1"/>
      <c r="E400" s="1"/>
      <c r="F400" s="1"/>
      <c r="G400" s="1"/>
    </row>
    <row r="401" spans="1:7" ht="15.75" customHeight="1" x14ac:dyDescent="0.2">
      <c r="A401" s="1"/>
      <c r="B401" s="1"/>
      <c r="C401" s="1"/>
      <c r="D401" s="1"/>
      <c r="E401" s="1"/>
      <c r="F401" s="1"/>
      <c r="G401" s="1"/>
    </row>
    <row r="402" spans="1:7" ht="15.75" customHeight="1" x14ac:dyDescent="0.2">
      <c r="A402" s="1"/>
      <c r="B402" s="1"/>
      <c r="C402" s="1"/>
      <c r="D402" s="1"/>
      <c r="E402" s="1"/>
      <c r="F402" s="1"/>
      <c r="G402" s="1"/>
    </row>
    <row r="403" spans="1:7" ht="15.75" customHeight="1" x14ac:dyDescent="0.2">
      <c r="A403" s="1"/>
      <c r="B403" s="1"/>
      <c r="C403" s="1"/>
      <c r="D403" s="1"/>
      <c r="E403" s="1"/>
      <c r="F403" s="1"/>
      <c r="G403" s="1"/>
    </row>
    <row r="404" spans="1:7" ht="15.75" customHeight="1" x14ac:dyDescent="0.2">
      <c r="A404" s="1"/>
      <c r="B404" s="1"/>
      <c r="C404" s="1"/>
      <c r="D404" s="1"/>
      <c r="E404" s="1"/>
      <c r="F404" s="1"/>
      <c r="G404" s="1"/>
    </row>
    <row r="405" spans="1:7" ht="15.75" customHeight="1" x14ac:dyDescent="0.2">
      <c r="A405" s="1"/>
      <c r="B405" s="1"/>
      <c r="C405" s="1"/>
      <c r="D405" s="1"/>
      <c r="E405" s="1"/>
      <c r="F405" s="1"/>
      <c r="G405" s="1"/>
    </row>
    <row r="406" spans="1:7" ht="15.75" customHeight="1" x14ac:dyDescent="0.2">
      <c r="A406" s="1"/>
      <c r="B406" s="1"/>
      <c r="C406" s="1"/>
      <c r="D406" s="1"/>
      <c r="E406" s="1"/>
      <c r="F406" s="1"/>
      <c r="G406" s="1"/>
    </row>
    <row r="407" spans="1:7" ht="15.75" customHeight="1" x14ac:dyDescent="0.2">
      <c r="A407" s="1"/>
      <c r="B407" s="1"/>
      <c r="C407" s="1"/>
      <c r="D407" s="1"/>
      <c r="E407" s="1"/>
      <c r="F407" s="1"/>
      <c r="G407" s="1"/>
    </row>
    <row r="408" spans="1:7" ht="15.75" customHeight="1" x14ac:dyDescent="0.2">
      <c r="A408" s="1"/>
      <c r="B408" s="1"/>
      <c r="C408" s="1"/>
      <c r="D408" s="1"/>
      <c r="E408" s="1"/>
      <c r="F408" s="1"/>
      <c r="G408" s="1"/>
    </row>
    <row r="409" spans="1:7" ht="15.75" customHeight="1" x14ac:dyDescent="0.2">
      <c r="A409" s="1"/>
      <c r="B409" s="1"/>
      <c r="C409" s="1"/>
      <c r="D409" s="1"/>
      <c r="E409" s="1"/>
      <c r="F409" s="1"/>
      <c r="G409" s="1"/>
    </row>
    <row r="410" spans="1:7" ht="15.75" customHeight="1" x14ac:dyDescent="0.2">
      <c r="A410" s="1"/>
      <c r="B410" s="1"/>
      <c r="C410" s="1"/>
      <c r="D410" s="1"/>
      <c r="E410" s="1"/>
      <c r="F410" s="1"/>
      <c r="G410" s="1"/>
    </row>
    <row r="411" spans="1:7" ht="15.75" customHeight="1" x14ac:dyDescent="0.2">
      <c r="A411" s="1"/>
      <c r="B411" s="1"/>
      <c r="C411" s="1"/>
      <c r="D411" s="1"/>
      <c r="E411" s="1"/>
      <c r="F411" s="1"/>
      <c r="G411" s="1"/>
    </row>
    <row r="412" spans="1:7" ht="15.75" customHeight="1" x14ac:dyDescent="0.2">
      <c r="A412" s="1"/>
      <c r="B412" s="1"/>
      <c r="C412" s="1"/>
      <c r="D412" s="1"/>
      <c r="E412" s="1"/>
      <c r="F412" s="1"/>
      <c r="G412" s="1"/>
    </row>
    <row r="413" spans="1:7" ht="15.75" customHeight="1" x14ac:dyDescent="0.2">
      <c r="A413" s="1"/>
      <c r="B413" s="1"/>
      <c r="C413" s="1"/>
      <c r="D413" s="1"/>
      <c r="E413" s="1"/>
      <c r="F413" s="1"/>
      <c r="G413" s="1"/>
    </row>
    <row r="414" spans="1:7" ht="15.75" customHeight="1" x14ac:dyDescent="0.2">
      <c r="A414" s="1"/>
      <c r="B414" s="1"/>
      <c r="C414" s="1"/>
      <c r="D414" s="1"/>
      <c r="E414" s="1"/>
      <c r="F414" s="1"/>
      <c r="G414" s="1"/>
    </row>
    <row r="415" spans="1:7" ht="15.75" customHeight="1" x14ac:dyDescent="0.2">
      <c r="A415" s="1"/>
      <c r="B415" s="1"/>
      <c r="C415" s="1"/>
      <c r="D415" s="1"/>
      <c r="E415" s="1"/>
      <c r="F415" s="1"/>
      <c r="G415" s="1"/>
    </row>
    <row r="416" spans="1:7" ht="15.75" customHeight="1" x14ac:dyDescent="0.2">
      <c r="A416" s="1"/>
      <c r="B416" s="1"/>
      <c r="C416" s="1"/>
      <c r="D416" s="1"/>
      <c r="E416" s="1"/>
      <c r="F416" s="1"/>
      <c r="G416" s="1"/>
    </row>
    <row r="417" spans="1:7" ht="15.75" customHeight="1" x14ac:dyDescent="0.2">
      <c r="A417" s="1"/>
      <c r="B417" s="1"/>
      <c r="C417" s="1"/>
      <c r="D417" s="1"/>
      <c r="E417" s="1"/>
      <c r="F417" s="1"/>
      <c r="G417" s="1"/>
    </row>
    <row r="418" spans="1:7" ht="15.75" customHeight="1" x14ac:dyDescent="0.2">
      <c r="A418" s="1"/>
      <c r="B418" s="1"/>
      <c r="C418" s="1"/>
      <c r="D418" s="1"/>
      <c r="E418" s="1"/>
      <c r="F418" s="1"/>
      <c r="G418" s="1"/>
    </row>
    <row r="419" spans="1:7" ht="15.75" customHeight="1" x14ac:dyDescent="0.2">
      <c r="A419" s="1"/>
      <c r="B419" s="1"/>
      <c r="C419" s="1"/>
      <c r="D419" s="1"/>
      <c r="E419" s="1"/>
      <c r="F419" s="1"/>
      <c r="G419" s="1"/>
    </row>
    <row r="420" spans="1:7" ht="15.75" customHeight="1" x14ac:dyDescent="0.2">
      <c r="A420" s="1"/>
      <c r="B420" s="1"/>
      <c r="C420" s="1"/>
      <c r="D420" s="1"/>
      <c r="E420" s="1"/>
      <c r="F420" s="1"/>
      <c r="G420" s="1"/>
    </row>
    <row r="421" spans="1:7" ht="15.75" customHeight="1" x14ac:dyDescent="0.2">
      <c r="A421" s="1"/>
      <c r="B421" s="1"/>
      <c r="C421" s="1"/>
      <c r="D421" s="1"/>
      <c r="E421" s="1"/>
      <c r="F421" s="1"/>
      <c r="G421" s="1"/>
    </row>
    <row r="422" spans="1:7" ht="15.75" customHeight="1" x14ac:dyDescent="0.2">
      <c r="A422" s="1"/>
      <c r="B422" s="1"/>
      <c r="C422" s="1"/>
      <c r="D422" s="1"/>
      <c r="E422" s="1"/>
      <c r="F422" s="1"/>
      <c r="G422" s="1"/>
    </row>
    <row r="423" spans="1:7" ht="15.75" customHeight="1" x14ac:dyDescent="0.2">
      <c r="A423" s="1"/>
      <c r="B423" s="1"/>
      <c r="C423" s="1"/>
      <c r="D423" s="1"/>
      <c r="E423" s="1"/>
      <c r="F423" s="1"/>
      <c r="G423" s="1"/>
    </row>
    <row r="424" spans="1:7" ht="15.75" customHeight="1" x14ac:dyDescent="0.2">
      <c r="A424" s="1"/>
      <c r="B424" s="1"/>
      <c r="C424" s="1"/>
      <c r="D424" s="1"/>
      <c r="E424" s="1"/>
      <c r="F424" s="1"/>
      <c r="G424" s="1"/>
    </row>
    <row r="425" spans="1:7" ht="15.75" customHeight="1" x14ac:dyDescent="0.2">
      <c r="A425" s="1"/>
      <c r="B425" s="1"/>
      <c r="C425" s="1"/>
      <c r="D425" s="1"/>
      <c r="E425" s="1"/>
      <c r="F425" s="1"/>
      <c r="G425" s="1"/>
    </row>
    <row r="426" spans="1:7" ht="15.75" customHeight="1" x14ac:dyDescent="0.2">
      <c r="A426" s="1"/>
      <c r="B426" s="1"/>
      <c r="C426" s="1"/>
      <c r="D426" s="1"/>
      <c r="E426" s="1"/>
      <c r="F426" s="1"/>
      <c r="G426" s="1"/>
    </row>
    <row r="427" spans="1:7" ht="15.75" customHeight="1" x14ac:dyDescent="0.2">
      <c r="A427" s="1"/>
      <c r="B427" s="1"/>
      <c r="C427" s="1"/>
      <c r="D427" s="1"/>
      <c r="E427" s="1"/>
      <c r="F427" s="1"/>
      <c r="G427" s="1"/>
    </row>
    <row r="428" spans="1:7" ht="15.75" customHeight="1" x14ac:dyDescent="0.2">
      <c r="A428" s="1"/>
      <c r="B428" s="1"/>
      <c r="C428" s="1"/>
      <c r="D428" s="1"/>
      <c r="E428" s="1"/>
      <c r="F428" s="1"/>
      <c r="G428" s="1"/>
    </row>
    <row r="429" spans="1:7" ht="15.75" customHeight="1" x14ac:dyDescent="0.2">
      <c r="A429" s="1"/>
      <c r="B429" s="1"/>
      <c r="C429" s="1"/>
      <c r="D429" s="1"/>
      <c r="E429" s="1"/>
      <c r="F429" s="1"/>
      <c r="G429" s="1"/>
    </row>
    <row r="430" spans="1:7" ht="15.75" customHeight="1" x14ac:dyDescent="0.2">
      <c r="A430" s="1"/>
      <c r="B430" s="1"/>
      <c r="C430" s="1"/>
      <c r="D430" s="1"/>
      <c r="E430" s="1"/>
      <c r="F430" s="1"/>
      <c r="G430" s="1"/>
    </row>
    <row r="431" spans="1:7" ht="15.75" customHeight="1" x14ac:dyDescent="0.2">
      <c r="A431" s="1"/>
      <c r="B431" s="1"/>
      <c r="C431" s="1"/>
      <c r="D431" s="1"/>
      <c r="E431" s="1"/>
      <c r="F431" s="1"/>
      <c r="G431" s="1"/>
    </row>
    <row r="432" spans="1:7" ht="15.75" customHeight="1" x14ac:dyDescent="0.2">
      <c r="A432" s="1"/>
      <c r="B432" s="1"/>
      <c r="C432" s="1"/>
      <c r="D432" s="1"/>
      <c r="E432" s="1"/>
      <c r="F432" s="1"/>
      <c r="G432" s="1"/>
    </row>
    <row r="433" spans="1:7" ht="15.75" customHeight="1" x14ac:dyDescent="0.2">
      <c r="A433" s="1"/>
      <c r="B433" s="1"/>
      <c r="C433" s="1"/>
      <c r="D433" s="1"/>
      <c r="E433" s="1"/>
      <c r="F433" s="1"/>
      <c r="G433" s="1"/>
    </row>
    <row r="434" spans="1:7" ht="15.75" customHeight="1" x14ac:dyDescent="0.2">
      <c r="A434" s="1"/>
      <c r="B434" s="1"/>
      <c r="C434" s="1"/>
      <c r="D434" s="1"/>
      <c r="E434" s="1"/>
      <c r="F434" s="1"/>
      <c r="G434" s="1"/>
    </row>
    <row r="435" spans="1:7" ht="15.75" customHeight="1" x14ac:dyDescent="0.2">
      <c r="A435" s="1"/>
      <c r="B435" s="1"/>
      <c r="C435" s="1"/>
      <c r="D435" s="1"/>
      <c r="E435" s="1"/>
      <c r="F435" s="1"/>
      <c r="G435" s="1"/>
    </row>
    <row r="436" spans="1:7" ht="15.75" customHeight="1" x14ac:dyDescent="0.2">
      <c r="A436" s="1"/>
      <c r="B436" s="1"/>
      <c r="C436" s="1"/>
      <c r="D436" s="1"/>
      <c r="E436" s="1"/>
      <c r="F436" s="1"/>
      <c r="G436" s="1"/>
    </row>
    <row r="437" spans="1:7" ht="15.75" customHeight="1" x14ac:dyDescent="0.2">
      <c r="A437" s="1"/>
      <c r="B437" s="1"/>
      <c r="C437" s="1"/>
      <c r="D437" s="1"/>
      <c r="E437" s="1"/>
      <c r="F437" s="1"/>
      <c r="G437" s="1"/>
    </row>
    <row r="438" spans="1:7" ht="15.75" customHeight="1" x14ac:dyDescent="0.2">
      <c r="A438" s="1"/>
      <c r="B438" s="1"/>
      <c r="C438" s="1"/>
      <c r="D438" s="1"/>
      <c r="E438" s="1"/>
      <c r="F438" s="1"/>
      <c r="G438" s="1"/>
    </row>
    <row r="439" spans="1:7" ht="15.75" customHeight="1" x14ac:dyDescent="0.2">
      <c r="A439" s="1"/>
      <c r="B439" s="1"/>
      <c r="C439" s="1"/>
      <c r="D439" s="1"/>
      <c r="E439" s="1"/>
      <c r="F439" s="1"/>
      <c r="G439" s="1"/>
    </row>
    <row r="440" spans="1:7" ht="15.75" customHeight="1" x14ac:dyDescent="0.2">
      <c r="A440" s="1"/>
      <c r="B440" s="1"/>
      <c r="C440" s="1"/>
      <c r="D440" s="1"/>
      <c r="E440" s="1"/>
      <c r="F440" s="1"/>
      <c r="G440" s="1"/>
    </row>
    <row r="441" spans="1:7" ht="15.75" customHeight="1" x14ac:dyDescent="0.2">
      <c r="A441" s="1"/>
      <c r="B441" s="1"/>
      <c r="C441" s="1"/>
      <c r="D441" s="1"/>
      <c r="E441" s="1"/>
      <c r="F441" s="1"/>
      <c r="G441" s="1"/>
    </row>
    <row r="442" spans="1:7" ht="15.75" customHeight="1" x14ac:dyDescent="0.2">
      <c r="A442" s="1"/>
      <c r="B442" s="1"/>
      <c r="C442" s="1"/>
      <c r="D442" s="1"/>
      <c r="E442" s="1"/>
      <c r="F442" s="1"/>
      <c r="G442" s="1"/>
    </row>
    <row r="443" spans="1:7" ht="15.75" customHeight="1" x14ac:dyDescent="0.2">
      <c r="A443" s="1"/>
      <c r="B443" s="1"/>
      <c r="C443" s="1"/>
      <c r="D443" s="1"/>
      <c r="E443" s="1"/>
      <c r="F443" s="1"/>
      <c r="G443" s="1"/>
    </row>
    <row r="444" spans="1:7" ht="15.75" customHeight="1" x14ac:dyDescent="0.2">
      <c r="A444" s="1"/>
      <c r="B444" s="1"/>
      <c r="C444" s="1"/>
      <c r="D444" s="1"/>
      <c r="E444" s="1"/>
      <c r="F444" s="1"/>
      <c r="G444" s="1"/>
    </row>
    <row r="445" spans="1:7" ht="15.75" customHeight="1" x14ac:dyDescent="0.2">
      <c r="A445" s="1"/>
      <c r="B445" s="1"/>
      <c r="C445" s="1"/>
      <c r="D445" s="1"/>
      <c r="E445" s="1"/>
      <c r="F445" s="1"/>
      <c r="G445" s="1"/>
    </row>
    <row r="446" spans="1:7" ht="15.75" customHeight="1" x14ac:dyDescent="0.2">
      <c r="A446" s="1"/>
      <c r="B446" s="1"/>
      <c r="C446" s="1"/>
      <c r="D446" s="1"/>
      <c r="E446" s="1"/>
      <c r="F446" s="1"/>
      <c r="G446" s="1"/>
    </row>
    <row r="447" spans="1:7" ht="15.75" customHeight="1" x14ac:dyDescent="0.2">
      <c r="A447" s="1"/>
      <c r="B447" s="1"/>
      <c r="C447" s="1"/>
      <c r="D447" s="1"/>
      <c r="E447" s="1"/>
      <c r="F447" s="1"/>
      <c r="G447" s="1"/>
    </row>
    <row r="448" spans="1:7" ht="15.75" customHeight="1" x14ac:dyDescent="0.2">
      <c r="A448" s="1"/>
      <c r="B448" s="1"/>
      <c r="C448" s="1"/>
      <c r="D448" s="1"/>
      <c r="E448" s="1"/>
      <c r="F448" s="1"/>
      <c r="G448" s="1"/>
    </row>
    <row r="449" spans="1:7" ht="15.75" customHeight="1" x14ac:dyDescent="0.2">
      <c r="A449" s="1"/>
      <c r="B449" s="1"/>
      <c r="C449" s="1"/>
      <c r="D449" s="1"/>
      <c r="E449" s="1"/>
      <c r="F449" s="1"/>
      <c r="G449" s="1"/>
    </row>
    <row r="450" spans="1:7" ht="15.75" customHeight="1" x14ac:dyDescent="0.2">
      <c r="A450" s="1"/>
      <c r="B450" s="1"/>
      <c r="C450" s="1"/>
      <c r="D450" s="1"/>
      <c r="E450" s="1"/>
      <c r="F450" s="1"/>
      <c r="G450" s="1"/>
    </row>
    <row r="451" spans="1:7" ht="15.75" customHeight="1" x14ac:dyDescent="0.2">
      <c r="A451" s="1"/>
      <c r="B451" s="1"/>
      <c r="C451" s="1"/>
      <c r="D451" s="1"/>
      <c r="E451" s="1"/>
      <c r="F451" s="1"/>
      <c r="G451" s="1"/>
    </row>
    <row r="452" spans="1:7" ht="15.75" customHeight="1" x14ac:dyDescent="0.2">
      <c r="A452" s="1"/>
      <c r="B452" s="1"/>
      <c r="C452" s="1"/>
      <c r="D452" s="1"/>
      <c r="E452" s="1"/>
      <c r="F452" s="1"/>
      <c r="G452" s="1"/>
    </row>
    <row r="453" spans="1:7" ht="15.75" customHeight="1" x14ac:dyDescent="0.2">
      <c r="A453" s="1"/>
      <c r="B453" s="1"/>
      <c r="C453" s="1"/>
      <c r="D453" s="1"/>
      <c r="E453" s="1"/>
      <c r="F453" s="1"/>
      <c r="G453" s="1"/>
    </row>
    <row r="454" spans="1:7" ht="15.75" customHeight="1" x14ac:dyDescent="0.2">
      <c r="A454" s="1"/>
      <c r="B454" s="1"/>
      <c r="C454" s="1"/>
      <c r="D454" s="1"/>
      <c r="E454" s="1"/>
      <c r="F454" s="1"/>
      <c r="G454" s="1"/>
    </row>
    <row r="455" spans="1:7" ht="15.75" customHeight="1" x14ac:dyDescent="0.2">
      <c r="A455" s="1"/>
      <c r="B455" s="1"/>
      <c r="C455" s="1"/>
      <c r="D455" s="1"/>
      <c r="E455" s="1"/>
      <c r="F455" s="1"/>
      <c r="G455" s="1"/>
    </row>
    <row r="456" spans="1:7" ht="15.75" customHeight="1" x14ac:dyDescent="0.2">
      <c r="A456" s="1"/>
      <c r="B456" s="1"/>
      <c r="C456" s="1"/>
      <c r="D456" s="1"/>
      <c r="E456" s="1"/>
      <c r="F456" s="1"/>
      <c r="G456" s="1"/>
    </row>
    <row r="457" spans="1:7" ht="15.75" customHeight="1" x14ac:dyDescent="0.2">
      <c r="A457" s="1"/>
      <c r="B457" s="1"/>
      <c r="C457" s="1"/>
      <c r="D457" s="1"/>
      <c r="E457" s="1"/>
      <c r="F457" s="1"/>
      <c r="G457" s="1"/>
    </row>
    <row r="458" spans="1:7" ht="15.75" customHeight="1" x14ac:dyDescent="0.2">
      <c r="A458" s="1"/>
      <c r="B458" s="1"/>
      <c r="C458" s="1"/>
      <c r="D458" s="1"/>
      <c r="E458" s="1"/>
      <c r="F458" s="1"/>
      <c r="G458" s="1"/>
    </row>
    <row r="459" spans="1:7" ht="15.75" customHeight="1" x14ac:dyDescent="0.2">
      <c r="A459" s="1"/>
      <c r="B459" s="1"/>
      <c r="C459" s="1"/>
      <c r="D459" s="1"/>
      <c r="E459" s="1"/>
      <c r="F459" s="1"/>
      <c r="G459" s="1"/>
    </row>
    <row r="460" spans="1:7" ht="15.75" customHeight="1" x14ac:dyDescent="0.2">
      <c r="A460" s="1"/>
      <c r="B460" s="1"/>
      <c r="C460" s="1"/>
      <c r="D460" s="1"/>
      <c r="E460" s="1"/>
      <c r="F460" s="1"/>
      <c r="G460" s="1"/>
    </row>
    <row r="461" spans="1:7" ht="15.75" customHeight="1" x14ac:dyDescent="0.2">
      <c r="A461" s="1"/>
      <c r="B461" s="1"/>
      <c r="C461" s="1"/>
      <c r="D461" s="1"/>
      <c r="E461" s="1"/>
      <c r="F461" s="1"/>
      <c r="G461" s="1"/>
    </row>
    <row r="462" spans="1:7" ht="15.75" customHeight="1" x14ac:dyDescent="0.2">
      <c r="A462" s="1"/>
      <c r="B462" s="1"/>
      <c r="C462" s="1"/>
      <c r="D462" s="1"/>
      <c r="E462" s="1"/>
      <c r="F462" s="1"/>
      <c r="G462" s="1"/>
    </row>
    <row r="463" spans="1:7" ht="15.75" customHeight="1" x14ac:dyDescent="0.2">
      <c r="A463" s="1"/>
      <c r="B463" s="1"/>
      <c r="C463" s="1"/>
      <c r="D463" s="1"/>
      <c r="E463" s="1"/>
      <c r="F463" s="1"/>
      <c r="G463" s="1"/>
    </row>
    <row r="464" spans="1:7" ht="15.75" customHeight="1" x14ac:dyDescent="0.2">
      <c r="A464" s="1"/>
      <c r="B464" s="1"/>
      <c r="C464" s="1"/>
      <c r="D464" s="1"/>
      <c r="E464" s="1"/>
      <c r="F464" s="1"/>
      <c r="G464" s="1"/>
    </row>
    <row r="465" spans="1:7" ht="15.75" customHeight="1" x14ac:dyDescent="0.2">
      <c r="A465" s="1"/>
      <c r="B465" s="1"/>
      <c r="C465" s="1"/>
      <c r="D465" s="1"/>
      <c r="E465" s="1"/>
      <c r="F465" s="1"/>
      <c r="G465" s="1"/>
    </row>
    <row r="466" spans="1:7" ht="15.75" customHeight="1" x14ac:dyDescent="0.2">
      <c r="A466" s="1"/>
      <c r="B466" s="1"/>
      <c r="C466" s="1"/>
      <c r="D466" s="1"/>
      <c r="E466" s="1"/>
      <c r="F466" s="1"/>
      <c r="G466" s="1"/>
    </row>
    <row r="467" spans="1:7" ht="15.75" customHeight="1" x14ac:dyDescent="0.2">
      <c r="A467" s="1"/>
      <c r="B467" s="1"/>
      <c r="C467" s="1"/>
      <c r="D467" s="1"/>
      <c r="E467" s="1"/>
      <c r="F467" s="1"/>
      <c r="G467" s="1"/>
    </row>
    <row r="468" spans="1:7" ht="15.75" customHeight="1" x14ac:dyDescent="0.2">
      <c r="A468" s="1"/>
      <c r="B468" s="1"/>
      <c r="C468" s="1"/>
      <c r="D468" s="1"/>
      <c r="E468" s="1"/>
      <c r="F468" s="1"/>
      <c r="G468" s="1"/>
    </row>
    <row r="469" spans="1:7" ht="15.75" customHeight="1" x14ac:dyDescent="0.2">
      <c r="A469" s="1"/>
      <c r="B469" s="1"/>
      <c r="C469" s="1"/>
      <c r="D469" s="1"/>
      <c r="E469" s="1"/>
      <c r="F469" s="1"/>
      <c r="G469" s="1"/>
    </row>
    <row r="470" spans="1:7" ht="15.75" customHeight="1" x14ac:dyDescent="0.2">
      <c r="A470" s="1"/>
      <c r="B470" s="1"/>
      <c r="C470" s="1"/>
      <c r="D470" s="1"/>
      <c r="E470" s="1"/>
      <c r="F470" s="1"/>
      <c r="G470" s="1"/>
    </row>
    <row r="471" spans="1:7" ht="15.75" customHeight="1" x14ac:dyDescent="0.2">
      <c r="A471" s="1"/>
      <c r="B471" s="1"/>
      <c r="C471" s="1"/>
      <c r="D471" s="1"/>
      <c r="E471" s="1"/>
      <c r="F471" s="1"/>
      <c r="G471" s="1"/>
    </row>
    <row r="472" spans="1:7" ht="15.75" customHeight="1" x14ac:dyDescent="0.2">
      <c r="A472" s="1"/>
      <c r="B472" s="1"/>
      <c r="C472" s="1"/>
      <c r="D472" s="1"/>
      <c r="E472" s="1"/>
      <c r="F472" s="1"/>
      <c r="G472" s="1"/>
    </row>
    <row r="473" spans="1:7" ht="15.75" customHeight="1" x14ac:dyDescent="0.2">
      <c r="A473" s="1"/>
      <c r="B473" s="1"/>
      <c r="C473" s="1"/>
      <c r="D473" s="1"/>
      <c r="E473" s="1"/>
      <c r="F473" s="1"/>
      <c r="G473" s="1"/>
    </row>
    <row r="474" spans="1:7" ht="15.75" customHeight="1" x14ac:dyDescent="0.2">
      <c r="A474" s="1"/>
      <c r="B474" s="1"/>
      <c r="C474" s="1"/>
      <c r="D474" s="1"/>
      <c r="E474" s="1"/>
      <c r="F474" s="1"/>
      <c r="G474" s="1"/>
    </row>
    <row r="475" spans="1:7" ht="15.75" customHeight="1" x14ac:dyDescent="0.2">
      <c r="A475" s="1"/>
      <c r="B475" s="1"/>
      <c r="C475" s="1"/>
      <c r="D475" s="1"/>
      <c r="E475" s="1"/>
      <c r="F475" s="1"/>
      <c r="G475" s="1"/>
    </row>
    <row r="476" spans="1:7" ht="15.75" customHeight="1" x14ac:dyDescent="0.2">
      <c r="A476" s="1"/>
      <c r="B476" s="1"/>
      <c r="C476" s="1"/>
      <c r="D476" s="1"/>
      <c r="E476" s="1"/>
      <c r="F476" s="1"/>
      <c r="G476" s="1"/>
    </row>
    <row r="477" spans="1:7" ht="15.75" customHeight="1" x14ac:dyDescent="0.2">
      <c r="A477" s="1"/>
      <c r="B477" s="1"/>
      <c r="C477" s="1"/>
      <c r="D477" s="1"/>
      <c r="E477" s="1"/>
      <c r="F477" s="1"/>
      <c r="G477" s="1"/>
    </row>
    <row r="478" spans="1:7" ht="15.75" customHeight="1" x14ac:dyDescent="0.2">
      <c r="A478" s="1"/>
      <c r="B478" s="1"/>
      <c r="C478" s="1"/>
      <c r="D478" s="1"/>
      <c r="E478" s="1"/>
      <c r="F478" s="1"/>
      <c r="G478" s="1"/>
    </row>
    <row r="479" spans="1:7" ht="15.75" customHeight="1" x14ac:dyDescent="0.2">
      <c r="A479" s="1"/>
      <c r="B479" s="1"/>
      <c r="C479" s="1"/>
      <c r="D479" s="1"/>
      <c r="E479" s="1"/>
      <c r="F479" s="1"/>
      <c r="G479" s="1"/>
    </row>
    <row r="480" spans="1:7" ht="15.75" customHeight="1" x14ac:dyDescent="0.2">
      <c r="A480" s="1"/>
      <c r="B480" s="1"/>
      <c r="C480" s="1"/>
      <c r="D480" s="1"/>
      <c r="E480" s="1"/>
      <c r="F480" s="1"/>
      <c r="G480" s="1"/>
    </row>
    <row r="481" spans="1:7" ht="15.75" customHeight="1" x14ac:dyDescent="0.2">
      <c r="A481" s="1"/>
      <c r="B481" s="1"/>
      <c r="C481" s="1"/>
      <c r="D481" s="1"/>
      <c r="E481" s="1"/>
      <c r="F481" s="1"/>
      <c r="G481" s="1"/>
    </row>
    <row r="482" spans="1:7" ht="15.75" customHeight="1" x14ac:dyDescent="0.2">
      <c r="A482" s="1"/>
      <c r="B482" s="1"/>
      <c r="C482" s="1"/>
      <c r="D482" s="1"/>
      <c r="E482" s="1"/>
      <c r="F482" s="1"/>
      <c r="G482" s="1"/>
    </row>
    <row r="483" spans="1:7" ht="15.75" customHeight="1" x14ac:dyDescent="0.2">
      <c r="A483" s="1"/>
      <c r="B483" s="1"/>
      <c r="C483" s="1"/>
      <c r="D483" s="1"/>
      <c r="E483" s="1"/>
      <c r="F483" s="1"/>
      <c r="G483" s="1"/>
    </row>
    <row r="484" spans="1:7" ht="15.75" customHeight="1" x14ac:dyDescent="0.2">
      <c r="A484" s="1"/>
      <c r="B484" s="1"/>
      <c r="C484" s="1"/>
      <c r="D484" s="1"/>
      <c r="E484" s="1"/>
      <c r="F484" s="1"/>
      <c r="G484" s="1"/>
    </row>
    <row r="485" spans="1:7" ht="15.75" customHeight="1" x14ac:dyDescent="0.2">
      <c r="A485" s="1"/>
      <c r="B485" s="1"/>
      <c r="C485" s="1"/>
      <c r="D485" s="1"/>
      <c r="E485" s="1"/>
      <c r="F485" s="1"/>
      <c r="G485" s="1"/>
    </row>
    <row r="486" spans="1:7" ht="15.75" customHeight="1" x14ac:dyDescent="0.2">
      <c r="A486" s="1"/>
      <c r="B486" s="1"/>
      <c r="C486" s="1"/>
      <c r="D486" s="1"/>
      <c r="E486" s="1"/>
      <c r="F486" s="1"/>
      <c r="G486" s="1"/>
    </row>
    <row r="487" spans="1:7" ht="15.75" customHeight="1" x14ac:dyDescent="0.2">
      <c r="A487" s="1"/>
      <c r="B487" s="1"/>
      <c r="C487" s="1"/>
      <c r="D487" s="1"/>
      <c r="E487" s="1"/>
      <c r="F487" s="1"/>
      <c r="G487" s="1"/>
    </row>
    <row r="488" spans="1:7" ht="15.75" customHeight="1" x14ac:dyDescent="0.2">
      <c r="A488" s="1"/>
      <c r="B488" s="1"/>
      <c r="C488" s="1"/>
      <c r="D488" s="1"/>
      <c r="E488" s="1"/>
      <c r="F488" s="1"/>
      <c r="G488" s="1"/>
    </row>
    <row r="489" spans="1:7" ht="15.75" customHeight="1" x14ac:dyDescent="0.2">
      <c r="A489" s="1"/>
      <c r="B489" s="1"/>
      <c r="C489" s="1"/>
      <c r="D489" s="1"/>
      <c r="E489" s="1"/>
      <c r="F489" s="1"/>
      <c r="G489" s="1"/>
    </row>
    <row r="490" spans="1:7" ht="15.75" customHeight="1" x14ac:dyDescent="0.2">
      <c r="A490" s="1"/>
      <c r="B490" s="1"/>
      <c r="C490" s="1"/>
      <c r="D490" s="1"/>
      <c r="E490" s="1"/>
      <c r="F490" s="1"/>
      <c r="G490" s="1"/>
    </row>
    <row r="491" spans="1:7" ht="15.75" customHeight="1" x14ac:dyDescent="0.2">
      <c r="A491" s="1"/>
      <c r="B491" s="1"/>
      <c r="C491" s="1"/>
      <c r="D491" s="1"/>
      <c r="E491" s="1"/>
      <c r="F491" s="1"/>
      <c r="G491" s="1"/>
    </row>
    <row r="492" spans="1:7" ht="15.75" customHeight="1" x14ac:dyDescent="0.2">
      <c r="A492" s="1"/>
      <c r="B492" s="1"/>
      <c r="C492" s="1"/>
      <c r="D492" s="1"/>
      <c r="E492" s="1"/>
      <c r="F492" s="1"/>
      <c r="G492" s="1"/>
    </row>
    <row r="493" spans="1:7" ht="15.75" customHeight="1" x14ac:dyDescent="0.2">
      <c r="A493" s="1"/>
      <c r="B493" s="1"/>
      <c r="C493" s="1"/>
      <c r="D493" s="1"/>
      <c r="E493" s="1"/>
      <c r="F493" s="1"/>
      <c r="G493" s="1"/>
    </row>
    <row r="494" spans="1:7" ht="15.75" customHeight="1" x14ac:dyDescent="0.2">
      <c r="A494" s="1"/>
      <c r="B494" s="1"/>
      <c r="C494" s="1"/>
      <c r="D494" s="1"/>
      <c r="E494" s="1"/>
      <c r="F494" s="1"/>
      <c r="G494" s="1"/>
    </row>
    <row r="495" spans="1:7" ht="15.75" customHeight="1" x14ac:dyDescent="0.2">
      <c r="A495" s="1"/>
      <c r="B495" s="1"/>
      <c r="C495" s="1"/>
      <c r="D495" s="1"/>
      <c r="E495" s="1"/>
      <c r="F495" s="1"/>
      <c r="G495" s="1"/>
    </row>
    <row r="496" spans="1:7" ht="15.75" customHeight="1" x14ac:dyDescent="0.2">
      <c r="A496" s="1"/>
      <c r="B496" s="1"/>
      <c r="C496" s="1"/>
      <c r="D496" s="1"/>
      <c r="E496" s="1"/>
      <c r="F496" s="1"/>
      <c r="G496" s="1"/>
    </row>
    <row r="497" spans="1:7" ht="15.75" customHeight="1" x14ac:dyDescent="0.2">
      <c r="A497" s="1"/>
      <c r="B497" s="1"/>
      <c r="C497" s="1"/>
      <c r="D497" s="1"/>
      <c r="E497" s="1"/>
      <c r="F497" s="1"/>
      <c r="G497" s="1"/>
    </row>
    <row r="498" spans="1:7" ht="15.75" customHeight="1" x14ac:dyDescent="0.2">
      <c r="A498" s="1"/>
      <c r="B498" s="1"/>
      <c r="C498" s="1"/>
      <c r="D498" s="1"/>
      <c r="E498" s="1"/>
      <c r="F498" s="1"/>
      <c r="G498" s="1"/>
    </row>
    <row r="499" spans="1:7" ht="15.75" customHeight="1" x14ac:dyDescent="0.2">
      <c r="A499" s="1"/>
      <c r="B499" s="1"/>
      <c r="C499" s="1"/>
      <c r="D499" s="1"/>
      <c r="E499" s="1"/>
      <c r="F499" s="1"/>
      <c r="G499" s="1"/>
    </row>
    <row r="500" spans="1:7" ht="15.75" customHeight="1" x14ac:dyDescent="0.2">
      <c r="A500" s="1"/>
      <c r="B500" s="1"/>
      <c r="C500" s="1"/>
      <c r="D500" s="1"/>
      <c r="E500" s="1"/>
      <c r="F500" s="1"/>
      <c r="G500" s="1"/>
    </row>
    <row r="501" spans="1:7" ht="15.75" customHeight="1" x14ac:dyDescent="0.2">
      <c r="A501" s="1"/>
      <c r="B501" s="1"/>
      <c r="C501" s="1"/>
      <c r="D501" s="1"/>
      <c r="E501" s="1"/>
      <c r="F501" s="1"/>
      <c r="G501" s="1"/>
    </row>
    <row r="502" spans="1:7" ht="15.75" customHeight="1" x14ac:dyDescent="0.2">
      <c r="A502" s="1"/>
      <c r="B502" s="1"/>
      <c r="C502" s="1"/>
      <c r="D502" s="1"/>
      <c r="E502" s="1"/>
      <c r="F502" s="1"/>
      <c r="G502" s="1"/>
    </row>
    <row r="503" spans="1:7" ht="15.75" customHeight="1" x14ac:dyDescent="0.2">
      <c r="A503" s="1"/>
      <c r="B503" s="1"/>
      <c r="C503" s="1"/>
      <c r="D503" s="1"/>
      <c r="E503" s="1"/>
      <c r="F503" s="1"/>
      <c r="G503" s="1"/>
    </row>
    <row r="504" spans="1:7" ht="15.75" customHeight="1" x14ac:dyDescent="0.2">
      <c r="A504" s="1"/>
      <c r="B504" s="1"/>
      <c r="C504" s="1"/>
      <c r="D504" s="1"/>
      <c r="E504" s="1"/>
      <c r="F504" s="1"/>
      <c r="G504" s="1"/>
    </row>
    <row r="505" spans="1:7" ht="15.75" customHeight="1" x14ac:dyDescent="0.2">
      <c r="A505" s="1"/>
      <c r="B505" s="1"/>
      <c r="C505" s="1"/>
      <c r="D505" s="1"/>
      <c r="E505" s="1"/>
      <c r="F505" s="1"/>
      <c r="G505" s="1"/>
    </row>
    <row r="506" spans="1:7" ht="15.75" customHeight="1" x14ac:dyDescent="0.2">
      <c r="A506" s="1"/>
      <c r="B506" s="1"/>
      <c r="C506" s="1"/>
      <c r="D506" s="1"/>
      <c r="E506" s="1"/>
      <c r="F506" s="1"/>
      <c r="G506" s="1"/>
    </row>
    <row r="507" spans="1:7" ht="15.75" customHeight="1" x14ac:dyDescent="0.2">
      <c r="A507" s="1"/>
      <c r="B507" s="1"/>
      <c r="C507" s="1"/>
      <c r="D507" s="1"/>
      <c r="E507" s="1"/>
      <c r="F507" s="1"/>
      <c r="G507" s="1"/>
    </row>
    <row r="508" spans="1:7" ht="15.75" customHeight="1" x14ac:dyDescent="0.2">
      <c r="A508" s="1"/>
      <c r="B508" s="1"/>
      <c r="C508" s="1"/>
      <c r="D508" s="1"/>
      <c r="E508" s="1"/>
      <c r="F508" s="1"/>
      <c r="G508" s="1"/>
    </row>
    <row r="509" spans="1:7" ht="15.75" customHeight="1" x14ac:dyDescent="0.2">
      <c r="A509" s="1"/>
      <c r="B509" s="1"/>
      <c r="C509" s="1"/>
      <c r="D509" s="1"/>
      <c r="E509" s="1"/>
      <c r="F509" s="1"/>
      <c r="G509" s="1"/>
    </row>
    <row r="510" spans="1:7" ht="15.75" customHeight="1" x14ac:dyDescent="0.2">
      <c r="A510" s="1"/>
      <c r="B510" s="1"/>
      <c r="C510" s="1"/>
      <c r="D510" s="1"/>
      <c r="E510" s="1"/>
      <c r="F510" s="1"/>
      <c r="G510" s="1"/>
    </row>
    <row r="511" spans="1:7" ht="15.75" customHeight="1" x14ac:dyDescent="0.2">
      <c r="A511" s="1"/>
      <c r="B511" s="1"/>
      <c r="C511" s="1"/>
      <c r="D511" s="1"/>
      <c r="E511" s="1"/>
      <c r="F511" s="1"/>
      <c r="G511" s="1"/>
    </row>
    <row r="512" spans="1:7" ht="15.75" customHeight="1" x14ac:dyDescent="0.2">
      <c r="A512" s="1"/>
      <c r="B512" s="1"/>
      <c r="C512" s="1"/>
      <c r="D512" s="1"/>
      <c r="E512" s="1"/>
      <c r="F512" s="1"/>
      <c r="G512" s="1"/>
    </row>
    <row r="513" spans="1:7" ht="15.75" customHeight="1" x14ac:dyDescent="0.2">
      <c r="A513" s="1"/>
      <c r="B513" s="1"/>
      <c r="C513" s="1"/>
      <c r="D513" s="1"/>
      <c r="E513" s="1"/>
      <c r="F513" s="1"/>
      <c r="G513" s="1"/>
    </row>
    <row r="514" spans="1:7" ht="15.75" customHeight="1" x14ac:dyDescent="0.2">
      <c r="A514" s="1"/>
      <c r="B514" s="1"/>
      <c r="C514" s="1"/>
      <c r="D514" s="1"/>
      <c r="E514" s="1"/>
      <c r="F514" s="1"/>
      <c r="G514" s="1"/>
    </row>
    <row r="515" spans="1:7" ht="15.75" customHeight="1" x14ac:dyDescent="0.2">
      <c r="A515" s="1"/>
      <c r="B515" s="1"/>
      <c r="C515" s="1"/>
      <c r="D515" s="1"/>
      <c r="E515" s="1"/>
      <c r="F515" s="1"/>
      <c r="G515" s="1"/>
    </row>
    <row r="516" spans="1:7" ht="15.75" customHeight="1" x14ac:dyDescent="0.2">
      <c r="A516" s="1"/>
      <c r="B516" s="1"/>
      <c r="C516" s="1"/>
      <c r="D516" s="1"/>
      <c r="E516" s="1"/>
      <c r="F516" s="1"/>
      <c r="G516" s="1"/>
    </row>
    <row r="517" spans="1:7" ht="15.75" customHeight="1" x14ac:dyDescent="0.2">
      <c r="A517" s="1"/>
      <c r="B517" s="1"/>
      <c r="C517" s="1"/>
      <c r="D517" s="1"/>
      <c r="E517" s="1"/>
      <c r="F517" s="1"/>
      <c r="G517" s="1"/>
    </row>
    <row r="518" spans="1:7" ht="15.75" customHeight="1" x14ac:dyDescent="0.2">
      <c r="A518" s="1"/>
      <c r="B518" s="1"/>
      <c r="C518" s="1"/>
      <c r="D518" s="1"/>
      <c r="E518" s="1"/>
      <c r="F518" s="1"/>
      <c r="G518" s="1"/>
    </row>
    <row r="519" spans="1:7" ht="15.75" customHeight="1" x14ac:dyDescent="0.2">
      <c r="A519" s="1"/>
      <c r="B519" s="1"/>
      <c r="C519" s="1"/>
      <c r="D519" s="1"/>
      <c r="E519" s="1"/>
      <c r="F519" s="1"/>
      <c r="G519" s="1"/>
    </row>
    <row r="520" spans="1:7" ht="15.75" customHeight="1" x14ac:dyDescent="0.2">
      <c r="A520" s="1"/>
      <c r="B520" s="1"/>
      <c r="C520" s="1"/>
      <c r="D520" s="1"/>
      <c r="E520" s="1"/>
      <c r="F520" s="1"/>
      <c r="G520" s="1"/>
    </row>
    <row r="521" spans="1:7" ht="15.75" customHeight="1" x14ac:dyDescent="0.2">
      <c r="A521" s="1"/>
      <c r="B521" s="1"/>
      <c r="C521" s="1"/>
      <c r="D521" s="1"/>
      <c r="E521" s="1"/>
      <c r="F521" s="1"/>
      <c r="G521" s="1"/>
    </row>
    <row r="522" spans="1:7" ht="15.75" customHeight="1" x14ac:dyDescent="0.2">
      <c r="A522" s="1"/>
      <c r="B522" s="1"/>
      <c r="C522" s="1"/>
      <c r="D522" s="1"/>
      <c r="E522" s="1"/>
      <c r="F522" s="1"/>
      <c r="G522" s="1"/>
    </row>
    <row r="523" spans="1:7" ht="15.75" customHeight="1" x14ac:dyDescent="0.2">
      <c r="A523" s="1"/>
      <c r="B523" s="1"/>
      <c r="C523" s="1"/>
      <c r="D523" s="1"/>
      <c r="E523" s="1"/>
      <c r="F523" s="1"/>
      <c r="G523" s="1"/>
    </row>
    <row r="524" spans="1:7" ht="15.75" customHeight="1" x14ac:dyDescent="0.2">
      <c r="A524" s="1"/>
      <c r="B524" s="1"/>
      <c r="C524" s="1"/>
      <c r="D524" s="1"/>
      <c r="E524" s="1"/>
      <c r="F524" s="1"/>
      <c r="G524" s="1"/>
    </row>
    <row r="525" spans="1:7" ht="15.75" customHeight="1" x14ac:dyDescent="0.2">
      <c r="A525" s="1"/>
      <c r="B525" s="1"/>
      <c r="C525" s="1"/>
      <c r="D525" s="1"/>
      <c r="E525" s="1"/>
      <c r="F525" s="1"/>
      <c r="G525" s="1"/>
    </row>
    <row r="526" spans="1:7" ht="15.75" customHeight="1" x14ac:dyDescent="0.2">
      <c r="A526" s="1"/>
      <c r="B526" s="1"/>
      <c r="C526" s="1"/>
      <c r="D526" s="1"/>
      <c r="E526" s="1"/>
      <c r="F526" s="1"/>
      <c r="G526" s="1"/>
    </row>
    <row r="527" spans="1:7" ht="15.75" customHeight="1" x14ac:dyDescent="0.2">
      <c r="A527" s="1"/>
      <c r="B527" s="1"/>
      <c r="C527" s="1"/>
      <c r="D527" s="1"/>
      <c r="E527" s="1"/>
      <c r="F527" s="1"/>
      <c r="G527" s="1"/>
    </row>
    <row r="528" spans="1:7" ht="15.75" customHeight="1" x14ac:dyDescent="0.2">
      <c r="A528" s="1"/>
      <c r="B528" s="1"/>
      <c r="C528" s="1"/>
      <c r="D528" s="1"/>
      <c r="E528" s="1"/>
      <c r="F528" s="1"/>
      <c r="G528" s="1"/>
    </row>
    <row r="529" spans="1:7" ht="15.75" customHeight="1" x14ac:dyDescent="0.2">
      <c r="A529" s="1"/>
      <c r="B529" s="1"/>
      <c r="C529" s="1"/>
      <c r="D529" s="1"/>
      <c r="E529" s="1"/>
      <c r="F529" s="1"/>
      <c r="G529" s="1"/>
    </row>
    <row r="530" spans="1:7" ht="15.75" customHeight="1" x14ac:dyDescent="0.2">
      <c r="A530" s="1"/>
      <c r="B530" s="1"/>
      <c r="C530" s="1"/>
      <c r="D530" s="1"/>
      <c r="E530" s="1"/>
      <c r="F530" s="1"/>
      <c r="G530" s="1"/>
    </row>
    <row r="531" spans="1:7" ht="15.75" customHeight="1" x14ac:dyDescent="0.2">
      <c r="A531" s="1"/>
      <c r="B531" s="1"/>
      <c r="C531" s="1"/>
      <c r="D531" s="1"/>
      <c r="E531" s="1"/>
      <c r="F531" s="1"/>
      <c r="G531" s="1"/>
    </row>
    <row r="532" spans="1:7" ht="15.75" customHeight="1" x14ac:dyDescent="0.2">
      <c r="A532" s="1"/>
      <c r="B532" s="1"/>
      <c r="C532" s="1"/>
      <c r="D532" s="1"/>
      <c r="E532" s="1"/>
      <c r="F532" s="1"/>
      <c r="G532" s="1"/>
    </row>
    <row r="533" spans="1:7" ht="15.75" customHeight="1" x14ac:dyDescent="0.2">
      <c r="A533" s="1"/>
      <c r="B533" s="1"/>
      <c r="C533" s="1"/>
      <c r="D533" s="1"/>
      <c r="E533" s="1"/>
      <c r="F533" s="1"/>
      <c r="G533" s="1"/>
    </row>
    <row r="534" spans="1:7" ht="15.75" customHeight="1" x14ac:dyDescent="0.2">
      <c r="A534" s="1"/>
      <c r="B534" s="1"/>
      <c r="C534" s="1"/>
      <c r="D534" s="1"/>
      <c r="E534" s="1"/>
      <c r="F534" s="1"/>
      <c r="G534" s="1"/>
    </row>
    <row r="535" spans="1:7" ht="15.75" customHeight="1" x14ac:dyDescent="0.2">
      <c r="A535" s="1"/>
      <c r="B535" s="1"/>
      <c r="C535" s="1"/>
      <c r="D535" s="1"/>
      <c r="E535" s="1"/>
      <c r="F535" s="1"/>
      <c r="G535" s="1"/>
    </row>
    <row r="536" spans="1:7" ht="15.75" customHeight="1" x14ac:dyDescent="0.2">
      <c r="A536" s="1"/>
      <c r="B536" s="1"/>
      <c r="C536" s="1"/>
      <c r="D536" s="1"/>
      <c r="E536" s="1"/>
      <c r="F536" s="1"/>
      <c r="G536" s="1"/>
    </row>
    <row r="537" spans="1:7" ht="15.75" customHeight="1" x14ac:dyDescent="0.2">
      <c r="A537" s="1"/>
      <c r="B537" s="1"/>
      <c r="C537" s="1"/>
      <c r="D537" s="1"/>
      <c r="E537" s="1"/>
      <c r="F537" s="1"/>
      <c r="G537" s="1"/>
    </row>
    <row r="538" spans="1:7" ht="15.75" customHeight="1" x14ac:dyDescent="0.2">
      <c r="A538" s="1"/>
      <c r="B538" s="1"/>
      <c r="C538" s="1"/>
      <c r="D538" s="1"/>
      <c r="E538" s="1"/>
      <c r="F538" s="1"/>
      <c r="G538" s="1"/>
    </row>
    <row r="539" spans="1:7" ht="15.75" customHeight="1" x14ac:dyDescent="0.2">
      <c r="A539" s="1"/>
      <c r="B539" s="1"/>
      <c r="C539" s="1"/>
      <c r="D539" s="1"/>
      <c r="E539" s="1"/>
      <c r="F539" s="1"/>
      <c r="G539" s="1"/>
    </row>
    <row r="540" spans="1:7" ht="15.75" customHeight="1" x14ac:dyDescent="0.2">
      <c r="A540" s="1"/>
      <c r="B540" s="1"/>
      <c r="C540" s="1"/>
      <c r="D540" s="1"/>
      <c r="E540" s="1"/>
      <c r="F540" s="1"/>
      <c r="G540" s="1"/>
    </row>
    <row r="541" spans="1:7" ht="15.75" customHeight="1" x14ac:dyDescent="0.2">
      <c r="A541" s="1"/>
      <c r="B541" s="1"/>
      <c r="C541" s="1"/>
      <c r="D541" s="1"/>
      <c r="E541" s="1"/>
      <c r="F541" s="1"/>
      <c r="G541" s="1"/>
    </row>
    <row r="542" spans="1:7" ht="15.75" customHeight="1" x14ac:dyDescent="0.2">
      <c r="A542" s="1"/>
      <c r="B542" s="1"/>
      <c r="C542" s="1"/>
      <c r="D542" s="1"/>
      <c r="E542" s="1"/>
      <c r="F542" s="1"/>
      <c r="G542" s="1"/>
    </row>
    <row r="543" spans="1:7" ht="15.75" customHeight="1" x14ac:dyDescent="0.2">
      <c r="A543" s="1"/>
      <c r="B543" s="1"/>
      <c r="C543" s="1"/>
      <c r="D543" s="1"/>
      <c r="E543" s="1"/>
      <c r="F543" s="1"/>
      <c r="G543" s="1"/>
    </row>
    <row r="544" spans="1:7" ht="15.75" customHeight="1" x14ac:dyDescent="0.2">
      <c r="A544" s="1"/>
      <c r="B544" s="1"/>
      <c r="C544" s="1"/>
      <c r="D544" s="1"/>
      <c r="E544" s="1"/>
      <c r="F544" s="1"/>
      <c r="G544" s="1"/>
    </row>
    <row r="545" spans="1:7" ht="15.75" customHeight="1" x14ac:dyDescent="0.2">
      <c r="A545" s="1"/>
      <c r="B545" s="1"/>
      <c r="C545" s="1"/>
      <c r="D545" s="1"/>
      <c r="E545" s="1"/>
      <c r="F545" s="1"/>
      <c r="G545" s="1"/>
    </row>
    <row r="546" spans="1:7" ht="15.75" customHeight="1" x14ac:dyDescent="0.2">
      <c r="A546" s="1"/>
      <c r="B546" s="1"/>
      <c r="C546" s="1"/>
      <c r="D546" s="1"/>
      <c r="E546" s="1"/>
      <c r="F546" s="1"/>
      <c r="G546" s="1"/>
    </row>
    <row r="547" spans="1:7" ht="15.75" customHeight="1" x14ac:dyDescent="0.2">
      <c r="A547" s="1"/>
      <c r="B547" s="1"/>
      <c r="C547" s="1"/>
      <c r="D547" s="1"/>
      <c r="E547" s="1"/>
      <c r="F547" s="1"/>
      <c r="G547" s="1"/>
    </row>
    <row r="548" spans="1:7" ht="15.75" customHeight="1" x14ac:dyDescent="0.2">
      <c r="A548" s="1"/>
      <c r="B548" s="1"/>
      <c r="C548" s="1"/>
      <c r="D548" s="1"/>
      <c r="E548" s="1"/>
      <c r="F548" s="1"/>
      <c r="G548" s="1"/>
    </row>
    <row r="549" spans="1:7" ht="15.75" customHeight="1" x14ac:dyDescent="0.2">
      <c r="A549" s="1"/>
      <c r="B549" s="1"/>
      <c r="C549" s="1"/>
      <c r="D549" s="1"/>
      <c r="E549" s="1"/>
      <c r="F549" s="1"/>
      <c r="G549" s="1"/>
    </row>
    <row r="550" spans="1:7" ht="15.75" customHeight="1" x14ac:dyDescent="0.2">
      <c r="A550" s="1"/>
      <c r="B550" s="1"/>
      <c r="C550" s="1"/>
      <c r="D550" s="1"/>
      <c r="E550" s="1"/>
      <c r="F550" s="1"/>
      <c r="G550" s="1"/>
    </row>
    <row r="551" spans="1:7" ht="15.75" customHeight="1" x14ac:dyDescent="0.2">
      <c r="A551" s="1"/>
      <c r="B551" s="1"/>
      <c r="C551" s="1"/>
      <c r="D551" s="1"/>
      <c r="E551" s="1"/>
      <c r="F551" s="1"/>
      <c r="G551" s="1"/>
    </row>
    <row r="552" spans="1:7" ht="15.75" customHeight="1" x14ac:dyDescent="0.2">
      <c r="A552" s="1"/>
      <c r="B552" s="1"/>
      <c r="C552" s="1"/>
      <c r="D552" s="1"/>
      <c r="E552" s="1"/>
      <c r="F552" s="1"/>
      <c r="G552" s="1"/>
    </row>
    <row r="553" spans="1:7" ht="15.75" customHeight="1" x14ac:dyDescent="0.2">
      <c r="A553" s="1"/>
      <c r="B553" s="1"/>
      <c r="C553" s="1"/>
      <c r="D553" s="1"/>
      <c r="E553" s="1"/>
      <c r="F553" s="1"/>
      <c r="G553" s="1"/>
    </row>
    <row r="554" spans="1:7" ht="15.75" customHeight="1" x14ac:dyDescent="0.2">
      <c r="A554" s="1"/>
      <c r="B554" s="1"/>
      <c r="C554" s="1"/>
      <c r="D554" s="1"/>
      <c r="E554" s="1"/>
      <c r="F554" s="1"/>
      <c r="G554" s="1"/>
    </row>
    <row r="555" spans="1:7" ht="15.75" customHeight="1" x14ac:dyDescent="0.2">
      <c r="A555" s="1"/>
      <c r="B555" s="1"/>
      <c r="C555" s="1"/>
      <c r="D555" s="1"/>
      <c r="E555" s="1"/>
      <c r="F555" s="1"/>
      <c r="G555" s="1"/>
    </row>
    <row r="556" spans="1:7" ht="15.75" customHeight="1" x14ac:dyDescent="0.2">
      <c r="A556" s="1"/>
      <c r="B556" s="1"/>
      <c r="C556" s="1"/>
      <c r="D556" s="1"/>
      <c r="E556" s="1"/>
      <c r="F556" s="1"/>
      <c r="G556" s="1"/>
    </row>
    <row r="557" spans="1:7" ht="15.75" customHeight="1" x14ac:dyDescent="0.2">
      <c r="A557" s="1"/>
      <c r="B557" s="1"/>
      <c r="C557" s="1"/>
      <c r="D557" s="1"/>
      <c r="E557" s="1"/>
      <c r="F557" s="1"/>
      <c r="G557" s="1"/>
    </row>
    <row r="558" spans="1:7" ht="15.75" customHeight="1" x14ac:dyDescent="0.2">
      <c r="A558" s="1"/>
      <c r="B558" s="1"/>
      <c r="C558" s="1"/>
      <c r="D558" s="1"/>
      <c r="E558" s="1"/>
      <c r="F558" s="1"/>
      <c r="G558" s="1"/>
    </row>
    <row r="559" spans="1:7" ht="15.75" customHeight="1" x14ac:dyDescent="0.2">
      <c r="A559" s="1"/>
      <c r="B559" s="1"/>
      <c r="C559" s="1"/>
      <c r="D559" s="1"/>
      <c r="E559" s="1"/>
      <c r="F559" s="1"/>
      <c r="G559" s="1"/>
    </row>
    <row r="560" spans="1:7" ht="15.75" customHeight="1" x14ac:dyDescent="0.2">
      <c r="A560" s="1"/>
      <c r="B560" s="1"/>
      <c r="C560" s="1"/>
      <c r="D560" s="1"/>
      <c r="E560" s="1"/>
      <c r="F560" s="1"/>
      <c r="G560" s="1"/>
    </row>
    <row r="561" spans="1:7" ht="15.75" customHeight="1" x14ac:dyDescent="0.2">
      <c r="A561" s="1"/>
      <c r="B561" s="1"/>
      <c r="C561" s="1"/>
      <c r="D561" s="1"/>
      <c r="E561" s="1"/>
      <c r="F561" s="1"/>
      <c r="G561" s="1"/>
    </row>
    <row r="562" spans="1:7" ht="15.75" customHeight="1" x14ac:dyDescent="0.2">
      <c r="A562" s="1"/>
      <c r="B562" s="1"/>
      <c r="C562" s="1"/>
      <c r="D562" s="1"/>
      <c r="E562" s="1"/>
      <c r="F562" s="1"/>
      <c r="G562" s="1"/>
    </row>
    <row r="563" spans="1:7" ht="15.75" customHeight="1" x14ac:dyDescent="0.2">
      <c r="A563" s="1"/>
      <c r="B563" s="1"/>
      <c r="C563" s="1"/>
      <c r="D563" s="1"/>
      <c r="E563" s="1"/>
      <c r="F563" s="1"/>
      <c r="G563" s="1"/>
    </row>
    <row r="564" spans="1:7" ht="15.75" customHeight="1" x14ac:dyDescent="0.2">
      <c r="A564" s="1"/>
      <c r="B564" s="1"/>
      <c r="C564" s="1"/>
      <c r="D564" s="1"/>
      <c r="E564" s="1"/>
      <c r="F564" s="1"/>
      <c r="G564" s="1"/>
    </row>
    <row r="565" spans="1:7" ht="15.75" customHeight="1" x14ac:dyDescent="0.2">
      <c r="A565" s="1"/>
      <c r="B565" s="1"/>
      <c r="C565" s="1"/>
      <c r="D565" s="1"/>
      <c r="E565" s="1"/>
      <c r="F565" s="1"/>
      <c r="G565" s="1"/>
    </row>
    <row r="566" spans="1:7" ht="15.75" customHeight="1" x14ac:dyDescent="0.2">
      <c r="A566" s="1"/>
      <c r="B566" s="1"/>
      <c r="C566" s="1"/>
      <c r="D566" s="1"/>
      <c r="E566" s="1"/>
      <c r="F566" s="1"/>
      <c r="G566" s="1"/>
    </row>
    <row r="567" spans="1:7" ht="15.75" customHeight="1" x14ac:dyDescent="0.2">
      <c r="A567" s="1"/>
      <c r="B567" s="1"/>
      <c r="C567" s="1"/>
      <c r="D567" s="1"/>
      <c r="E567" s="1"/>
      <c r="F567" s="1"/>
      <c r="G567" s="1"/>
    </row>
    <row r="568" spans="1:7" ht="15.75" customHeight="1" x14ac:dyDescent="0.2">
      <c r="A568" s="1"/>
      <c r="B568" s="1"/>
      <c r="C568" s="1"/>
      <c r="D568" s="1"/>
      <c r="E568" s="1"/>
      <c r="F568" s="1"/>
      <c r="G568" s="1"/>
    </row>
    <row r="569" spans="1:7" ht="15.75" customHeight="1" x14ac:dyDescent="0.2">
      <c r="A569" s="1"/>
      <c r="B569" s="1"/>
      <c r="C569" s="1"/>
      <c r="D569" s="1"/>
      <c r="E569" s="1"/>
      <c r="F569" s="1"/>
      <c r="G569" s="1"/>
    </row>
    <row r="570" spans="1:7" ht="15.75" customHeight="1" x14ac:dyDescent="0.2">
      <c r="A570" s="1"/>
      <c r="B570" s="1"/>
      <c r="C570" s="1"/>
      <c r="D570" s="1"/>
      <c r="E570" s="1"/>
      <c r="F570" s="1"/>
      <c r="G570" s="1"/>
    </row>
    <row r="571" spans="1:7" ht="15.75" customHeight="1" x14ac:dyDescent="0.2">
      <c r="A571" s="1"/>
      <c r="B571" s="1"/>
      <c r="C571" s="1"/>
      <c r="D571" s="1"/>
      <c r="E571" s="1"/>
      <c r="F571" s="1"/>
      <c r="G571" s="1"/>
    </row>
    <row r="572" spans="1:7" ht="15.75" customHeight="1" x14ac:dyDescent="0.2">
      <c r="A572" s="1"/>
      <c r="B572" s="1"/>
      <c r="C572" s="1"/>
      <c r="D572" s="1"/>
      <c r="E572" s="1"/>
      <c r="F572" s="1"/>
      <c r="G572" s="1"/>
    </row>
    <row r="573" spans="1:7" ht="15.75" customHeight="1" x14ac:dyDescent="0.2">
      <c r="A573" s="1"/>
      <c r="B573" s="1"/>
      <c r="C573" s="1"/>
      <c r="D573" s="1"/>
      <c r="E573" s="1"/>
      <c r="F573" s="1"/>
      <c r="G573" s="1"/>
    </row>
    <row r="574" spans="1:7" ht="15.75" customHeight="1" x14ac:dyDescent="0.2">
      <c r="A574" s="1"/>
      <c r="B574" s="1"/>
      <c r="C574" s="1"/>
      <c r="D574" s="1"/>
      <c r="E574" s="1"/>
      <c r="F574" s="1"/>
      <c r="G574" s="1"/>
    </row>
    <row r="575" spans="1:7" ht="15.75" customHeight="1" x14ac:dyDescent="0.2">
      <c r="A575" s="1"/>
      <c r="B575" s="1"/>
      <c r="C575" s="1"/>
      <c r="D575" s="1"/>
      <c r="E575" s="1"/>
      <c r="F575" s="1"/>
      <c r="G575" s="1"/>
    </row>
    <row r="576" spans="1:7" ht="15.75" customHeight="1" x14ac:dyDescent="0.2">
      <c r="A576" s="1"/>
      <c r="B576" s="1"/>
      <c r="C576" s="1"/>
      <c r="D576" s="1"/>
      <c r="E576" s="1"/>
      <c r="F576" s="1"/>
      <c r="G576" s="1"/>
    </row>
    <row r="577" spans="1:7" ht="15.75" customHeight="1" x14ac:dyDescent="0.2">
      <c r="A577" s="1"/>
      <c r="B577" s="1"/>
      <c r="C577" s="1"/>
      <c r="D577" s="1"/>
      <c r="E577" s="1"/>
      <c r="F577" s="1"/>
      <c r="G577" s="1"/>
    </row>
    <row r="578" spans="1:7" ht="15.75" customHeight="1" x14ac:dyDescent="0.2">
      <c r="A578" s="1"/>
      <c r="B578" s="1"/>
      <c r="C578" s="1"/>
      <c r="D578" s="1"/>
      <c r="E578" s="1"/>
      <c r="F578" s="1"/>
      <c r="G578" s="1"/>
    </row>
    <row r="579" spans="1:7" ht="15.75" customHeight="1" x14ac:dyDescent="0.2">
      <c r="A579" s="1"/>
      <c r="B579" s="1"/>
      <c r="C579" s="1"/>
      <c r="D579" s="1"/>
      <c r="E579" s="1"/>
      <c r="F579" s="1"/>
      <c r="G579" s="1"/>
    </row>
    <row r="580" spans="1:7" ht="15.75" customHeight="1" x14ac:dyDescent="0.2">
      <c r="A580" s="1"/>
      <c r="B580" s="1"/>
      <c r="C580" s="1"/>
      <c r="D580" s="1"/>
      <c r="E580" s="1"/>
      <c r="F580" s="1"/>
      <c r="G580" s="1"/>
    </row>
    <row r="581" spans="1:7" ht="15.75" customHeight="1" x14ac:dyDescent="0.2">
      <c r="A581" s="1"/>
      <c r="B581" s="1"/>
      <c r="C581" s="1"/>
      <c r="D581" s="1"/>
      <c r="E581" s="1"/>
      <c r="F581" s="1"/>
      <c r="G581" s="1"/>
    </row>
    <row r="582" spans="1:7" ht="15.75" customHeight="1" x14ac:dyDescent="0.2">
      <c r="A582" s="1"/>
      <c r="B582" s="1"/>
      <c r="C582" s="1"/>
      <c r="D582" s="1"/>
      <c r="E582" s="1"/>
      <c r="F582" s="1"/>
      <c r="G582" s="1"/>
    </row>
    <row r="583" spans="1:7" ht="15.75" customHeight="1" x14ac:dyDescent="0.2">
      <c r="A583" s="1"/>
      <c r="B583" s="1"/>
      <c r="C583" s="1"/>
      <c r="D583" s="1"/>
      <c r="E583" s="1"/>
      <c r="F583" s="1"/>
      <c r="G583" s="1"/>
    </row>
    <row r="584" spans="1:7" ht="15.75" customHeight="1" x14ac:dyDescent="0.2">
      <c r="A584" s="1"/>
      <c r="B584" s="1"/>
      <c r="C584" s="1"/>
      <c r="D584" s="1"/>
      <c r="E584" s="1"/>
      <c r="F584" s="1"/>
      <c r="G584" s="1"/>
    </row>
    <row r="585" spans="1:7" ht="15.75" customHeight="1" x14ac:dyDescent="0.2">
      <c r="A585" s="1"/>
      <c r="B585" s="1"/>
      <c r="C585" s="1"/>
      <c r="D585" s="1"/>
      <c r="E585" s="1"/>
      <c r="F585" s="1"/>
      <c r="G585" s="1"/>
    </row>
    <row r="586" spans="1:7" ht="15.75" customHeight="1" x14ac:dyDescent="0.2">
      <c r="A586" s="1"/>
      <c r="B586" s="1"/>
      <c r="C586" s="1"/>
      <c r="D586" s="1"/>
      <c r="E586" s="1"/>
      <c r="F586" s="1"/>
      <c r="G586" s="1"/>
    </row>
    <row r="587" spans="1:7" ht="15.75" customHeight="1" x14ac:dyDescent="0.2">
      <c r="A587" s="1"/>
      <c r="B587" s="1"/>
      <c r="C587" s="1"/>
      <c r="D587" s="1"/>
      <c r="E587" s="1"/>
      <c r="F587" s="1"/>
      <c r="G587" s="1"/>
    </row>
    <row r="588" spans="1:7" ht="15.75" customHeight="1" x14ac:dyDescent="0.2">
      <c r="A588" s="1"/>
      <c r="B588" s="1"/>
      <c r="C588" s="1"/>
      <c r="D588" s="1"/>
      <c r="E588" s="1"/>
      <c r="F588" s="1"/>
      <c r="G588" s="1"/>
    </row>
    <row r="589" spans="1:7" ht="15.75" customHeight="1" x14ac:dyDescent="0.2">
      <c r="A589" s="1"/>
      <c r="B589" s="1"/>
      <c r="C589" s="1"/>
      <c r="D589" s="1"/>
      <c r="E589" s="1"/>
      <c r="F589" s="1"/>
      <c r="G589" s="1"/>
    </row>
    <row r="590" spans="1:7" ht="15.75" customHeight="1" x14ac:dyDescent="0.2">
      <c r="A590" s="1"/>
      <c r="B590" s="1"/>
      <c r="C590" s="1"/>
      <c r="D590" s="1"/>
      <c r="E590" s="1"/>
      <c r="F590" s="1"/>
      <c r="G590" s="1"/>
    </row>
    <row r="591" spans="1:7" ht="15.75" customHeight="1" x14ac:dyDescent="0.2">
      <c r="A591" s="1"/>
      <c r="B591" s="1"/>
      <c r="C591" s="1"/>
      <c r="D591" s="1"/>
      <c r="E591" s="1"/>
      <c r="F591" s="1"/>
      <c r="G591" s="1"/>
    </row>
    <row r="592" spans="1:7" ht="15.75" customHeight="1" x14ac:dyDescent="0.2">
      <c r="A592" s="1"/>
      <c r="B592" s="1"/>
      <c r="C592" s="1"/>
      <c r="D592" s="1"/>
      <c r="E592" s="1"/>
      <c r="F592" s="1"/>
      <c r="G592" s="1"/>
    </row>
    <row r="593" spans="1:7" ht="15.75" customHeight="1" x14ac:dyDescent="0.2">
      <c r="A593" s="1"/>
      <c r="B593" s="1"/>
      <c r="C593" s="1"/>
      <c r="D593" s="1"/>
      <c r="E593" s="1"/>
      <c r="F593" s="1"/>
      <c r="G593" s="1"/>
    </row>
    <row r="594" spans="1:7" ht="15.75" customHeight="1" x14ac:dyDescent="0.2">
      <c r="A594" s="1"/>
      <c r="B594" s="1"/>
      <c r="C594" s="1"/>
      <c r="D594" s="1"/>
      <c r="E594" s="1"/>
      <c r="F594" s="1"/>
      <c r="G594" s="1"/>
    </row>
    <row r="595" spans="1:7" ht="15.75" customHeight="1" x14ac:dyDescent="0.2">
      <c r="A595" s="1"/>
      <c r="B595" s="1"/>
      <c r="C595" s="1"/>
      <c r="D595" s="1"/>
      <c r="E595" s="1"/>
      <c r="F595" s="1"/>
      <c r="G595" s="1"/>
    </row>
    <row r="596" spans="1:7" ht="15.75" customHeight="1" x14ac:dyDescent="0.2">
      <c r="A596" s="1"/>
      <c r="B596" s="1"/>
      <c r="C596" s="1"/>
      <c r="D596" s="1"/>
      <c r="E596" s="1"/>
      <c r="F596" s="1"/>
      <c r="G596" s="1"/>
    </row>
    <row r="597" spans="1:7" ht="15.75" customHeight="1" x14ac:dyDescent="0.2">
      <c r="A597" s="1"/>
      <c r="B597" s="1"/>
      <c r="C597" s="1"/>
      <c r="D597" s="1"/>
      <c r="E597" s="1"/>
      <c r="F597" s="1"/>
      <c r="G597" s="1"/>
    </row>
    <row r="598" spans="1:7" ht="15.75" customHeight="1" x14ac:dyDescent="0.2">
      <c r="A598" s="1"/>
      <c r="B598" s="1"/>
      <c r="C598" s="1"/>
      <c r="D598" s="1"/>
      <c r="E598" s="1"/>
      <c r="F598" s="1"/>
      <c r="G598" s="1"/>
    </row>
    <row r="599" spans="1:7" ht="15.75" customHeight="1" x14ac:dyDescent="0.2">
      <c r="A599" s="1"/>
      <c r="B599" s="1"/>
      <c r="C599" s="1"/>
      <c r="D599" s="1"/>
      <c r="E599" s="1"/>
      <c r="F599" s="1"/>
      <c r="G599" s="1"/>
    </row>
    <row r="600" spans="1:7" ht="15.75" customHeight="1" x14ac:dyDescent="0.2">
      <c r="A600" s="1"/>
      <c r="B600" s="1"/>
      <c r="C600" s="1"/>
      <c r="D600" s="1"/>
      <c r="E600" s="1"/>
      <c r="F600" s="1"/>
      <c r="G600" s="1"/>
    </row>
    <row r="601" spans="1:7" ht="15.75" customHeight="1" x14ac:dyDescent="0.2">
      <c r="A601" s="1"/>
      <c r="B601" s="1"/>
      <c r="C601" s="1"/>
      <c r="D601" s="1"/>
      <c r="E601" s="1"/>
      <c r="F601" s="1"/>
      <c r="G601" s="1"/>
    </row>
    <row r="602" spans="1:7" ht="15.75" customHeight="1" x14ac:dyDescent="0.2">
      <c r="A602" s="1"/>
      <c r="B602" s="1"/>
      <c r="C602" s="1"/>
      <c r="D602" s="1"/>
      <c r="E602" s="1"/>
      <c r="F602" s="1"/>
      <c r="G602" s="1"/>
    </row>
    <row r="603" spans="1:7" ht="15.75" customHeight="1" x14ac:dyDescent="0.2">
      <c r="A603" s="1"/>
      <c r="B603" s="1"/>
      <c r="C603" s="1"/>
      <c r="D603" s="1"/>
      <c r="E603" s="1"/>
      <c r="F603" s="1"/>
      <c r="G603" s="1"/>
    </row>
    <row r="604" spans="1:7" ht="15.75" customHeight="1" x14ac:dyDescent="0.2">
      <c r="A604" s="1"/>
      <c r="B604" s="1"/>
      <c r="C604" s="1"/>
      <c r="D604" s="1"/>
      <c r="E604" s="1"/>
      <c r="F604" s="1"/>
      <c r="G604" s="1"/>
    </row>
    <row r="605" spans="1:7" ht="15.75" customHeight="1" x14ac:dyDescent="0.2">
      <c r="A605" s="1"/>
      <c r="B605" s="1"/>
      <c r="C605" s="1"/>
      <c r="D605" s="1"/>
      <c r="E605" s="1"/>
      <c r="F605" s="1"/>
      <c r="G605" s="1"/>
    </row>
    <row r="606" spans="1:7" ht="15.75" customHeight="1" x14ac:dyDescent="0.2">
      <c r="A606" s="1"/>
      <c r="B606" s="1"/>
      <c r="C606" s="1"/>
      <c r="D606" s="1"/>
      <c r="E606" s="1"/>
      <c r="F606" s="1"/>
      <c r="G606" s="1"/>
    </row>
    <row r="607" spans="1:7" ht="15.75" customHeight="1" x14ac:dyDescent="0.2">
      <c r="A607" s="1"/>
      <c r="B607" s="1"/>
      <c r="C607" s="1"/>
      <c r="D607" s="1"/>
      <c r="E607" s="1"/>
      <c r="F607" s="1"/>
      <c r="G607" s="1"/>
    </row>
    <row r="608" spans="1:7" ht="15.75" customHeight="1" x14ac:dyDescent="0.2">
      <c r="A608" s="1"/>
      <c r="B608" s="1"/>
      <c r="C608" s="1"/>
      <c r="D608" s="1"/>
      <c r="E608" s="1"/>
      <c r="F608" s="1"/>
      <c r="G608" s="1"/>
    </row>
    <row r="609" spans="1:7" ht="15.75" customHeight="1" x14ac:dyDescent="0.2">
      <c r="A609" s="1"/>
      <c r="B609" s="1"/>
      <c r="C609" s="1"/>
      <c r="D609" s="1"/>
      <c r="E609" s="1"/>
      <c r="F609" s="1"/>
      <c r="G609" s="1"/>
    </row>
    <row r="610" spans="1:7" ht="15.75" customHeight="1" x14ac:dyDescent="0.2">
      <c r="A610" s="1"/>
      <c r="B610" s="1"/>
      <c r="C610" s="1"/>
      <c r="D610" s="1"/>
      <c r="E610" s="1"/>
      <c r="F610" s="1"/>
      <c r="G610" s="1"/>
    </row>
    <row r="611" spans="1:7" ht="15.75" customHeight="1" x14ac:dyDescent="0.2">
      <c r="A611" s="1"/>
      <c r="B611" s="1"/>
      <c r="C611" s="1"/>
      <c r="D611" s="1"/>
      <c r="E611" s="1"/>
      <c r="F611" s="1"/>
      <c r="G611" s="1"/>
    </row>
    <row r="612" spans="1:7" ht="15.75" customHeight="1" x14ac:dyDescent="0.2">
      <c r="A612" s="1"/>
      <c r="B612" s="1"/>
      <c r="C612" s="1"/>
      <c r="D612" s="1"/>
      <c r="E612" s="1"/>
      <c r="F612" s="1"/>
      <c r="G612" s="1"/>
    </row>
    <row r="613" spans="1:7" ht="15.75" customHeight="1" x14ac:dyDescent="0.2">
      <c r="A613" s="1"/>
      <c r="B613" s="1"/>
      <c r="C613" s="1"/>
      <c r="D613" s="1"/>
      <c r="E613" s="1"/>
      <c r="F613" s="1"/>
      <c r="G613" s="1"/>
    </row>
    <row r="614" spans="1:7" ht="15.75" customHeight="1" x14ac:dyDescent="0.2">
      <c r="A614" s="1"/>
      <c r="B614" s="1"/>
      <c r="C614" s="1"/>
      <c r="D614" s="1"/>
      <c r="E614" s="1"/>
      <c r="F614" s="1"/>
      <c r="G614" s="1"/>
    </row>
    <row r="615" spans="1:7" ht="15.75" customHeight="1" x14ac:dyDescent="0.2">
      <c r="A615" s="1"/>
      <c r="B615" s="1"/>
      <c r="C615" s="1"/>
      <c r="D615" s="1"/>
      <c r="E615" s="1"/>
      <c r="F615" s="1"/>
      <c r="G615" s="1"/>
    </row>
    <row r="616" spans="1:7" ht="15.75" customHeight="1" x14ac:dyDescent="0.2">
      <c r="A616" s="1"/>
      <c r="B616" s="1"/>
      <c r="C616" s="1"/>
      <c r="D616" s="1"/>
      <c r="E616" s="1"/>
      <c r="F616" s="1"/>
      <c r="G616" s="1"/>
    </row>
    <row r="617" spans="1:7" ht="15.75" customHeight="1" x14ac:dyDescent="0.2">
      <c r="A617" s="1"/>
      <c r="B617" s="1"/>
      <c r="C617" s="1"/>
      <c r="D617" s="1"/>
      <c r="E617" s="1"/>
      <c r="F617" s="1"/>
      <c r="G617" s="1"/>
    </row>
    <row r="618" spans="1:7" ht="15.75" customHeight="1" x14ac:dyDescent="0.2">
      <c r="A618" s="1"/>
      <c r="B618" s="1"/>
      <c r="C618" s="1"/>
      <c r="D618" s="1"/>
      <c r="E618" s="1"/>
      <c r="F618" s="1"/>
      <c r="G618" s="1"/>
    </row>
    <row r="619" spans="1:7" ht="15.75" customHeight="1" x14ac:dyDescent="0.2">
      <c r="A619" s="1"/>
      <c r="B619" s="1"/>
      <c r="C619" s="1"/>
      <c r="D619" s="1"/>
      <c r="E619" s="1"/>
      <c r="F619" s="1"/>
      <c r="G619" s="1"/>
    </row>
    <row r="620" spans="1:7" ht="15.75" customHeight="1" x14ac:dyDescent="0.2">
      <c r="A620" s="1"/>
      <c r="B620" s="1"/>
      <c r="C620" s="1"/>
      <c r="D620" s="1"/>
      <c r="E620" s="1"/>
      <c r="F620" s="1"/>
      <c r="G620" s="1"/>
    </row>
    <row r="621" spans="1:7" ht="15.75" customHeight="1" x14ac:dyDescent="0.2">
      <c r="A621" s="1"/>
      <c r="B621" s="1"/>
      <c r="C621" s="1"/>
      <c r="D621" s="1"/>
      <c r="E621" s="1"/>
      <c r="F621" s="1"/>
      <c r="G621" s="1"/>
    </row>
    <row r="622" spans="1:7" ht="15.75" customHeight="1" x14ac:dyDescent="0.2">
      <c r="A622" s="1"/>
      <c r="B622" s="1"/>
      <c r="C622" s="1"/>
      <c r="D622" s="1"/>
      <c r="E622" s="1"/>
      <c r="F622" s="1"/>
      <c r="G622" s="1"/>
    </row>
    <row r="623" spans="1:7" ht="15.75" customHeight="1" x14ac:dyDescent="0.2">
      <c r="A623" s="1"/>
      <c r="B623" s="1"/>
      <c r="C623" s="1"/>
      <c r="D623" s="1"/>
      <c r="E623" s="1"/>
      <c r="F623" s="1"/>
      <c r="G623" s="1"/>
    </row>
    <row r="624" spans="1:7" ht="15.75" customHeight="1" x14ac:dyDescent="0.2">
      <c r="A624" s="1"/>
      <c r="B624" s="1"/>
      <c r="C624" s="1"/>
      <c r="D624" s="1"/>
      <c r="E624" s="1"/>
      <c r="F624" s="1"/>
      <c r="G624" s="1"/>
    </row>
    <row r="625" spans="1:7" ht="15.75" customHeight="1" x14ac:dyDescent="0.2">
      <c r="A625" s="1"/>
      <c r="B625" s="1"/>
      <c r="C625" s="1"/>
      <c r="D625" s="1"/>
      <c r="E625" s="1"/>
      <c r="F625" s="1"/>
      <c r="G625" s="1"/>
    </row>
    <row r="626" spans="1:7" ht="15.75" customHeight="1" x14ac:dyDescent="0.2">
      <c r="A626" s="1"/>
      <c r="B626" s="1"/>
      <c r="C626" s="1"/>
      <c r="D626" s="1"/>
      <c r="E626" s="1"/>
      <c r="F626" s="1"/>
      <c r="G626" s="1"/>
    </row>
    <row r="627" spans="1:7" ht="15.75" customHeight="1" x14ac:dyDescent="0.2">
      <c r="A627" s="1"/>
      <c r="B627" s="1"/>
      <c r="C627" s="1"/>
      <c r="D627" s="1"/>
      <c r="E627" s="1"/>
      <c r="F627" s="1"/>
      <c r="G627" s="1"/>
    </row>
    <row r="628" spans="1:7" ht="15.75" customHeight="1" x14ac:dyDescent="0.2">
      <c r="A628" s="1"/>
      <c r="B628" s="1"/>
      <c r="C628" s="1"/>
      <c r="D628" s="1"/>
      <c r="E628" s="1"/>
      <c r="F628" s="1"/>
      <c r="G628" s="1"/>
    </row>
    <row r="629" spans="1:7" ht="15.75" customHeight="1" x14ac:dyDescent="0.2">
      <c r="A629" s="1"/>
      <c r="B629" s="1"/>
      <c r="C629" s="1"/>
      <c r="D629" s="1"/>
      <c r="E629" s="1"/>
      <c r="F629" s="1"/>
      <c r="G629" s="1"/>
    </row>
    <row r="630" spans="1:7" ht="15.75" customHeight="1" x14ac:dyDescent="0.2">
      <c r="A630" s="1"/>
      <c r="B630" s="1"/>
      <c r="C630" s="1"/>
      <c r="D630" s="1"/>
      <c r="E630" s="1"/>
      <c r="F630" s="1"/>
      <c r="G630" s="1"/>
    </row>
    <row r="631" spans="1:7" ht="15.75" customHeight="1" x14ac:dyDescent="0.2">
      <c r="A631" s="1"/>
      <c r="B631" s="1"/>
      <c r="C631" s="1"/>
      <c r="D631" s="1"/>
      <c r="E631" s="1"/>
      <c r="F631" s="1"/>
      <c r="G631" s="1"/>
    </row>
    <row r="632" spans="1:7" ht="15.75" customHeight="1" x14ac:dyDescent="0.2">
      <c r="A632" s="1"/>
      <c r="B632" s="1"/>
      <c r="C632" s="1"/>
      <c r="D632" s="1"/>
      <c r="E632" s="1"/>
      <c r="F632" s="1"/>
      <c r="G632" s="1"/>
    </row>
    <row r="633" spans="1:7" ht="15.75" customHeight="1" x14ac:dyDescent="0.2">
      <c r="A633" s="1"/>
      <c r="B633" s="1"/>
      <c r="C633" s="1"/>
      <c r="D633" s="1"/>
      <c r="E633" s="1"/>
      <c r="F633" s="1"/>
      <c r="G633" s="1"/>
    </row>
    <row r="634" spans="1:7" ht="15.75" customHeight="1" x14ac:dyDescent="0.2">
      <c r="A634" s="1"/>
      <c r="B634" s="1"/>
      <c r="C634" s="1"/>
      <c r="D634" s="1"/>
      <c r="E634" s="1"/>
      <c r="F634" s="1"/>
      <c r="G634" s="1"/>
    </row>
    <row r="635" spans="1:7" ht="15.75" customHeight="1" x14ac:dyDescent="0.2">
      <c r="A635" s="1"/>
      <c r="B635" s="1"/>
      <c r="C635" s="1"/>
      <c r="D635" s="1"/>
      <c r="E635" s="1"/>
      <c r="F635" s="1"/>
      <c r="G635" s="1"/>
    </row>
    <row r="636" spans="1:7" ht="15.75" customHeight="1" x14ac:dyDescent="0.2">
      <c r="A636" s="1"/>
      <c r="B636" s="1"/>
      <c r="C636" s="1"/>
      <c r="D636" s="1"/>
      <c r="E636" s="1"/>
      <c r="F636" s="1"/>
      <c r="G636" s="1"/>
    </row>
    <row r="637" spans="1:7" ht="15.75" customHeight="1" x14ac:dyDescent="0.2">
      <c r="A637" s="1"/>
      <c r="B637" s="1"/>
      <c r="C637" s="1"/>
      <c r="D637" s="1"/>
      <c r="E637" s="1"/>
      <c r="F637" s="1"/>
      <c r="G637" s="1"/>
    </row>
    <row r="638" spans="1:7" ht="15.75" customHeight="1" x14ac:dyDescent="0.2">
      <c r="A638" s="1"/>
      <c r="B638" s="1"/>
      <c r="C638" s="1"/>
      <c r="D638" s="1"/>
      <c r="E638" s="1"/>
      <c r="F638" s="1"/>
      <c r="G638" s="1"/>
    </row>
    <row r="639" spans="1:7" ht="15.75" customHeight="1" x14ac:dyDescent="0.2">
      <c r="A639" s="1"/>
      <c r="B639" s="1"/>
      <c r="C639" s="1"/>
      <c r="D639" s="1"/>
      <c r="E639" s="1"/>
      <c r="F639" s="1"/>
      <c r="G639" s="1"/>
    </row>
    <row r="640" spans="1:7" ht="15.75" customHeight="1" x14ac:dyDescent="0.2">
      <c r="A640" s="1"/>
      <c r="B640" s="1"/>
      <c r="C640" s="1"/>
      <c r="D640" s="1"/>
      <c r="E640" s="1"/>
      <c r="F640" s="1"/>
      <c r="G640" s="1"/>
    </row>
    <row r="641" spans="1:7" ht="15.75" customHeight="1" x14ac:dyDescent="0.2">
      <c r="A641" s="1"/>
      <c r="B641" s="1"/>
      <c r="C641" s="1"/>
      <c r="D641" s="1"/>
      <c r="E641" s="1"/>
      <c r="F641" s="1"/>
      <c r="G641" s="1"/>
    </row>
    <row r="642" spans="1:7" ht="15.75" customHeight="1" x14ac:dyDescent="0.2">
      <c r="A642" s="1"/>
      <c r="B642" s="1"/>
      <c r="C642" s="1"/>
      <c r="D642" s="1"/>
      <c r="E642" s="1"/>
      <c r="F642" s="1"/>
      <c r="G642" s="1"/>
    </row>
    <row r="643" spans="1:7" ht="15.75" customHeight="1" x14ac:dyDescent="0.2">
      <c r="A643" s="1"/>
      <c r="B643" s="1"/>
      <c r="C643" s="1"/>
      <c r="D643" s="1"/>
      <c r="E643" s="1"/>
      <c r="F643" s="1"/>
      <c r="G643" s="1"/>
    </row>
    <row r="644" spans="1:7" ht="15.75" customHeight="1" x14ac:dyDescent="0.2">
      <c r="A644" s="1"/>
      <c r="B644" s="1"/>
      <c r="C644" s="1"/>
      <c r="D644" s="1"/>
      <c r="E644" s="1"/>
      <c r="F644" s="1"/>
      <c r="G644" s="1"/>
    </row>
    <row r="645" spans="1:7" ht="15.75" customHeight="1" x14ac:dyDescent="0.2">
      <c r="A645" s="1"/>
      <c r="B645" s="1"/>
      <c r="C645" s="1"/>
      <c r="D645" s="1"/>
      <c r="E645" s="1"/>
      <c r="F645" s="1"/>
      <c r="G645" s="1"/>
    </row>
    <row r="646" spans="1:7" ht="15.75" customHeight="1" x14ac:dyDescent="0.2">
      <c r="A646" s="1"/>
      <c r="B646" s="1"/>
      <c r="C646" s="1"/>
      <c r="D646" s="1"/>
      <c r="E646" s="1"/>
      <c r="F646" s="1"/>
      <c r="G646" s="1"/>
    </row>
    <row r="647" spans="1:7" ht="15.75" customHeight="1" x14ac:dyDescent="0.2">
      <c r="A647" s="1"/>
      <c r="B647" s="1"/>
      <c r="C647" s="1"/>
      <c r="D647" s="1"/>
      <c r="E647" s="1"/>
      <c r="F647" s="1"/>
      <c r="G647" s="1"/>
    </row>
    <row r="648" spans="1:7" ht="15.75" customHeight="1" x14ac:dyDescent="0.2">
      <c r="A648" s="1"/>
      <c r="B648" s="1"/>
      <c r="C648" s="1"/>
      <c r="D648" s="1"/>
      <c r="E648" s="1"/>
      <c r="F648" s="1"/>
      <c r="G648" s="1"/>
    </row>
    <row r="649" spans="1:7" ht="15.75" customHeight="1" x14ac:dyDescent="0.2">
      <c r="A649" s="1"/>
      <c r="B649" s="1"/>
      <c r="C649" s="1"/>
      <c r="D649" s="1"/>
      <c r="E649" s="1"/>
      <c r="F649" s="1"/>
      <c r="G649" s="1"/>
    </row>
    <row r="650" spans="1:7" ht="15.75" customHeight="1" x14ac:dyDescent="0.2">
      <c r="A650" s="1"/>
      <c r="B650" s="1"/>
      <c r="C650" s="1"/>
      <c r="D650" s="1"/>
      <c r="E650" s="1"/>
      <c r="F650" s="1"/>
      <c r="G650" s="1"/>
    </row>
    <row r="651" spans="1:7" ht="15.75" customHeight="1" x14ac:dyDescent="0.2">
      <c r="A651" s="1"/>
      <c r="B651" s="1"/>
      <c r="C651" s="1"/>
      <c r="D651" s="1"/>
      <c r="E651" s="1"/>
      <c r="F651" s="1"/>
      <c r="G651" s="1"/>
    </row>
    <row r="652" spans="1:7" ht="15.75" customHeight="1" x14ac:dyDescent="0.2">
      <c r="A652" s="1"/>
      <c r="B652" s="1"/>
      <c r="C652" s="1"/>
      <c r="D652" s="1"/>
      <c r="E652" s="1"/>
      <c r="F652" s="1"/>
      <c r="G652" s="1"/>
    </row>
    <row r="653" spans="1:7" ht="15.75" customHeight="1" x14ac:dyDescent="0.2">
      <c r="A653" s="1"/>
      <c r="B653" s="1"/>
      <c r="C653" s="1"/>
      <c r="D653" s="1"/>
      <c r="E653" s="1"/>
      <c r="F653" s="1"/>
      <c r="G653" s="1"/>
    </row>
    <row r="654" spans="1:7" ht="15.75" customHeight="1" x14ac:dyDescent="0.2">
      <c r="A654" s="1"/>
      <c r="B654" s="1"/>
      <c r="C654" s="1"/>
      <c r="D654" s="1"/>
      <c r="E654" s="1"/>
      <c r="F654" s="1"/>
      <c r="G654" s="1"/>
    </row>
    <row r="655" spans="1:7" ht="15.75" customHeight="1" x14ac:dyDescent="0.2">
      <c r="A655" s="1"/>
      <c r="B655" s="1"/>
      <c r="C655" s="1"/>
      <c r="D655" s="1"/>
      <c r="E655" s="1"/>
      <c r="F655" s="1"/>
      <c r="G655" s="1"/>
    </row>
    <row r="656" spans="1:7" ht="15.75" customHeight="1" x14ac:dyDescent="0.2">
      <c r="A656" s="1"/>
      <c r="B656" s="1"/>
      <c r="C656" s="1"/>
      <c r="D656" s="1"/>
      <c r="E656" s="1"/>
      <c r="F656" s="1"/>
      <c r="G656" s="1"/>
    </row>
    <row r="657" spans="1:7" ht="15.75" customHeight="1" x14ac:dyDescent="0.2">
      <c r="A657" s="1"/>
      <c r="B657" s="1"/>
      <c r="C657" s="1"/>
      <c r="D657" s="1"/>
      <c r="E657" s="1"/>
      <c r="F657" s="1"/>
      <c r="G657" s="1"/>
    </row>
    <row r="658" spans="1:7" ht="15.75" customHeight="1" x14ac:dyDescent="0.2">
      <c r="A658" s="1"/>
      <c r="B658" s="1"/>
      <c r="C658" s="1"/>
      <c r="D658" s="1"/>
      <c r="E658" s="1"/>
      <c r="F658" s="1"/>
      <c r="G658" s="1"/>
    </row>
    <row r="659" spans="1:7" ht="15.75" customHeight="1" x14ac:dyDescent="0.2">
      <c r="A659" s="1"/>
      <c r="B659" s="1"/>
      <c r="C659" s="1"/>
      <c r="D659" s="1"/>
      <c r="E659" s="1"/>
      <c r="F659" s="1"/>
      <c r="G659" s="1"/>
    </row>
    <row r="660" spans="1:7" ht="15.75" customHeight="1" x14ac:dyDescent="0.2">
      <c r="A660" s="1"/>
      <c r="B660" s="1"/>
      <c r="C660" s="1"/>
      <c r="D660" s="1"/>
      <c r="E660" s="1"/>
      <c r="F660" s="1"/>
      <c r="G660" s="1"/>
    </row>
    <row r="661" spans="1:7" ht="15.75" customHeight="1" x14ac:dyDescent="0.2">
      <c r="A661" s="1"/>
      <c r="B661" s="1"/>
      <c r="C661" s="1"/>
      <c r="D661" s="1"/>
      <c r="E661" s="1"/>
      <c r="F661" s="1"/>
      <c r="G661" s="1"/>
    </row>
    <row r="662" spans="1:7" ht="15.75" customHeight="1" x14ac:dyDescent="0.2">
      <c r="A662" s="1"/>
      <c r="B662" s="1"/>
      <c r="C662" s="1"/>
      <c r="D662" s="1"/>
      <c r="E662" s="1"/>
      <c r="F662" s="1"/>
      <c r="G662" s="1"/>
    </row>
    <row r="663" spans="1:7" ht="15.75" customHeight="1" x14ac:dyDescent="0.2">
      <c r="A663" s="1"/>
      <c r="B663" s="1"/>
      <c r="C663" s="1"/>
      <c r="D663" s="1"/>
      <c r="E663" s="1"/>
      <c r="F663" s="1"/>
      <c r="G663" s="1"/>
    </row>
    <row r="664" spans="1:7" ht="15.75" customHeight="1" x14ac:dyDescent="0.2">
      <c r="A664" s="1"/>
      <c r="B664" s="1"/>
      <c r="C664" s="1"/>
      <c r="D664" s="1"/>
      <c r="E664" s="1"/>
      <c r="F664" s="1"/>
      <c r="G664" s="1"/>
    </row>
    <row r="665" spans="1:7" ht="15.75" customHeight="1" x14ac:dyDescent="0.2">
      <c r="A665" s="1"/>
      <c r="B665" s="1"/>
      <c r="C665" s="1"/>
      <c r="D665" s="1"/>
      <c r="E665" s="1"/>
      <c r="F665" s="1"/>
      <c r="G665" s="1"/>
    </row>
    <row r="666" spans="1:7" ht="15.75" customHeight="1" x14ac:dyDescent="0.2">
      <c r="A666" s="1"/>
      <c r="B666" s="1"/>
      <c r="C666" s="1"/>
      <c r="D666" s="1"/>
      <c r="E666" s="1"/>
      <c r="F666" s="1"/>
      <c r="G666" s="1"/>
    </row>
    <row r="667" spans="1:7" ht="15.75" customHeight="1" x14ac:dyDescent="0.2">
      <c r="A667" s="1"/>
      <c r="B667" s="1"/>
      <c r="C667" s="1"/>
      <c r="D667" s="1"/>
      <c r="E667" s="1"/>
      <c r="F667" s="1"/>
      <c r="G667" s="1"/>
    </row>
    <row r="668" spans="1:7" ht="15.75" customHeight="1" x14ac:dyDescent="0.2">
      <c r="A668" s="1"/>
      <c r="B668" s="1"/>
      <c r="C668" s="1"/>
      <c r="D668" s="1"/>
      <c r="E668" s="1"/>
      <c r="F668" s="1"/>
      <c r="G668" s="1"/>
    </row>
    <row r="669" spans="1:7" ht="15.75" customHeight="1" x14ac:dyDescent="0.2">
      <c r="A669" s="1"/>
      <c r="B669" s="1"/>
      <c r="C669" s="1"/>
      <c r="D669" s="1"/>
      <c r="E669" s="1"/>
      <c r="F669" s="1"/>
      <c r="G669" s="1"/>
    </row>
    <row r="670" spans="1:7" ht="15.75" customHeight="1" x14ac:dyDescent="0.2">
      <c r="A670" s="1"/>
      <c r="B670" s="1"/>
      <c r="C670" s="1"/>
      <c r="D670" s="1"/>
      <c r="E670" s="1"/>
      <c r="F670" s="1"/>
      <c r="G670" s="1"/>
    </row>
    <row r="671" spans="1:7" ht="15.75" customHeight="1" x14ac:dyDescent="0.2">
      <c r="A671" s="1"/>
      <c r="B671" s="1"/>
      <c r="C671" s="1"/>
      <c r="D671" s="1"/>
      <c r="E671" s="1"/>
      <c r="F671" s="1"/>
      <c r="G671" s="1"/>
    </row>
    <row r="672" spans="1:7" ht="15.75" customHeight="1" x14ac:dyDescent="0.2">
      <c r="A672" s="1"/>
      <c r="B672" s="1"/>
      <c r="C672" s="1"/>
      <c r="D672" s="1"/>
      <c r="E672" s="1"/>
      <c r="F672" s="1"/>
      <c r="G672" s="1"/>
    </row>
    <row r="673" spans="1:7" ht="15.75" customHeight="1" x14ac:dyDescent="0.2">
      <c r="A673" s="1"/>
      <c r="B673" s="1"/>
      <c r="C673" s="1"/>
      <c r="D673" s="1"/>
      <c r="E673" s="1"/>
      <c r="F673" s="1"/>
      <c r="G673" s="1"/>
    </row>
    <row r="674" spans="1:7" ht="15.75" customHeight="1" x14ac:dyDescent="0.2">
      <c r="A674" s="1"/>
      <c r="B674" s="1"/>
      <c r="C674" s="1"/>
      <c r="D674" s="1"/>
      <c r="E674" s="1"/>
      <c r="F674" s="1"/>
      <c r="G674" s="1"/>
    </row>
    <row r="675" spans="1:7" ht="15.75" customHeight="1" x14ac:dyDescent="0.2">
      <c r="A675" s="1"/>
      <c r="B675" s="1"/>
      <c r="C675" s="1"/>
      <c r="D675" s="1"/>
      <c r="E675" s="1"/>
      <c r="F675" s="1"/>
      <c r="G675" s="1"/>
    </row>
    <row r="676" spans="1:7" ht="15.75" customHeight="1" x14ac:dyDescent="0.2">
      <c r="A676" s="1"/>
      <c r="B676" s="1"/>
      <c r="C676" s="1"/>
      <c r="D676" s="1"/>
      <c r="E676" s="1"/>
      <c r="F676" s="1"/>
      <c r="G676" s="1"/>
    </row>
    <row r="677" spans="1:7" ht="15.75" customHeight="1" x14ac:dyDescent="0.2">
      <c r="A677" s="1"/>
      <c r="B677" s="1"/>
      <c r="C677" s="1"/>
      <c r="D677" s="1"/>
      <c r="E677" s="1"/>
      <c r="F677" s="1"/>
      <c r="G677" s="1"/>
    </row>
    <row r="678" spans="1:7" ht="15.75" customHeight="1" x14ac:dyDescent="0.2">
      <c r="A678" s="1"/>
      <c r="B678" s="1"/>
      <c r="C678" s="1"/>
      <c r="D678" s="1"/>
      <c r="E678" s="1"/>
      <c r="F678" s="1"/>
      <c r="G678" s="1"/>
    </row>
    <row r="679" spans="1:7" ht="15.75" customHeight="1" x14ac:dyDescent="0.2">
      <c r="A679" s="1"/>
      <c r="B679" s="1"/>
      <c r="C679" s="1"/>
      <c r="D679" s="1"/>
      <c r="E679" s="1"/>
      <c r="F679" s="1"/>
      <c r="G679" s="1"/>
    </row>
    <row r="680" spans="1:7" ht="15.75" customHeight="1" x14ac:dyDescent="0.2">
      <c r="A680" s="1"/>
      <c r="B680" s="1"/>
      <c r="C680" s="1"/>
      <c r="D680" s="1"/>
      <c r="E680" s="1"/>
      <c r="F680" s="1"/>
      <c r="G680" s="1"/>
    </row>
    <row r="681" spans="1:7" ht="15.75" customHeight="1" x14ac:dyDescent="0.2">
      <c r="A681" s="1"/>
      <c r="B681" s="1"/>
      <c r="C681" s="1"/>
      <c r="D681" s="1"/>
      <c r="E681" s="1"/>
      <c r="F681" s="1"/>
      <c r="G681" s="1"/>
    </row>
    <row r="682" spans="1:7" ht="15.75" customHeight="1" x14ac:dyDescent="0.2">
      <c r="A682" s="1"/>
      <c r="B682" s="1"/>
      <c r="C682" s="1"/>
      <c r="D682" s="1"/>
      <c r="E682" s="1"/>
      <c r="F682" s="1"/>
      <c r="G682" s="1"/>
    </row>
    <row r="683" spans="1:7" ht="15.75" customHeight="1" x14ac:dyDescent="0.2">
      <c r="A683" s="1"/>
      <c r="B683" s="1"/>
      <c r="C683" s="1"/>
      <c r="D683" s="1"/>
      <c r="E683" s="1"/>
      <c r="F683" s="1"/>
      <c r="G683" s="1"/>
    </row>
    <row r="684" spans="1:7" ht="15.75" customHeight="1" x14ac:dyDescent="0.2">
      <c r="A684" s="1"/>
      <c r="B684" s="1"/>
      <c r="C684" s="1"/>
      <c r="D684" s="1"/>
      <c r="E684" s="1"/>
      <c r="F684" s="1"/>
      <c r="G684" s="1"/>
    </row>
    <row r="685" spans="1:7" ht="15.75" customHeight="1" x14ac:dyDescent="0.2">
      <c r="A685" s="1"/>
      <c r="B685" s="1"/>
      <c r="C685" s="1"/>
      <c r="D685" s="1"/>
      <c r="E685" s="1"/>
      <c r="F685" s="1"/>
      <c r="G685" s="1"/>
    </row>
    <row r="686" spans="1:7" ht="15.75" customHeight="1" x14ac:dyDescent="0.2">
      <c r="A686" s="1"/>
      <c r="B686" s="1"/>
      <c r="C686" s="1"/>
      <c r="D686" s="1"/>
      <c r="E686" s="1"/>
      <c r="F686" s="1"/>
      <c r="G686" s="1"/>
    </row>
    <row r="687" spans="1:7" ht="15.75" customHeight="1" x14ac:dyDescent="0.2">
      <c r="A687" s="1"/>
      <c r="B687" s="1"/>
      <c r="C687" s="1"/>
      <c r="D687" s="1"/>
      <c r="E687" s="1"/>
      <c r="F687" s="1"/>
      <c r="G687" s="1"/>
    </row>
    <row r="688" spans="1:7" ht="15.75" customHeight="1" x14ac:dyDescent="0.2">
      <c r="A688" s="1"/>
      <c r="B688" s="1"/>
      <c r="C688" s="1"/>
      <c r="D688" s="1"/>
      <c r="E688" s="1"/>
      <c r="F688" s="1"/>
      <c r="G688" s="1"/>
    </row>
    <row r="689" spans="1:7" ht="15.75" customHeight="1" x14ac:dyDescent="0.2">
      <c r="A689" s="1"/>
      <c r="B689" s="1"/>
      <c r="C689" s="1"/>
      <c r="D689" s="1"/>
      <c r="E689" s="1"/>
      <c r="F689" s="1"/>
      <c r="G689" s="1"/>
    </row>
    <row r="690" spans="1:7" ht="15.75" customHeight="1" x14ac:dyDescent="0.2">
      <c r="A690" s="1"/>
      <c r="B690" s="1"/>
      <c r="C690" s="1"/>
      <c r="D690" s="1"/>
      <c r="E690" s="1"/>
      <c r="F690" s="1"/>
      <c r="G690" s="1"/>
    </row>
    <row r="691" spans="1:7" ht="15.75" customHeight="1" x14ac:dyDescent="0.2">
      <c r="A691" s="1"/>
      <c r="B691" s="1"/>
      <c r="C691" s="1"/>
      <c r="D691" s="1"/>
      <c r="E691" s="1"/>
      <c r="F691" s="1"/>
      <c r="G691" s="1"/>
    </row>
    <row r="692" spans="1:7" ht="15.75" customHeight="1" x14ac:dyDescent="0.2">
      <c r="A692" s="1"/>
      <c r="B692" s="1"/>
      <c r="C692" s="1"/>
      <c r="D692" s="1"/>
      <c r="E692" s="1"/>
      <c r="F692" s="1"/>
      <c r="G692" s="1"/>
    </row>
    <row r="693" spans="1:7" ht="15.75" customHeight="1" x14ac:dyDescent="0.2">
      <c r="A693" s="1"/>
      <c r="B693" s="1"/>
      <c r="C693" s="1"/>
      <c r="D693" s="1"/>
      <c r="E693" s="1"/>
      <c r="F693" s="1"/>
      <c r="G693" s="1"/>
    </row>
    <row r="694" spans="1:7" ht="15.75" customHeight="1" x14ac:dyDescent="0.2">
      <c r="A694" s="1"/>
      <c r="B694" s="1"/>
      <c r="C694" s="1"/>
      <c r="D694" s="1"/>
      <c r="E694" s="1"/>
      <c r="F694" s="1"/>
      <c r="G694" s="1"/>
    </row>
    <row r="695" spans="1:7" ht="15.75" customHeight="1" x14ac:dyDescent="0.2">
      <c r="A695" s="1"/>
      <c r="B695" s="1"/>
      <c r="C695" s="1"/>
      <c r="D695" s="1"/>
      <c r="E695" s="1"/>
      <c r="F695" s="1"/>
      <c r="G695" s="1"/>
    </row>
    <row r="696" spans="1:7" ht="15.75" customHeight="1" x14ac:dyDescent="0.2">
      <c r="A696" s="1"/>
      <c r="B696" s="1"/>
      <c r="C696" s="1"/>
      <c r="D696" s="1"/>
      <c r="E696" s="1"/>
      <c r="F696" s="1"/>
      <c r="G696" s="1"/>
    </row>
    <row r="697" spans="1:7" ht="15.75" customHeight="1" x14ac:dyDescent="0.2">
      <c r="A697" s="1"/>
      <c r="B697" s="1"/>
      <c r="C697" s="1"/>
      <c r="D697" s="1"/>
      <c r="E697" s="1"/>
      <c r="F697" s="1"/>
      <c r="G697" s="1"/>
    </row>
    <row r="698" spans="1:7" ht="15.75" customHeight="1" x14ac:dyDescent="0.2">
      <c r="A698" s="1"/>
      <c r="B698" s="1"/>
      <c r="C698" s="1"/>
      <c r="D698" s="1"/>
      <c r="E698" s="1"/>
      <c r="F698" s="1"/>
      <c r="G698" s="1"/>
    </row>
    <row r="699" spans="1:7" ht="15.75" customHeight="1" x14ac:dyDescent="0.2">
      <c r="A699" s="1"/>
      <c r="B699" s="1"/>
      <c r="C699" s="1"/>
      <c r="D699" s="1"/>
      <c r="E699" s="1"/>
      <c r="F699" s="1"/>
      <c r="G699" s="1"/>
    </row>
    <row r="700" spans="1:7" ht="15.75" customHeight="1" x14ac:dyDescent="0.2">
      <c r="A700" s="1"/>
      <c r="B700" s="1"/>
      <c r="C700" s="1"/>
      <c r="D700" s="1"/>
      <c r="E700" s="1"/>
      <c r="F700" s="1"/>
      <c r="G700" s="1"/>
    </row>
    <row r="701" spans="1:7" ht="15.75" customHeight="1" x14ac:dyDescent="0.2">
      <c r="A701" s="1"/>
      <c r="B701" s="1"/>
      <c r="C701" s="1"/>
      <c r="D701" s="1"/>
      <c r="E701" s="1"/>
      <c r="F701" s="1"/>
      <c r="G701" s="1"/>
    </row>
    <row r="702" spans="1:7" ht="15.75" customHeight="1" x14ac:dyDescent="0.2">
      <c r="A702" s="1"/>
      <c r="B702" s="1"/>
      <c r="C702" s="1"/>
      <c r="D702" s="1"/>
      <c r="E702" s="1"/>
      <c r="F702" s="1"/>
      <c r="G702" s="1"/>
    </row>
    <row r="703" spans="1:7" ht="15.75" customHeight="1" x14ac:dyDescent="0.2">
      <c r="A703" s="1"/>
      <c r="B703" s="1"/>
      <c r="C703" s="1"/>
      <c r="D703" s="1"/>
      <c r="E703" s="1"/>
      <c r="F703" s="1"/>
      <c r="G703" s="1"/>
    </row>
    <row r="704" spans="1:7" ht="15.75" customHeight="1" x14ac:dyDescent="0.2">
      <c r="A704" s="1"/>
      <c r="B704" s="1"/>
      <c r="C704" s="1"/>
      <c r="D704" s="1"/>
      <c r="E704" s="1"/>
      <c r="F704" s="1"/>
      <c r="G704" s="1"/>
    </row>
    <row r="705" spans="1:7" ht="15.75" customHeight="1" x14ac:dyDescent="0.2">
      <c r="A705" s="1"/>
      <c r="B705" s="1"/>
      <c r="C705" s="1"/>
      <c r="D705" s="1"/>
      <c r="E705" s="1"/>
      <c r="F705" s="1"/>
      <c r="G705" s="1"/>
    </row>
    <row r="706" spans="1:7" ht="15.75" customHeight="1" x14ac:dyDescent="0.2">
      <c r="A706" s="1"/>
      <c r="B706" s="1"/>
      <c r="C706" s="1"/>
      <c r="D706" s="1"/>
      <c r="E706" s="1"/>
      <c r="F706" s="1"/>
      <c r="G706" s="1"/>
    </row>
    <row r="707" spans="1:7" ht="15.75" customHeight="1" x14ac:dyDescent="0.2">
      <c r="A707" s="1"/>
      <c r="B707" s="1"/>
      <c r="C707" s="1"/>
      <c r="D707" s="1"/>
      <c r="E707" s="1"/>
      <c r="F707" s="1"/>
      <c r="G707" s="1"/>
    </row>
    <row r="708" spans="1:7" ht="15.75" customHeight="1" x14ac:dyDescent="0.2">
      <c r="A708" s="1"/>
      <c r="B708" s="1"/>
      <c r="C708" s="1"/>
      <c r="D708" s="1"/>
      <c r="E708" s="1"/>
      <c r="F708" s="1"/>
      <c r="G708" s="1"/>
    </row>
    <row r="709" spans="1:7" ht="15.75" customHeight="1" x14ac:dyDescent="0.2">
      <c r="A709" s="1"/>
      <c r="B709" s="1"/>
      <c r="C709" s="1"/>
      <c r="D709" s="1"/>
      <c r="E709" s="1"/>
      <c r="F709" s="1"/>
      <c r="G709" s="1"/>
    </row>
    <row r="710" spans="1:7" ht="15.75" customHeight="1" x14ac:dyDescent="0.2">
      <c r="A710" s="1"/>
      <c r="B710" s="1"/>
      <c r="C710" s="1"/>
      <c r="D710" s="1"/>
      <c r="E710" s="1"/>
      <c r="F710" s="1"/>
      <c r="G710" s="1"/>
    </row>
    <row r="711" spans="1:7" ht="15.75" customHeight="1" x14ac:dyDescent="0.2">
      <c r="A711" s="1"/>
      <c r="B711" s="1"/>
      <c r="C711" s="1"/>
      <c r="D711" s="1"/>
      <c r="E711" s="1"/>
      <c r="F711" s="1"/>
      <c r="G711" s="1"/>
    </row>
    <row r="712" spans="1:7" ht="15.75" customHeight="1" x14ac:dyDescent="0.2">
      <c r="A712" s="1"/>
      <c r="B712" s="1"/>
      <c r="C712" s="1"/>
      <c r="D712" s="1"/>
      <c r="E712" s="1"/>
      <c r="F712" s="1"/>
      <c r="G712" s="1"/>
    </row>
    <row r="713" spans="1:7" ht="15.75" customHeight="1" x14ac:dyDescent="0.2">
      <c r="A713" s="1"/>
      <c r="B713" s="1"/>
      <c r="C713" s="1"/>
      <c r="D713" s="1"/>
      <c r="E713" s="1"/>
      <c r="F713" s="1"/>
      <c r="G713" s="1"/>
    </row>
    <row r="714" spans="1:7" ht="15.75" customHeight="1" x14ac:dyDescent="0.2">
      <c r="A714" s="1"/>
      <c r="B714" s="1"/>
      <c r="C714" s="1"/>
      <c r="D714" s="1"/>
      <c r="E714" s="1"/>
      <c r="F714" s="1"/>
      <c r="G714" s="1"/>
    </row>
    <row r="715" spans="1:7" ht="15.75" customHeight="1" x14ac:dyDescent="0.2">
      <c r="A715" s="1"/>
      <c r="B715" s="1"/>
      <c r="C715" s="1"/>
      <c r="D715" s="1"/>
      <c r="E715" s="1"/>
      <c r="F715" s="1"/>
      <c r="G715" s="1"/>
    </row>
    <row r="716" spans="1:7" ht="15.75" customHeight="1" x14ac:dyDescent="0.2">
      <c r="A716" s="1"/>
      <c r="B716" s="1"/>
      <c r="C716" s="1"/>
      <c r="D716" s="1"/>
      <c r="E716" s="1"/>
      <c r="F716" s="1"/>
      <c r="G716" s="1"/>
    </row>
    <row r="717" spans="1:7" ht="15.75" customHeight="1" x14ac:dyDescent="0.2">
      <c r="A717" s="1"/>
      <c r="B717" s="1"/>
      <c r="C717" s="1"/>
      <c r="D717" s="1"/>
      <c r="E717" s="1"/>
      <c r="F717" s="1"/>
      <c r="G717" s="1"/>
    </row>
    <row r="718" spans="1:7" ht="15.75" customHeight="1" x14ac:dyDescent="0.2">
      <c r="A718" s="1"/>
      <c r="B718" s="1"/>
      <c r="C718" s="1"/>
      <c r="D718" s="1"/>
      <c r="E718" s="1"/>
      <c r="F718" s="1"/>
      <c r="G718" s="1"/>
    </row>
    <row r="719" spans="1:7" ht="15.75" customHeight="1" x14ac:dyDescent="0.2">
      <c r="A719" s="1"/>
      <c r="B719" s="1"/>
      <c r="C719" s="1"/>
      <c r="D719" s="1"/>
      <c r="E719" s="1"/>
      <c r="F719" s="1"/>
      <c r="G719" s="1"/>
    </row>
    <row r="720" spans="1:7" ht="15.75" customHeight="1" x14ac:dyDescent="0.2">
      <c r="A720" s="1"/>
      <c r="B720" s="1"/>
      <c r="C720" s="1"/>
      <c r="D720" s="1"/>
      <c r="E720" s="1"/>
      <c r="F720" s="1"/>
      <c r="G720" s="1"/>
    </row>
    <row r="721" spans="1:7" ht="15.75" customHeight="1" x14ac:dyDescent="0.2">
      <c r="A721" s="1"/>
      <c r="B721" s="1"/>
      <c r="C721" s="1"/>
      <c r="D721" s="1"/>
      <c r="E721" s="1"/>
      <c r="F721" s="1"/>
      <c r="G721" s="1"/>
    </row>
    <row r="722" spans="1:7" ht="15.75" customHeight="1" x14ac:dyDescent="0.2">
      <c r="A722" s="1"/>
      <c r="B722" s="1"/>
      <c r="C722" s="1"/>
      <c r="D722" s="1"/>
      <c r="E722" s="1"/>
      <c r="F722" s="1"/>
      <c r="G722" s="1"/>
    </row>
    <row r="723" spans="1:7" ht="15.75" customHeight="1" x14ac:dyDescent="0.2">
      <c r="A723" s="1"/>
      <c r="B723" s="1"/>
      <c r="C723" s="1"/>
      <c r="D723" s="1"/>
      <c r="E723" s="1"/>
      <c r="F723" s="1"/>
      <c r="G723" s="1"/>
    </row>
    <row r="724" spans="1:7" ht="15.75" customHeight="1" x14ac:dyDescent="0.2">
      <c r="A724" s="1"/>
      <c r="B724" s="1"/>
      <c r="C724" s="1"/>
      <c r="D724" s="1"/>
      <c r="E724" s="1"/>
      <c r="F724" s="1"/>
      <c r="G724" s="1"/>
    </row>
    <row r="725" spans="1:7" ht="15.75" customHeight="1" x14ac:dyDescent="0.2">
      <c r="A725" s="1"/>
      <c r="B725" s="1"/>
      <c r="C725" s="1"/>
      <c r="D725" s="1"/>
      <c r="E725" s="1"/>
      <c r="F725" s="1"/>
      <c r="G725" s="1"/>
    </row>
    <row r="726" spans="1:7" ht="15.75" customHeight="1" x14ac:dyDescent="0.2">
      <c r="A726" s="1"/>
      <c r="B726" s="1"/>
      <c r="C726" s="1"/>
      <c r="D726" s="1"/>
      <c r="E726" s="1"/>
      <c r="F726" s="1"/>
      <c r="G726" s="1"/>
    </row>
    <row r="727" spans="1:7" ht="15.75" customHeight="1" x14ac:dyDescent="0.2">
      <c r="A727" s="1"/>
      <c r="B727" s="1"/>
      <c r="C727" s="1"/>
      <c r="D727" s="1"/>
      <c r="E727" s="1"/>
      <c r="F727" s="1"/>
      <c r="G727" s="1"/>
    </row>
    <row r="728" spans="1:7" ht="15.75" customHeight="1" x14ac:dyDescent="0.2">
      <c r="A728" s="1"/>
      <c r="B728" s="1"/>
      <c r="C728" s="1"/>
      <c r="D728" s="1"/>
      <c r="E728" s="1"/>
      <c r="F728" s="1"/>
      <c r="G728" s="1"/>
    </row>
    <row r="729" spans="1:7" ht="15.75" customHeight="1" x14ac:dyDescent="0.2">
      <c r="A729" s="1"/>
      <c r="B729" s="1"/>
      <c r="C729" s="1"/>
      <c r="D729" s="1"/>
      <c r="E729" s="1"/>
      <c r="F729" s="1"/>
      <c r="G729" s="1"/>
    </row>
    <row r="730" spans="1:7" ht="15.75" customHeight="1" x14ac:dyDescent="0.2">
      <c r="A730" s="1"/>
      <c r="B730" s="1"/>
      <c r="C730" s="1"/>
      <c r="D730" s="1"/>
      <c r="E730" s="1"/>
      <c r="F730" s="1"/>
      <c r="G730" s="1"/>
    </row>
    <row r="731" spans="1:7" ht="15.75" customHeight="1" x14ac:dyDescent="0.2">
      <c r="A731" s="1"/>
      <c r="B731" s="1"/>
      <c r="C731" s="1"/>
      <c r="D731" s="1"/>
      <c r="E731" s="1"/>
      <c r="F731" s="1"/>
      <c r="G731" s="1"/>
    </row>
    <row r="732" spans="1:7" ht="15.75" customHeight="1" x14ac:dyDescent="0.2">
      <c r="A732" s="1"/>
      <c r="B732" s="1"/>
      <c r="C732" s="1"/>
      <c r="D732" s="1"/>
      <c r="E732" s="1"/>
      <c r="F732" s="1"/>
      <c r="G732" s="1"/>
    </row>
    <row r="733" spans="1:7" ht="15.75" customHeight="1" x14ac:dyDescent="0.2">
      <c r="A733" s="1"/>
      <c r="B733" s="1"/>
      <c r="C733" s="1"/>
      <c r="D733" s="1"/>
      <c r="E733" s="1"/>
      <c r="F733" s="1"/>
      <c r="G733" s="1"/>
    </row>
    <row r="734" spans="1:7" ht="15.75" customHeight="1" x14ac:dyDescent="0.2">
      <c r="A734" s="1"/>
      <c r="B734" s="1"/>
      <c r="C734" s="1"/>
      <c r="D734" s="1"/>
      <c r="E734" s="1"/>
      <c r="F734" s="1"/>
      <c r="G734" s="1"/>
    </row>
    <row r="735" spans="1:7" ht="15.75" customHeight="1" x14ac:dyDescent="0.2">
      <c r="A735" s="1"/>
      <c r="B735" s="1"/>
      <c r="C735" s="1"/>
      <c r="D735" s="1"/>
      <c r="E735" s="1"/>
      <c r="F735" s="1"/>
      <c r="G735" s="1"/>
    </row>
    <row r="736" spans="1:7" ht="15.75" customHeight="1" x14ac:dyDescent="0.2">
      <c r="A736" s="1"/>
      <c r="B736" s="1"/>
      <c r="C736" s="1"/>
      <c r="D736" s="1"/>
      <c r="E736" s="1"/>
      <c r="F736" s="1"/>
      <c r="G736" s="1"/>
    </row>
    <row r="737" spans="1:7" ht="15.75" customHeight="1" x14ac:dyDescent="0.2">
      <c r="A737" s="1"/>
      <c r="B737" s="1"/>
      <c r="C737" s="1"/>
      <c r="D737" s="1"/>
      <c r="E737" s="1"/>
      <c r="F737" s="1"/>
      <c r="G737" s="1"/>
    </row>
    <row r="738" spans="1:7" ht="15.75" customHeight="1" x14ac:dyDescent="0.2">
      <c r="A738" s="1"/>
      <c r="B738" s="1"/>
      <c r="C738" s="1"/>
      <c r="D738" s="1"/>
      <c r="E738" s="1"/>
      <c r="F738" s="1"/>
      <c r="G738" s="1"/>
    </row>
    <row r="739" spans="1:7" ht="15.75" customHeight="1" x14ac:dyDescent="0.2">
      <c r="A739" s="1"/>
      <c r="B739" s="1"/>
      <c r="C739" s="1"/>
      <c r="D739" s="1"/>
      <c r="E739" s="1"/>
      <c r="F739" s="1"/>
      <c r="G739" s="1"/>
    </row>
    <row r="740" spans="1:7" ht="15.75" customHeight="1" x14ac:dyDescent="0.2">
      <c r="A740" s="1"/>
      <c r="B740" s="1"/>
      <c r="C740" s="1"/>
      <c r="D740" s="1"/>
      <c r="E740" s="1"/>
      <c r="F740" s="1"/>
      <c r="G740" s="1"/>
    </row>
    <row r="741" spans="1:7" ht="15.75" customHeight="1" x14ac:dyDescent="0.2">
      <c r="A741" s="1"/>
      <c r="B741" s="1"/>
      <c r="C741" s="1"/>
      <c r="D741" s="1"/>
      <c r="E741" s="1"/>
      <c r="F741" s="1"/>
      <c r="G741" s="1"/>
    </row>
    <row r="742" spans="1:7" ht="15.75" customHeight="1" x14ac:dyDescent="0.2">
      <c r="A742" s="1"/>
      <c r="B742" s="1"/>
      <c r="C742" s="1"/>
      <c r="D742" s="1"/>
      <c r="E742" s="1"/>
      <c r="F742" s="1"/>
      <c r="G742" s="1"/>
    </row>
    <row r="743" spans="1:7" ht="15.75" customHeight="1" x14ac:dyDescent="0.2">
      <c r="A743" s="1"/>
      <c r="B743" s="1"/>
      <c r="C743" s="1"/>
      <c r="D743" s="1"/>
      <c r="E743" s="1"/>
      <c r="F743" s="1"/>
      <c r="G743" s="1"/>
    </row>
    <row r="744" spans="1:7" ht="15.75" customHeight="1" x14ac:dyDescent="0.2">
      <c r="A744" s="1"/>
      <c r="B744" s="1"/>
      <c r="C744" s="1"/>
      <c r="D744" s="1"/>
      <c r="E744" s="1"/>
      <c r="F744" s="1"/>
      <c r="G744" s="1"/>
    </row>
    <row r="745" spans="1:7" ht="15.75" customHeight="1" x14ac:dyDescent="0.2">
      <c r="A745" s="1"/>
      <c r="B745" s="1"/>
      <c r="C745" s="1"/>
      <c r="D745" s="1"/>
      <c r="E745" s="1"/>
      <c r="F745" s="1"/>
      <c r="G745" s="1"/>
    </row>
    <row r="746" spans="1:7" ht="15.75" customHeight="1" x14ac:dyDescent="0.2">
      <c r="A746" s="1"/>
      <c r="B746" s="1"/>
      <c r="C746" s="1"/>
      <c r="D746" s="1"/>
      <c r="E746" s="1"/>
      <c r="F746" s="1"/>
      <c r="G746" s="1"/>
    </row>
    <row r="747" spans="1:7" ht="15.75" customHeight="1" x14ac:dyDescent="0.2">
      <c r="A747" s="1"/>
      <c r="B747" s="1"/>
      <c r="C747" s="1"/>
      <c r="D747" s="1"/>
      <c r="E747" s="1"/>
      <c r="F747" s="1"/>
      <c r="G747" s="1"/>
    </row>
    <row r="748" spans="1:7" ht="15.75" customHeight="1" x14ac:dyDescent="0.2">
      <c r="A748" s="1"/>
      <c r="B748" s="1"/>
      <c r="C748" s="1"/>
      <c r="D748" s="1"/>
      <c r="E748" s="1"/>
      <c r="F748" s="1"/>
      <c r="G748" s="1"/>
    </row>
    <row r="749" spans="1:7" ht="15.75" customHeight="1" x14ac:dyDescent="0.2">
      <c r="A749" s="1"/>
      <c r="B749" s="1"/>
      <c r="C749" s="1"/>
      <c r="D749" s="1"/>
      <c r="E749" s="1"/>
      <c r="F749" s="1"/>
      <c r="G749" s="1"/>
    </row>
    <row r="750" spans="1:7" ht="15.75" customHeight="1" x14ac:dyDescent="0.2">
      <c r="A750" s="1"/>
      <c r="B750" s="1"/>
      <c r="C750" s="1"/>
      <c r="D750" s="1"/>
      <c r="E750" s="1"/>
      <c r="F750" s="1"/>
      <c r="G750" s="1"/>
    </row>
    <row r="751" spans="1:7" ht="15.75" customHeight="1" x14ac:dyDescent="0.2">
      <c r="A751" s="1"/>
      <c r="B751" s="1"/>
      <c r="C751" s="1"/>
      <c r="D751" s="1"/>
      <c r="E751" s="1"/>
      <c r="F751" s="1"/>
      <c r="G751" s="1"/>
    </row>
    <row r="752" spans="1:7" ht="15.75" customHeight="1" x14ac:dyDescent="0.2">
      <c r="A752" s="1"/>
      <c r="B752" s="1"/>
      <c r="C752" s="1"/>
      <c r="D752" s="1"/>
      <c r="E752" s="1"/>
      <c r="F752" s="1"/>
      <c r="G752" s="1"/>
    </row>
    <row r="753" spans="1:7" ht="15.75" customHeight="1" x14ac:dyDescent="0.2">
      <c r="A753" s="1"/>
      <c r="B753" s="1"/>
      <c r="C753" s="1"/>
      <c r="D753" s="1"/>
      <c r="E753" s="1"/>
      <c r="F753" s="1"/>
      <c r="G753" s="1"/>
    </row>
    <row r="754" spans="1:7" ht="15.75" customHeight="1" x14ac:dyDescent="0.2">
      <c r="A754" s="1"/>
      <c r="B754" s="1"/>
      <c r="C754" s="1"/>
      <c r="D754" s="1"/>
      <c r="E754" s="1"/>
      <c r="F754" s="1"/>
      <c r="G754" s="1"/>
    </row>
    <row r="755" spans="1:7" ht="15.75" customHeight="1" x14ac:dyDescent="0.2">
      <c r="A755" s="1"/>
      <c r="B755" s="1"/>
      <c r="C755" s="1"/>
      <c r="D755" s="1"/>
      <c r="E755" s="1"/>
      <c r="F755" s="1"/>
      <c r="G755" s="1"/>
    </row>
    <row r="756" spans="1:7" ht="15.75" customHeight="1" x14ac:dyDescent="0.2">
      <c r="A756" s="1"/>
      <c r="B756" s="1"/>
      <c r="C756" s="1"/>
      <c r="D756" s="1"/>
      <c r="E756" s="1"/>
      <c r="F756" s="1"/>
      <c r="G756" s="1"/>
    </row>
    <row r="757" spans="1:7" ht="15.75" customHeight="1" x14ac:dyDescent="0.2">
      <c r="A757" s="1"/>
      <c r="B757" s="1"/>
      <c r="C757" s="1"/>
      <c r="D757" s="1"/>
      <c r="E757" s="1"/>
      <c r="F757" s="1"/>
      <c r="G757" s="1"/>
    </row>
    <row r="758" spans="1:7" ht="15.75" customHeight="1" x14ac:dyDescent="0.2">
      <c r="A758" s="1"/>
      <c r="B758" s="1"/>
      <c r="C758" s="1"/>
      <c r="D758" s="1"/>
      <c r="E758" s="1"/>
      <c r="F758" s="1"/>
      <c r="G758" s="1"/>
    </row>
    <row r="759" spans="1:7" ht="15.75" customHeight="1" x14ac:dyDescent="0.2">
      <c r="A759" s="1"/>
      <c r="B759" s="1"/>
      <c r="C759" s="1"/>
      <c r="D759" s="1"/>
      <c r="E759" s="1"/>
      <c r="F759" s="1"/>
      <c r="G759" s="1"/>
    </row>
    <row r="760" spans="1:7" ht="15.75" customHeight="1" x14ac:dyDescent="0.2">
      <c r="A760" s="1"/>
      <c r="B760" s="1"/>
      <c r="C760" s="1"/>
      <c r="D760" s="1"/>
      <c r="E760" s="1"/>
      <c r="F760" s="1"/>
      <c r="G760" s="1"/>
    </row>
    <row r="761" spans="1:7" ht="15.75" customHeight="1" x14ac:dyDescent="0.2">
      <c r="A761" s="1"/>
      <c r="B761" s="1"/>
      <c r="C761" s="1"/>
      <c r="D761" s="1"/>
      <c r="E761" s="1"/>
      <c r="F761" s="1"/>
      <c r="G761" s="1"/>
    </row>
    <row r="762" spans="1:7" ht="15.75" customHeight="1" x14ac:dyDescent="0.2">
      <c r="A762" s="1"/>
      <c r="B762" s="1"/>
      <c r="C762" s="1"/>
      <c r="D762" s="1"/>
      <c r="E762" s="1"/>
      <c r="F762" s="1"/>
      <c r="G762" s="1"/>
    </row>
    <row r="763" spans="1:7" ht="15.75" customHeight="1" x14ac:dyDescent="0.2">
      <c r="A763" s="1"/>
      <c r="B763" s="1"/>
      <c r="C763" s="1"/>
      <c r="D763" s="1"/>
      <c r="E763" s="1"/>
      <c r="F763" s="1"/>
      <c r="G763" s="1"/>
    </row>
    <row r="764" spans="1:7" ht="15.75" customHeight="1" x14ac:dyDescent="0.2">
      <c r="A764" s="1"/>
      <c r="B764" s="1"/>
      <c r="C764" s="1"/>
      <c r="D764" s="1"/>
      <c r="E764" s="1"/>
      <c r="F764" s="1"/>
      <c r="G764" s="1"/>
    </row>
    <row r="765" spans="1:7" ht="15.75" customHeight="1" x14ac:dyDescent="0.2">
      <c r="A765" s="1"/>
      <c r="B765" s="1"/>
      <c r="C765" s="1"/>
      <c r="D765" s="1"/>
      <c r="E765" s="1"/>
      <c r="F765" s="1"/>
      <c r="G765" s="1"/>
    </row>
    <row r="766" spans="1:7" ht="15.75" customHeight="1" x14ac:dyDescent="0.2">
      <c r="A766" s="1"/>
      <c r="B766" s="1"/>
      <c r="C766" s="1"/>
      <c r="D766" s="1"/>
      <c r="E766" s="1"/>
      <c r="F766" s="1"/>
      <c r="G766" s="1"/>
    </row>
    <row r="767" spans="1:7" ht="15.75" customHeight="1" x14ac:dyDescent="0.2">
      <c r="A767" s="1"/>
      <c r="B767" s="1"/>
      <c r="C767" s="1"/>
      <c r="D767" s="1"/>
      <c r="E767" s="1"/>
      <c r="F767" s="1"/>
      <c r="G767" s="1"/>
    </row>
    <row r="768" spans="1:7" ht="15.75" customHeight="1" x14ac:dyDescent="0.2">
      <c r="A768" s="1"/>
      <c r="B768" s="1"/>
      <c r="C768" s="1"/>
      <c r="D768" s="1"/>
      <c r="E768" s="1"/>
      <c r="F768" s="1"/>
      <c r="G768" s="1"/>
    </row>
    <row r="769" spans="1:7" ht="15.75" customHeight="1" x14ac:dyDescent="0.2">
      <c r="A769" s="1"/>
      <c r="B769" s="1"/>
      <c r="C769" s="1"/>
      <c r="D769" s="1"/>
      <c r="E769" s="1"/>
      <c r="F769" s="1"/>
      <c r="G769" s="1"/>
    </row>
    <row r="770" spans="1:7" ht="15.75" customHeight="1" x14ac:dyDescent="0.2">
      <c r="A770" s="1"/>
      <c r="B770" s="1"/>
      <c r="C770" s="1"/>
      <c r="D770" s="1"/>
      <c r="E770" s="1"/>
      <c r="F770" s="1"/>
      <c r="G770" s="1"/>
    </row>
    <row r="771" spans="1:7" ht="15.75" customHeight="1" x14ac:dyDescent="0.2">
      <c r="A771" s="1"/>
      <c r="B771" s="1"/>
      <c r="C771" s="1"/>
      <c r="D771" s="1"/>
      <c r="E771" s="1"/>
      <c r="F771" s="1"/>
      <c r="G771" s="1"/>
    </row>
    <row r="772" spans="1:7" ht="15.75" customHeight="1" x14ac:dyDescent="0.2">
      <c r="A772" s="1"/>
      <c r="B772" s="1"/>
      <c r="C772" s="1"/>
      <c r="D772" s="1"/>
      <c r="E772" s="1"/>
      <c r="F772" s="1"/>
      <c r="G772" s="1"/>
    </row>
    <row r="773" spans="1:7" ht="15.75" customHeight="1" x14ac:dyDescent="0.2">
      <c r="A773" s="1"/>
      <c r="B773" s="1"/>
      <c r="C773" s="1"/>
      <c r="D773" s="1"/>
      <c r="E773" s="1"/>
      <c r="F773" s="1"/>
      <c r="G773" s="1"/>
    </row>
    <row r="774" spans="1:7" ht="15.75" customHeight="1" x14ac:dyDescent="0.2">
      <c r="A774" s="1"/>
      <c r="B774" s="1"/>
      <c r="C774" s="1"/>
      <c r="D774" s="1"/>
      <c r="E774" s="1"/>
      <c r="F774" s="1"/>
      <c r="G774" s="1"/>
    </row>
    <row r="775" spans="1:7" ht="15.75" customHeight="1" x14ac:dyDescent="0.2">
      <c r="A775" s="1"/>
      <c r="B775" s="1"/>
      <c r="C775" s="1"/>
      <c r="D775" s="1"/>
      <c r="E775" s="1"/>
      <c r="F775" s="1"/>
      <c r="G775" s="1"/>
    </row>
    <row r="776" spans="1:7" ht="15.75" customHeight="1" x14ac:dyDescent="0.2">
      <c r="A776" s="1"/>
      <c r="B776" s="1"/>
      <c r="C776" s="1"/>
      <c r="D776" s="1"/>
      <c r="E776" s="1"/>
      <c r="F776" s="1"/>
      <c r="G776" s="1"/>
    </row>
    <row r="777" spans="1:7" ht="15.75" customHeight="1" x14ac:dyDescent="0.2">
      <c r="A777" s="1"/>
      <c r="B777" s="1"/>
      <c r="C777" s="1"/>
      <c r="D777" s="1"/>
      <c r="E777" s="1"/>
      <c r="F777" s="1"/>
      <c r="G777" s="1"/>
    </row>
    <row r="778" spans="1:7" ht="15.75" customHeight="1" x14ac:dyDescent="0.2">
      <c r="A778" s="1"/>
      <c r="B778" s="1"/>
      <c r="C778" s="1"/>
      <c r="D778" s="1"/>
      <c r="E778" s="1"/>
      <c r="F778" s="1"/>
      <c r="G778" s="1"/>
    </row>
    <row r="779" spans="1:7" ht="15.75" customHeight="1" x14ac:dyDescent="0.2">
      <c r="A779" s="1"/>
      <c r="B779" s="1"/>
      <c r="C779" s="1"/>
      <c r="D779" s="1"/>
      <c r="E779" s="1"/>
      <c r="F779" s="1"/>
      <c r="G779" s="1"/>
    </row>
    <row r="780" spans="1:7" ht="15.75" customHeight="1" x14ac:dyDescent="0.2">
      <c r="A780" s="1"/>
      <c r="B780" s="1"/>
      <c r="C780" s="1"/>
      <c r="D780" s="1"/>
      <c r="E780" s="1"/>
      <c r="F780" s="1"/>
      <c r="G780" s="1"/>
    </row>
    <row r="781" spans="1:7" ht="15.75" customHeight="1" x14ac:dyDescent="0.2">
      <c r="A781" s="1"/>
      <c r="B781" s="1"/>
      <c r="C781" s="1"/>
      <c r="D781" s="1"/>
      <c r="E781" s="1"/>
      <c r="F781" s="1"/>
      <c r="G781" s="1"/>
    </row>
    <row r="782" spans="1:7" ht="15.75" customHeight="1" x14ac:dyDescent="0.2">
      <c r="A782" s="1"/>
      <c r="B782" s="1"/>
      <c r="C782" s="1"/>
      <c r="D782" s="1"/>
      <c r="E782" s="1"/>
      <c r="F782" s="1"/>
      <c r="G782" s="1"/>
    </row>
    <row r="783" spans="1:7" ht="15.75" customHeight="1" x14ac:dyDescent="0.2">
      <c r="A783" s="1"/>
      <c r="B783" s="1"/>
      <c r="C783" s="1"/>
      <c r="D783" s="1"/>
      <c r="E783" s="1"/>
      <c r="F783" s="1"/>
      <c r="G783" s="1"/>
    </row>
    <row r="784" spans="1:7" ht="15.75" customHeight="1" x14ac:dyDescent="0.2">
      <c r="A784" s="1"/>
      <c r="B784" s="1"/>
      <c r="C784" s="1"/>
      <c r="D784" s="1"/>
      <c r="E784" s="1"/>
      <c r="F784" s="1"/>
      <c r="G784" s="1"/>
    </row>
    <row r="785" spans="1:7" ht="15.75" customHeight="1" x14ac:dyDescent="0.2">
      <c r="A785" s="1"/>
      <c r="B785" s="1"/>
      <c r="C785" s="1"/>
      <c r="D785" s="1"/>
      <c r="E785" s="1"/>
      <c r="F785" s="1"/>
      <c r="G785" s="1"/>
    </row>
    <row r="786" spans="1:7" ht="15.75" customHeight="1" x14ac:dyDescent="0.2">
      <c r="A786" s="1"/>
      <c r="B786" s="1"/>
      <c r="C786" s="1"/>
      <c r="D786" s="1"/>
      <c r="E786" s="1"/>
      <c r="F786" s="1"/>
      <c r="G786" s="1"/>
    </row>
    <row r="787" spans="1:7" ht="15.75" customHeight="1" x14ac:dyDescent="0.2">
      <c r="A787" s="1"/>
      <c r="B787" s="1"/>
      <c r="C787" s="1"/>
      <c r="D787" s="1"/>
      <c r="E787" s="1"/>
      <c r="F787" s="1"/>
      <c r="G787" s="1"/>
    </row>
    <row r="788" spans="1:7" ht="15.75" customHeight="1" x14ac:dyDescent="0.2">
      <c r="A788" s="1"/>
      <c r="B788" s="1"/>
      <c r="C788" s="1"/>
      <c r="D788" s="1"/>
      <c r="E788" s="1"/>
      <c r="F788" s="1"/>
      <c r="G788" s="1"/>
    </row>
    <row r="789" spans="1:7" ht="15.75" customHeight="1" x14ac:dyDescent="0.2">
      <c r="A789" s="1"/>
      <c r="B789" s="1"/>
      <c r="C789" s="1"/>
      <c r="D789" s="1"/>
      <c r="E789" s="1"/>
      <c r="F789" s="1"/>
      <c r="G789" s="1"/>
    </row>
    <row r="790" spans="1:7" ht="15.75" customHeight="1" x14ac:dyDescent="0.2">
      <c r="A790" s="1"/>
      <c r="B790" s="1"/>
      <c r="C790" s="1"/>
      <c r="D790" s="1"/>
      <c r="E790" s="1"/>
      <c r="F790" s="1"/>
      <c r="G790" s="1"/>
    </row>
    <row r="791" spans="1:7" ht="15.75" customHeight="1" x14ac:dyDescent="0.2">
      <c r="A791" s="1"/>
      <c r="B791" s="1"/>
      <c r="C791" s="1"/>
      <c r="D791" s="1"/>
      <c r="E791" s="1"/>
      <c r="F791" s="1"/>
      <c r="G791" s="1"/>
    </row>
    <row r="792" spans="1:7" ht="15.75" customHeight="1" x14ac:dyDescent="0.2">
      <c r="A792" s="1"/>
      <c r="B792" s="1"/>
      <c r="C792" s="1"/>
      <c r="D792" s="1"/>
      <c r="E792" s="1"/>
      <c r="F792" s="1"/>
      <c r="G792" s="1"/>
    </row>
    <row r="793" spans="1:7" ht="15.75" customHeight="1" x14ac:dyDescent="0.2">
      <c r="A793" s="1"/>
      <c r="B793" s="1"/>
      <c r="C793" s="1"/>
      <c r="D793" s="1"/>
      <c r="E793" s="1"/>
      <c r="F793" s="1"/>
      <c r="G793" s="1"/>
    </row>
    <row r="794" spans="1:7" ht="15.75" customHeight="1" x14ac:dyDescent="0.2">
      <c r="A794" s="1"/>
      <c r="B794" s="1"/>
      <c r="C794" s="1"/>
      <c r="D794" s="1"/>
      <c r="E794" s="1"/>
      <c r="F794" s="1"/>
      <c r="G794" s="1"/>
    </row>
    <row r="795" spans="1:7" ht="15.75" customHeight="1" x14ac:dyDescent="0.2">
      <c r="A795" s="1"/>
      <c r="B795" s="1"/>
      <c r="C795" s="1"/>
      <c r="D795" s="1"/>
      <c r="E795" s="1"/>
      <c r="F795" s="1"/>
      <c r="G795" s="1"/>
    </row>
    <row r="796" spans="1:7" ht="15.75" customHeight="1" x14ac:dyDescent="0.2">
      <c r="A796" s="1"/>
      <c r="B796" s="1"/>
      <c r="C796" s="1"/>
      <c r="D796" s="1"/>
      <c r="E796" s="1"/>
      <c r="F796" s="1"/>
      <c r="G796" s="1"/>
    </row>
    <row r="797" spans="1:7" ht="15.75" customHeight="1" x14ac:dyDescent="0.2">
      <c r="A797" s="1"/>
      <c r="B797" s="1"/>
      <c r="C797" s="1"/>
      <c r="D797" s="1"/>
      <c r="E797" s="1"/>
      <c r="F797" s="1"/>
      <c r="G797" s="1"/>
    </row>
    <row r="798" spans="1:7" ht="15.75" customHeight="1" x14ac:dyDescent="0.2">
      <c r="A798" s="1"/>
      <c r="B798" s="1"/>
      <c r="C798" s="1"/>
      <c r="D798" s="1"/>
      <c r="E798" s="1"/>
      <c r="F798" s="1"/>
      <c r="G798" s="1"/>
    </row>
    <row r="799" spans="1:7" ht="15.75" customHeight="1" x14ac:dyDescent="0.2">
      <c r="A799" s="1"/>
      <c r="B799" s="1"/>
      <c r="C799" s="1"/>
      <c r="D799" s="1"/>
      <c r="E799" s="1"/>
      <c r="F799" s="1"/>
      <c r="G799" s="1"/>
    </row>
    <row r="800" spans="1:7" ht="15.75" customHeight="1" x14ac:dyDescent="0.2">
      <c r="A800" s="1"/>
      <c r="B800" s="1"/>
      <c r="C800" s="1"/>
      <c r="D800" s="1"/>
      <c r="E800" s="1"/>
      <c r="F800" s="1"/>
      <c r="G800" s="1"/>
    </row>
    <row r="801" spans="1:7" ht="15.75" customHeight="1" x14ac:dyDescent="0.2">
      <c r="A801" s="1"/>
      <c r="B801" s="1"/>
      <c r="C801" s="1"/>
      <c r="D801" s="1"/>
      <c r="E801" s="1"/>
      <c r="F801" s="1"/>
      <c r="G801" s="1"/>
    </row>
    <row r="802" spans="1:7" ht="15.75" customHeight="1" x14ac:dyDescent="0.2">
      <c r="A802" s="1"/>
      <c r="B802" s="1"/>
      <c r="C802" s="1"/>
      <c r="D802" s="1"/>
      <c r="E802" s="1"/>
      <c r="F802" s="1"/>
      <c r="G802" s="1"/>
    </row>
    <row r="803" spans="1:7" ht="15.75" customHeight="1" x14ac:dyDescent="0.2">
      <c r="A803" s="1"/>
      <c r="B803" s="1"/>
      <c r="C803" s="1"/>
      <c r="D803" s="1"/>
      <c r="E803" s="1"/>
      <c r="F803" s="1"/>
      <c r="G803" s="1"/>
    </row>
    <row r="804" spans="1:7" ht="15.75" customHeight="1" x14ac:dyDescent="0.2">
      <c r="A804" s="1"/>
      <c r="B804" s="1"/>
      <c r="C804" s="1"/>
      <c r="D804" s="1"/>
      <c r="E804" s="1"/>
      <c r="F804" s="1"/>
      <c r="G804" s="1"/>
    </row>
    <row r="805" spans="1:7" ht="15.75" customHeight="1" x14ac:dyDescent="0.2">
      <c r="A805" s="1"/>
      <c r="B805" s="1"/>
      <c r="C805" s="1"/>
      <c r="D805" s="1"/>
      <c r="E805" s="1"/>
      <c r="F805" s="1"/>
      <c r="G805" s="1"/>
    </row>
    <row r="806" spans="1:7" ht="15.75" customHeight="1" x14ac:dyDescent="0.2">
      <c r="A806" s="1"/>
      <c r="B806" s="1"/>
      <c r="C806" s="1"/>
      <c r="D806" s="1"/>
      <c r="E806" s="1"/>
      <c r="F806" s="1"/>
      <c r="G806" s="1"/>
    </row>
    <row r="807" spans="1:7" ht="15.75" customHeight="1" x14ac:dyDescent="0.2">
      <c r="A807" s="1"/>
      <c r="B807" s="1"/>
      <c r="C807" s="1"/>
      <c r="D807" s="1"/>
      <c r="E807" s="1"/>
      <c r="F807" s="1"/>
      <c r="G807" s="1"/>
    </row>
    <row r="808" spans="1:7" ht="15.75" customHeight="1" x14ac:dyDescent="0.2">
      <c r="A808" s="1"/>
      <c r="B808" s="1"/>
      <c r="C808" s="1"/>
      <c r="D808" s="1"/>
      <c r="E808" s="1"/>
      <c r="F808" s="1"/>
      <c r="G808" s="1"/>
    </row>
    <row r="809" spans="1:7" ht="15.75" customHeight="1" x14ac:dyDescent="0.2">
      <c r="A809" s="1"/>
      <c r="B809" s="1"/>
      <c r="C809" s="1"/>
      <c r="D809" s="1"/>
      <c r="E809" s="1"/>
      <c r="F809" s="1"/>
      <c r="G809" s="1"/>
    </row>
    <row r="810" spans="1:7" ht="15.75" customHeight="1" x14ac:dyDescent="0.2">
      <c r="A810" s="1"/>
      <c r="B810" s="1"/>
      <c r="C810" s="1"/>
      <c r="D810" s="1"/>
      <c r="E810" s="1"/>
      <c r="F810" s="1"/>
      <c r="G810" s="1"/>
    </row>
    <row r="811" spans="1:7" ht="15.75" customHeight="1" x14ac:dyDescent="0.2">
      <c r="A811" s="1"/>
      <c r="B811" s="1"/>
      <c r="C811" s="1"/>
      <c r="D811" s="1"/>
      <c r="E811" s="1"/>
      <c r="F811" s="1"/>
      <c r="G811" s="1"/>
    </row>
    <row r="812" spans="1:7" ht="15.75" customHeight="1" x14ac:dyDescent="0.2">
      <c r="A812" s="1"/>
      <c r="B812" s="1"/>
      <c r="C812" s="1"/>
      <c r="D812" s="1"/>
      <c r="E812" s="1"/>
      <c r="F812" s="1"/>
      <c r="G812" s="1"/>
    </row>
    <row r="813" spans="1:7" ht="15.75" customHeight="1" x14ac:dyDescent="0.2">
      <c r="A813" s="1"/>
      <c r="B813" s="1"/>
      <c r="C813" s="1"/>
      <c r="D813" s="1"/>
      <c r="E813" s="1"/>
      <c r="F813" s="1"/>
      <c r="G813" s="1"/>
    </row>
    <row r="814" spans="1:7" ht="15.75" customHeight="1" x14ac:dyDescent="0.2">
      <c r="A814" s="1"/>
      <c r="B814" s="1"/>
      <c r="C814" s="1"/>
      <c r="D814" s="1"/>
      <c r="E814" s="1"/>
      <c r="F814" s="1"/>
      <c r="G814" s="1"/>
    </row>
    <row r="815" spans="1:7" ht="15.75" customHeight="1" x14ac:dyDescent="0.2">
      <c r="A815" s="1"/>
      <c r="B815" s="1"/>
      <c r="C815" s="1"/>
      <c r="D815" s="1"/>
      <c r="E815" s="1"/>
      <c r="F815" s="1"/>
      <c r="G815" s="1"/>
    </row>
    <row r="816" spans="1:7" ht="15.75" customHeight="1" x14ac:dyDescent="0.2">
      <c r="A816" s="1"/>
      <c r="B816" s="1"/>
      <c r="C816" s="1"/>
      <c r="D816" s="1"/>
      <c r="E816" s="1"/>
      <c r="F816" s="1"/>
      <c r="G816" s="1"/>
    </row>
    <row r="817" spans="1:7" ht="15.75" customHeight="1" x14ac:dyDescent="0.2">
      <c r="A817" s="1"/>
      <c r="B817" s="1"/>
      <c r="C817" s="1"/>
      <c r="D817" s="1"/>
      <c r="E817" s="1"/>
      <c r="F817" s="1"/>
      <c r="G817" s="1"/>
    </row>
    <row r="818" spans="1:7" ht="15.75" customHeight="1" x14ac:dyDescent="0.2">
      <c r="A818" s="1"/>
      <c r="B818" s="1"/>
      <c r="C818" s="1"/>
      <c r="D818" s="1"/>
      <c r="E818" s="1"/>
      <c r="F818" s="1"/>
      <c r="G818" s="1"/>
    </row>
    <row r="819" spans="1:7" ht="15.75" customHeight="1" x14ac:dyDescent="0.2">
      <c r="A819" s="1"/>
      <c r="B819" s="1"/>
      <c r="C819" s="1"/>
      <c r="D819" s="1"/>
      <c r="E819" s="1"/>
      <c r="F819" s="1"/>
      <c r="G819" s="1"/>
    </row>
    <row r="820" spans="1:7" ht="15.75" customHeight="1" x14ac:dyDescent="0.2">
      <c r="A820" s="1"/>
      <c r="B820" s="1"/>
      <c r="C820" s="1"/>
      <c r="D820" s="1"/>
      <c r="E820" s="1"/>
      <c r="F820" s="1"/>
      <c r="G820" s="1"/>
    </row>
    <row r="821" spans="1:7" ht="15.75" customHeight="1" x14ac:dyDescent="0.2">
      <c r="A821" s="1"/>
      <c r="B821" s="1"/>
      <c r="C821" s="1"/>
      <c r="D821" s="1"/>
      <c r="E821" s="1"/>
      <c r="F821" s="1"/>
      <c r="G821" s="1"/>
    </row>
    <row r="822" spans="1:7" ht="15.75" customHeight="1" x14ac:dyDescent="0.2">
      <c r="A822" s="1"/>
      <c r="B822" s="1"/>
      <c r="C822" s="1"/>
      <c r="D822" s="1"/>
      <c r="E822" s="1"/>
      <c r="F822" s="1"/>
      <c r="G822" s="1"/>
    </row>
    <row r="823" spans="1:7" ht="15.75" customHeight="1" x14ac:dyDescent="0.2">
      <c r="A823" s="1"/>
      <c r="B823" s="1"/>
      <c r="C823" s="1"/>
      <c r="D823" s="1"/>
      <c r="E823" s="1"/>
      <c r="F823" s="1"/>
      <c r="G823" s="1"/>
    </row>
    <row r="824" spans="1:7" ht="15.75" customHeight="1" x14ac:dyDescent="0.2">
      <c r="A824" s="1"/>
      <c r="B824" s="1"/>
      <c r="C824" s="1"/>
      <c r="D824" s="1"/>
      <c r="E824" s="1"/>
      <c r="F824" s="1"/>
      <c r="G824" s="1"/>
    </row>
    <row r="825" spans="1:7" ht="15.75" customHeight="1" x14ac:dyDescent="0.2">
      <c r="A825" s="1"/>
      <c r="B825" s="1"/>
      <c r="C825" s="1"/>
      <c r="D825" s="1"/>
      <c r="E825" s="1"/>
      <c r="F825" s="1"/>
      <c r="G825" s="1"/>
    </row>
    <row r="826" spans="1:7" ht="15.75" customHeight="1" x14ac:dyDescent="0.2">
      <c r="A826" s="1"/>
      <c r="B826" s="1"/>
      <c r="C826" s="1"/>
      <c r="D826" s="1"/>
      <c r="E826" s="1"/>
      <c r="F826" s="1"/>
      <c r="G826" s="1"/>
    </row>
    <row r="827" spans="1:7" ht="15.75" customHeight="1" x14ac:dyDescent="0.2">
      <c r="A827" s="1"/>
      <c r="B827" s="1"/>
      <c r="C827" s="1"/>
      <c r="D827" s="1"/>
      <c r="E827" s="1"/>
      <c r="F827" s="1"/>
      <c r="G827" s="1"/>
    </row>
    <row r="828" spans="1:7" ht="15.75" customHeight="1" x14ac:dyDescent="0.2">
      <c r="A828" s="1"/>
      <c r="B828" s="1"/>
      <c r="C828" s="1"/>
      <c r="D828" s="1"/>
      <c r="E828" s="1"/>
      <c r="F828" s="1"/>
      <c r="G828" s="1"/>
    </row>
    <row r="829" spans="1:7" ht="15.75" customHeight="1" x14ac:dyDescent="0.2">
      <c r="A829" s="1"/>
      <c r="B829" s="1"/>
      <c r="C829" s="1"/>
      <c r="D829" s="1"/>
      <c r="E829" s="1"/>
      <c r="F829" s="1"/>
      <c r="G829" s="1"/>
    </row>
    <row r="830" spans="1:7" ht="15.75" customHeight="1" x14ac:dyDescent="0.2">
      <c r="A830" s="1"/>
      <c r="B830" s="1"/>
      <c r="C830" s="1"/>
      <c r="D830" s="1"/>
      <c r="E830" s="1"/>
      <c r="F830" s="1"/>
      <c r="G830" s="1"/>
    </row>
    <row r="831" spans="1:7" ht="15.75" customHeight="1" x14ac:dyDescent="0.2">
      <c r="A831" s="1"/>
      <c r="B831" s="1"/>
      <c r="C831" s="1"/>
      <c r="D831" s="1"/>
      <c r="E831" s="1"/>
      <c r="F831" s="1"/>
      <c r="G831" s="1"/>
    </row>
    <row r="832" spans="1:7" ht="15.75" customHeight="1" x14ac:dyDescent="0.2">
      <c r="A832" s="1"/>
      <c r="B832" s="1"/>
      <c r="C832" s="1"/>
      <c r="D832" s="1"/>
      <c r="E832" s="1"/>
      <c r="F832" s="1"/>
      <c r="G832" s="1"/>
    </row>
    <row r="833" spans="1:7" ht="15.75" customHeight="1" x14ac:dyDescent="0.2">
      <c r="A833" s="1"/>
      <c r="B833" s="1"/>
      <c r="C833" s="1"/>
      <c r="D833" s="1"/>
      <c r="E833" s="1"/>
      <c r="F833" s="1"/>
      <c r="G833" s="1"/>
    </row>
    <row r="834" spans="1:7" ht="15.75" customHeight="1" x14ac:dyDescent="0.2">
      <c r="A834" s="1"/>
      <c r="B834" s="1"/>
      <c r="C834" s="1"/>
      <c r="D834" s="1"/>
      <c r="E834" s="1"/>
      <c r="F834" s="1"/>
      <c r="G834" s="1"/>
    </row>
    <row r="835" spans="1:7" ht="15.75" customHeight="1" x14ac:dyDescent="0.2">
      <c r="A835" s="1"/>
      <c r="B835" s="1"/>
      <c r="C835" s="1"/>
      <c r="D835" s="1"/>
      <c r="E835" s="1"/>
      <c r="F835" s="1"/>
      <c r="G835" s="1"/>
    </row>
    <row r="836" spans="1:7" ht="15.75" customHeight="1" x14ac:dyDescent="0.2">
      <c r="A836" s="1"/>
      <c r="B836" s="1"/>
      <c r="C836" s="1"/>
      <c r="D836" s="1"/>
      <c r="E836" s="1"/>
      <c r="F836" s="1"/>
      <c r="G836" s="1"/>
    </row>
    <row r="837" spans="1:7" ht="15.75" customHeight="1" x14ac:dyDescent="0.2">
      <c r="A837" s="1"/>
      <c r="B837" s="1"/>
      <c r="C837" s="1"/>
      <c r="D837" s="1"/>
      <c r="E837" s="1"/>
      <c r="F837" s="1"/>
      <c r="G837" s="1"/>
    </row>
    <row r="838" spans="1:7" ht="15.75" customHeight="1" x14ac:dyDescent="0.2">
      <c r="A838" s="1"/>
      <c r="B838" s="1"/>
      <c r="C838" s="1"/>
      <c r="D838" s="1"/>
      <c r="E838" s="1"/>
      <c r="F838" s="1"/>
      <c r="G838" s="1"/>
    </row>
    <row r="839" spans="1:7" ht="15.75" customHeight="1" x14ac:dyDescent="0.2">
      <c r="A839" s="1"/>
      <c r="B839" s="1"/>
      <c r="C839" s="1"/>
      <c r="D839" s="1"/>
      <c r="E839" s="1"/>
      <c r="F839" s="1"/>
      <c r="G839" s="1"/>
    </row>
    <row r="840" spans="1:7" ht="15.75" customHeight="1" x14ac:dyDescent="0.2">
      <c r="A840" s="1"/>
      <c r="B840" s="1"/>
      <c r="C840" s="1"/>
      <c r="D840" s="1"/>
      <c r="E840" s="1"/>
      <c r="F840" s="1"/>
      <c r="G840" s="1"/>
    </row>
    <row r="841" spans="1:7" ht="15.75" customHeight="1" x14ac:dyDescent="0.2">
      <c r="A841" s="1"/>
      <c r="B841" s="1"/>
      <c r="C841" s="1"/>
      <c r="D841" s="1"/>
      <c r="E841" s="1"/>
      <c r="F841" s="1"/>
      <c r="G841" s="1"/>
    </row>
    <row r="842" spans="1:7" ht="15.75" customHeight="1" x14ac:dyDescent="0.2">
      <c r="A842" s="1"/>
      <c r="B842" s="1"/>
      <c r="C842" s="1"/>
      <c r="D842" s="1"/>
      <c r="E842" s="1"/>
      <c r="F842" s="1"/>
      <c r="G842" s="1"/>
    </row>
    <row r="843" spans="1:7" ht="15.75" customHeight="1" x14ac:dyDescent="0.2">
      <c r="A843" s="1"/>
      <c r="B843" s="1"/>
      <c r="C843" s="1"/>
      <c r="D843" s="1"/>
      <c r="E843" s="1"/>
      <c r="F843" s="1"/>
      <c r="G843" s="1"/>
    </row>
    <row r="844" spans="1:7" ht="15.75" customHeight="1" x14ac:dyDescent="0.2">
      <c r="A844" s="1"/>
      <c r="B844" s="1"/>
      <c r="C844" s="1"/>
      <c r="D844" s="1"/>
      <c r="E844" s="1"/>
      <c r="F844" s="1"/>
      <c r="G844" s="1"/>
    </row>
    <row r="845" spans="1:7" ht="15.75" customHeight="1" x14ac:dyDescent="0.2">
      <c r="A845" s="1"/>
      <c r="B845" s="1"/>
      <c r="C845" s="1"/>
      <c r="D845" s="1"/>
      <c r="E845" s="1"/>
      <c r="F845" s="1"/>
      <c r="G845" s="1"/>
    </row>
    <row r="846" spans="1:7" ht="15.75" customHeight="1" x14ac:dyDescent="0.2">
      <c r="A846" s="1"/>
      <c r="B846" s="1"/>
      <c r="C846" s="1"/>
      <c r="D846" s="1"/>
      <c r="E846" s="1"/>
      <c r="F846" s="1"/>
      <c r="G846" s="1"/>
    </row>
    <row r="847" spans="1:7" ht="15.75" customHeight="1" x14ac:dyDescent="0.2">
      <c r="A847" s="1"/>
      <c r="B847" s="1"/>
      <c r="C847" s="1"/>
      <c r="D847" s="1"/>
      <c r="E847" s="1"/>
      <c r="F847" s="1"/>
      <c r="G847" s="1"/>
    </row>
    <row r="848" spans="1:7" ht="15.75" customHeight="1" x14ac:dyDescent="0.2">
      <c r="A848" s="1"/>
      <c r="B848" s="1"/>
      <c r="C848" s="1"/>
      <c r="D848" s="1"/>
      <c r="E848" s="1"/>
      <c r="F848" s="1"/>
      <c r="G848" s="1"/>
    </row>
    <row r="849" spans="1:7" ht="15.75" customHeight="1" x14ac:dyDescent="0.2">
      <c r="A849" s="1"/>
      <c r="B849" s="1"/>
      <c r="C849" s="1"/>
      <c r="D849" s="1"/>
      <c r="E849" s="1"/>
      <c r="F849" s="1"/>
      <c r="G849" s="1"/>
    </row>
    <row r="850" spans="1:7" ht="15.75" customHeight="1" x14ac:dyDescent="0.2">
      <c r="A850" s="1"/>
      <c r="B850" s="1"/>
      <c r="C850" s="1"/>
      <c r="D850" s="1"/>
      <c r="E850" s="1"/>
      <c r="F850" s="1"/>
      <c r="G850" s="1"/>
    </row>
    <row r="851" spans="1:7" ht="15.75" customHeight="1" x14ac:dyDescent="0.2">
      <c r="A851" s="1"/>
      <c r="B851" s="1"/>
      <c r="C851" s="1"/>
      <c r="D851" s="1"/>
      <c r="E851" s="1"/>
      <c r="F851" s="1"/>
      <c r="G851" s="1"/>
    </row>
    <row r="852" spans="1:7" ht="15.75" customHeight="1" x14ac:dyDescent="0.2">
      <c r="A852" s="1"/>
      <c r="B852" s="1"/>
      <c r="C852" s="1"/>
      <c r="D852" s="1"/>
      <c r="E852" s="1"/>
      <c r="F852" s="1"/>
      <c r="G852" s="1"/>
    </row>
    <row r="853" spans="1:7" ht="15.75" customHeight="1" x14ac:dyDescent="0.2">
      <c r="A853" s="1"/>
      <c r="B853" s="1"/>
      <c r="C853" s="1"/>
      <c r="D853" s="1"/>
      <c r="E853" s="1"/>
      <c r="F853" s="1"/>
      <c r="G853" s="1"/>
    </row>
    <row r="854" spans="1:7" ht="15.75" customHeight="1" x14ac:dyDescent="0.2">
      <c r="A854" s="1"/>
      <c r="B854" s="1"/>
      <c r="C854" s="1"/>
      <c r="D854" s="1"/>
      <c r="E854" s="1"/>
      <c r="F854" s="1"/>
      <c r="G854" s="1"/>
    </row>
    <row r="855" spans="1:7" ht="15.75" customHeight="1" x14ac:dyDescent="0.2">
      <c r="A855" s="1"/>
      <c r="B855" s="1"/>
      <c r="C855" s="1"/>
      <c r="D855" s="1"/>
      <c r="E855" s="1"/>
      <c r="F855" s="1"/>
      <c r="G855" s="1"/>
    </row>
    <row r="856" spans="1:7" ht="15.75" customHeight="1" x14ac:dyDescent="0.2">
      <c r="A856" s="1"/>
      <c r="B856" s="1"/>
      <c r="C856" s="1"/>
      <c r="D856" s="1"/>
      <c r="E856" s="1"/>
      <c r="F856" s="1"/>
      <c r="G856" s="1"/>
    </row>
    <row r="857" spans="1:7" ht="15.75" customHeight="1" x14ac:dyDescent="0.2">
      <c r="A857" s="1"/>
      <c r="B857" s="1"/>
      <c r="C857" s="1"/>
      <c r="D857" s="1"/>
      <c r="E857" s="1"/>
      <c r="F857" s="1"/>
      <c r="G857" s="1"/>
    </row>
    <row r="858" spans="1:7" ht="15.75" customHeight="1" x14ac:dyDescent="0.2">
      <c r="A858" s="1"/>
      <c r="B858" s="1"/>
      <c r="C858" s="1"/>
      <c r="D858" s="1"/>
      <c r="E858" s="1"/>
      <c r="F858" s="1"/>
      <c r="G858" s="1"/>
    </row>
    <row r="859" spans="1:7" ht="15.75" customHeight="1" x14ac:dyDescent="0.2">
      <c r="A859" s="1"/>
      <c r="B859" s="1"/>
      <c r="C859" s="1"/>
      <c r="D859" s="1"/>
      <c r="E859" s="1"/>
      <c r="F859" s="1"/>
      <c r="G859" s="1"/>
    </row>
    <row r="860" spans="1:7" ht="15.75" customHeight="1" x14ac:dyDescent="0.2">
      <c r="A860" s="1"/>
      <c r="B860" s="1"/>
      <c r="C860" s="1"/>
      <c r="D860" s="1"/>
      <c r="E860" s="1"/>
      <c r="F860" s="1"/>
      <c r="G860" s="1"/>
    </row>
    <row r="861" spans="1:7" ht="15.75" customHeight="1" x14ac:dyDescent="0.2">
      <c r="A861" s="1"/>
      <c r="B861" s="1"/>
      <c r="C861" s="1"/>
      <c r="D861" s="1"/>
      <c r="E861" s="1"/>
      <c r="F861" s="1"/>
      <c r="G861" s="1"/>
    </row>
    <row r="862" spans="1:7" ht="15.75" customHeight="1" x14ac:dyDescent="0.2">
      <c r="A862" s="1"/>
      <c r="B862" s="1"/>
      <c r="C862" s="1"/>
      <c r="D862" s="1"/>
      <c r="E862" s="1"/>
      <c r="F862" s="1"/>
      <c r="G862" s="1"/>
    </row>
    <row r="863" spans="1:7" ht="15.75" customHeight="1" x14ac:dyDescent="0.2">
      <c r="A863" s="1"/>
      <c r="B863" s="1"/>
      <c r="C863" s="1"/>
      <c r="D863" s="1"/>
      <c r="E863" s="1"/>
      <c r="F863" s="1"/>
      <c r="G863" s="1"/>
    </row>
    <row r="864" spans="1:7" ht="15.75" customHeight="1" x14ac:dyDescent="0.2">
      <c r="A864" s="1"/>
      <c r="B864" s="1"/>
      <c r="C864" s="1"/>
      <c r="D864" s="1"/>
      <c r="E864" s="1"/>
      <c r="F864" s="1"/>
      <c r="G864" s="1"/>
    </row>
    <row r="865" spans="1:7" ht="15.75" customHeight="1" x14ac:dyDescent="0.2">
      <c r="A865" s="1"/>
      <c r="B865" s="1"/>
      <c r="C865" s="1"/>
      <c r="D865" s="1"/>
      <c r="E865" s="1"/>
      <c r="F865" s="1"/>
      <c r="G865" s="1"/>
    </row>
    <row r="866" spans="1:7" ht="15.75" customHeight="1" x14ac:dyDescent="0.2">
      <c r="A866" s="1"/>
      <c r="B866" s="1"/>
      <c r="C866" s="1"/>
      <c r="D866" s="1"/>
      <c r="E866" s="1"/>
      <c r="F866" s="1"/>
      <c r="G866" s="1"/>
    </row>
    <row r="867" spans="1:7" ht="15.75" customHeight="1" x14ac:dyDescent="0.2">
      <c r="A867" s="1"/>
      <c r="B867" s="1"/>
      <c r="C867" s="1"/>
      <c r="D867" s="1"/>
      <c r="E867" s="1"/>
      <c r="F867" s="1"/>
      <c r="G867" s="1"/>
    </row>
    <row r="868" spans="1:7" ht="15.75" customHeight="1" x14ac:dyDescent="0.2">
      <c r="A868" s="1"/>
      <c r="B868" s="1"/>
      <c r="C868" s="1"/>
      <c r="D868" s="1"/>
      <c r="E868" s="1"/>
      <c r="F868" s="1"/>
      <c r="G868" s="1"/>
    </row>
    <row r="869" spans="1:7" ht="15.75" customHeight="1" x14ac:dyDescent="0.2">
      <c r="A869" s="1"/>
      <c r="B869" s="1"/>
      <c r="C869" s="1"/>
      <c r="D869" s="1"/>
      <c r="E869" s="1"/>
      <c r="F869" s="1"/>
      <c r="G869" s="1"/>
    </row>
    <row r="870" spans="1:7" ht="15.75" customHeight="1" x14ac:dyDescent="0.2">
      <c r="A870" s="1"/>
      <c r="B870" s="1"/>
      <c r="C870" s="1"/>
      <c r="D870" s="1"/>
      <c r="E870" s="1"/>
      <c r="F870" s="1"/>
      <c r="G870" s="1"/>
    </row>
    <row r="871" spans="1:7" ht="15.75" customHeight="1" x14ac:dyDescent="0.2">
      <c r="A871" s="1"/>
      <c r="B871" s="1"/>
      <c r="C871" s="1"/>
      <c r="D871" s="1"/>
      <c r="E871" s="1"/>
      <c r="F871" s="1"/>
      <c r="G871" s="1"/>
    </row>
    <row r="872" spans="1:7" ht="15.75" customHeight="1" x14ac:dyDescent="0.2">
      <c r="A872" s="1"/>
      <c r="B872" s="1"/>
      <c r="C872" s="1"/>
      <c r="D872" s="1"/>
      <c r="E872" s="1"/>
      <c r="F872" s="1"/>
      <c r="G872" s="1"/>
    </row>
    <row r="873" spans="1:7" ht="15.75" customHeight="1" x14ac:dyDescent="0.2">
      <c r="A873" s="1"/>
      <c r="B873" s="1"/>
      <c r="C873" s="1"/>
      <c r="D873" s="1"/>
      <c r="E873" s="1"/>
      <c r="F873" s="1"/>
      <c r="G873" s="1"/>
    </row>
    <row r="874" spans="1:7" ht="15.75" customHeight="1" x14ac:dyDescent="0.2">
      <c r="A874" s="1"/>
      <c r="B874" s="1"/>
      <c r="C874" s="1"/>
      <c r="D874" s="1"/>
      <c r="E874" s="1"/>
      <c r="F874" s="1"/>
      <c r="G874" s="1"/>
    </row>
    <row r="875" spans="1:7" ht="15.75" customHeight="1" x14ac:dyDescent="0.2">
      <c r="A875" s="1"/>
      <c r="B875" s="1"/>
      <c r="C875" s="1"/>
      <c r="D875" s="1"/>
      <c r="E875" s="1"/>
      <c r="F875" s="1"/>
      <c r="G875" s="1"/>
    </row>
    <row r="876" spans="1:7" ht="15.75" customHeight="1" x14ac:dyDescent="0.2">
      <c r="A876" s="1"/>
      <c r="B876" s="1"/>
      <c r="C876" s="1"/>
      <c r="D876" s="1"/>
      <c r="E876" s="1"/>
      <c r="F876" s="1"/>
      <c r="G876" s="1"/>
    </row>
    <row r="877" spans="1:7" ht="15.75" customHeight="1" x14ac:dyDescent="0.2">
      <c r="A877" s="1"/>
      <c r="B877" s="1"/>
      <c r="C877" s="1"/>
      <c r="D877" s="1"/>
      <c r="E877" s="1"/>
      <c r="F877" s="1"/>
      <c r="G877" s="1"/>
    </row>
    <row r="878" spans="1:7" ht="15.75" customHeight="1" x14ac:dyDescent="0.2">
      <c r="A878" s="1"/>
      <c r="B878" s="1"/>
      <c r="C878" s="1"/>
      <c r="D878" s="1"/>
      <c r="E878" s="1"/>
      <c r="F878" s="1"/>
      <c r="G878" s="1"/>
    </row>
    <row r="879" spans="1:7" ht="15.75" customHeight="1" x14ac:dyDescent="0.2">
      <c r="A879" s="1"/>
      <c r="B879" s="1"/>
      <c r="C879" s="1"/>
      <c r="D879" s="1"/>
      <c r="E879" s="1"/>
      <c r="F879" s="1"/>
      <c r="G879" s="1"/>
    </row>
    <row r="880" spans="1:7" ht="15.75" customHeight="1" x14ac:dyDescent="0.2">
      <c r="A880" s="1"/>
      <c r="B880" s="1"/>
      <c r="C880" s="1"/>
      <c r="D880" s="1"/>
      <c r="E880" s="1"/>
      <c r="F880" s="1"/>
      <c r="G880" s="1"/>
    </row>
    <row r="881" spans="1:7" ht="15.75" customHeight="1" x14ac:dyDescent="0.2">
      <c r="A881" s="1"/>
      <c r="B881" s="1"/>
      <c r="C881" s="1"/>
      <c r="D881" s="1"/>
      <c r="E881" s="1"/>
      <c r="F881" s="1"/>
      <c r="G881" s="1"/>
    </row>
    <row r="882" spans="1:7" ht="15.75" customHeight="1" x14ac:dyDescent="0.2">
      <c r="A882" s="1"/>
      <c r="B882" s="1"/>
      <c r="C882" s="1"/>
      <c r="D882" s="1"/>
      <c r="E882" s="1"/>
      <c r="F882" s="1"/>
      <c r="G882" s="1"/>
    </row>
    <row r="883" spans="1:7" ht="15.75" customHeight="1" x14ac:dyDescent="0.2">
      <c r="A883" s="1"/>
      <c r="B883" s="1"/>
      <c r="C883" s="1"/>
      <c r="D883" s="1"/>
      <c r="E883" s="1"/>
      <c r="F883" s="1"/>
      <c r="G883" s="1"/>
    </row>
    <row r="884" spans="1:7" ht="15.75" customHeight="1" x14ac:dyDescent="0.2">
      <c r="A884" s="1"/>
      <c r="B884" s="1"/>
      <c r="C884" s="1"/>
      <c r="D884" s="1"/>
      <c r="E884" s="1"/>
      <c r="F884" s="1"/>
      <c r="G884" s="1"/>
    </row>
    <row r="885" spans="1:7" ht="15.75" customHeight="1" x14ac:dyDescent="0.2">
      <c r="A885" s="1"/>
      <c r="B885" s="1"/>
      <c r="C885" s="1"/>
      <c r="D885" s="1"/>
      <c r="E885" s="1"/>
      <c r="F885" s="1"/>
      <c r="G885" s="1"/>
    </row>
    <row r="886" spans="1:7" ht="15.75" customHeight="1" x14ac:dyDescent="0.2">
      <c r="A886" s="1"/>
      <c r="B886" s="1"/>
      <c r="C886" s="1"/>
      <c r="D886" s="1"/>
      <c r="E886" s="1"/>
      <c r="F886" s="1"/>
      <c r="G886" s="1"/>
    </row>
    <row r="887" spans="1:7" ht="15.75" customHeight="1" x14ac:dyDescent="0.2">
      <c r="A887" s="1"/>
      <c r="B887" s="1"/>
      <c r="C887" s="1"/>
      <c r="D887" s="1"/>
      <c r="E887" s="1"/>
      <c r="F887" s="1"/>
      <c r="G887" s="1"/>
    </row>
    <row r="888" spans="1:7" ht="15.75" customHeight="1" x14ac:dyDescent="0.2">
      <c r="A888" s="1"/>
      <c r="B888" s="1"/>
      <c r="C888" s="1"/>
      <c r="D888" s="1"/>
      <c r="E888" s="1"/>
      <c r="F888" s="1"/>
      <c r="G888" s="1"/>
    </row>
    <row r="889" spans="1:7" ht="15.75" customHeight="1" x14ac:dyDescent="0.2">
      <c r="A889" s="1"/>
      <c r="B889" s="1"/>
      <c r="C889" s="1"/>
      <c r="D889" s="1"/>
      <c r="E889" s="1"/>
      <c r="F889" s="1"/>
      <c r="G889" s="1"/>
    </row>
    <row r="890" spans="1:7" ht="15.75" customHeight="1" x14ac:dyDescent="0.2">
      <c r="A890" s="1"/>
      <c r="B890" s="1"/>
      <c r="C890" s="1"/>
      <c r="D890" s="1"/>
      <c r="E890" s="1"/>
      <c r="F890" s="1"/>
      <c r="G890" s="1"/>
    </row>
    <row r="891" spans="1:7" ht="15.75" customHeight="1" x14ac:dyDescent="0.2">
      <c r="A891" s="1"/>
      <c r="B891" s="1"/>
      <c r="C891" s="1"/>
      <c r="D891" s="1"/>
      <c r="E891" s="1"/>
      <c r="F891" s="1"/>
      <c r="G891" s="1"/>
    </row>
    <row r="892" spans="1:7" ht="15.75" customHeight="1" x14ac:dyDescent="0.2">
      <c r="A892" s="1"/>
      <c r="B892" s="1"/>
      <c r="C892" s="1"/>
      <c r="D892" s="1"/>
      <c r="E892" s="1"/>
      <c r="F892" s="1"/>
      <c r="G892" s="1"/>
    </row>
    <row r="893" spans="1:7" ht="15.75" customHeight="1" x14ac:dyDescent="0.2">
      <c r="A893" s="1"/>
      <c r="B893" s="1"/>
      <c r="C893" s="1"/>
      <c r="D893" s="1"/>
      <c r="E893" s="1"/>
      <c r="F893" s="1"/>
      <c r="G893" s="1"/>
    </row>
    <row r="894" spans="1:7" ht="15.75" customHeight="1" x14ac:dyDescent="0.2">
      <c r="A894" s="1"/>
      <c r="B894" s="1"/>
      <c r="C894" s="1"/>
      <c r="D894" s="1"/>
      <c r="E894" s="1"/>
      <c r="F894" s="1"/>
      <c r="G894" s="1"/>
    </row>
    <row r="895" spans="1:7" ht="15.75" customHeight="1" x14ac:dyDescent="0.2">
      <c r="A895" s="1"/>
      <c r="B895" s="1"/>
      <c r="C895" s="1"/>
      <c r="D895" s="1"/>
      <c r="E895" s="1"/>
      <c r="F895" s="1"/>
      <c r="G895" s="1"/>
    </row>
    <row r="896" spans="1:7" ht="15.75" customHeight="1" x14ac:dyDescent="0.2">
      <c r="A896" s="1"/>
      <c r="B896" s="1"/>
      <c r="C896" s="1"/>
      <c r="D896" s="1"/>
      <c r="E896" s="1"/>
      <c r="F896" s="1"/>
      <c r="G896" s="1"/>
    </row>
    <row r="897" spans="1:7" ht="15.75" customHeight="1" x14ac:dyDescent="0.2">
      <c r="A897" s="1"/>
      <c r="B897" s="1"/>
      <c r="C897" s="1"/>
      <c r="D897" s="1"/>
      <c r="E897" s="1"/>
      <c r="F897" s="1"/>
      <c r="G897" s="1"/>
    </row>
    <row r="898" spans="1:7" ht="15.75" customHeight="1" x14ac:dyDescent="0.2">
      <c r="A898" s="1"/>
      <c r="B898" s="1"/>
      <c r="C898" s="1"/>
      <c r="D898" s="1"/>
      <c r="E898" s="1"/>
      <c r="F898" s="1"/>
      <c r="G898" s="1"/>
    </row>
    <row r="899" spans="1:7" ht="15.75" customHeight="1" x14ac:dyDescent="0.2">
      <c r="A899" s="1"/>
      <c r="B899" s="1"/>
      <c r="C899" s="1"/>
      <c r="D899" s="1"/>
      <c r="E899" s="1"/>
      <c r="F899" s="1"/>
      <c r="G899" s="1"/>
    </row>
    <row r="900" spans="1:7" ht="15.75" customHeight="1" x14ac:dyDescent="0.2">
      <c r="A900" s="1"/>
      <c r="B900" s="1"/>
      <c r="C900" s="1"/>
      <c r="D900" s="1"/>
      <c r="E900" s="1"/>
      <c r="F900" s="1"/>
      <c r="G900" s="1"/>
    </row>
    <row r="901" spans="1:7" ht="15.75" customHeight="1" x14ac:dyDescent="0.2">
      <c r="A901" s="1"/>
      <c r="B901" s="1"/>
      <c r="C901" s="1"/>
      <c r="D901" s="1"/>
      <c r="E901" s="1"/>
      <c r="F901" s="1"/>
      <c r="G901" s="1"/>
    </row>
    <row r="902" spans="1:7" ht="15.75" customHeight="1" x14ac:dyDescent="0.2">
      <c r="A902" s="1"/>
      <c r="B902" s="1"/>
      <c r="C902" s="1"/>
      <c r="D902" s="1"/>
      <c r="E902" s="1"/>
      <c r="F902" s="1"/>
      <c r="G902" s="1"/>
    </row>
    <row r="903" spans="1:7" ht="15.75" customHeight="1" x14ac:dyDescent="0.2">
      <c r="A903" s="1"/>
      <c r="B903" s="1"/>
      <c r="C903" s="1"/>
      <c r="D903" s="1"/>
      <c r="E903" s="1"/>
      <c r="F903" s="1"/>
      <c r="G903" s="1"/>
    </row>
    <row r="904" spans="1:7" ht="15.75" customHeight="1" x14ac:dyDescent="0.2">
      <c r="A904" s="1"/>
      <c r="B904" s="1"/>
      <c r="C904" s="1"/>
      <c r="D904" s="1"/>
      <c r="E904" s="1"/>
      <c r="F904" s="1"/>
      <c r="G904" s="1"/>
    </row>
    <row r="905" spans="1:7" ht="15.75" customHeight="1" x14ac:dyDescent="0.2">
      <c r="A905" s="1"/>
      <c r="B905" s="1"/>
      <c r="C905" s="1"/>
      <c r="D905" s="1"/>
      <c r="E905" s="1"/>
      <c r="F905" s="1"/>
      <c r="G905" s="1"/>
    </row>
    <row r="906" spans="1:7" ht="15.75" customHeight="1" x14ac:dyDescent="0.2">
      <c r="A906" s="1"/>
      <c r="B906" s="1"/>
      <c r="C906" s="1"/>
      <c r="D906" s="1"/>
      <c r="E906" s="1"/>
      <c r="F906" s="1"/>
      <c r="G906" s="1"/>
    </row>
    <row r="907" spans="1:7" ht="15.75" customHeight="1" x14ac:dyDescent="0.2">
      <c r="A907" s="1"/>
      <c r="B907" s="1"/>
      <c r="C907" s="1"/>
      <c r="D907" s="1"/>
      <c r="E907" s="1"/>
      <c r="F907" s="1"/>
      <c r="G907" s="1"/>
    </row>
    <row r="908" spans="1:7" ht="15.75" customHeight="1" x14ac:dyDescent="0.2">
      <c r="A908" s="1"/>
      <c r="B908" s="1"/>
      <c r="C908" s="1"/>
      <c r="D908" s="1"/>
      <c r="E908" s="1"/>
      <c r="F908" s="1"/>
      <c r="G908" s="1"/>
    </row>
    <row r="909" spans="1:7" ht="15.75" customHeight="1" x14ac:dyDescent="0.2">
      <c r="A909" s="1"/>
      <c r="B909" s="1"/>
      <c r="C909" s="1"/>
      <c r="D909" s="1"/>
      <c r="E909" s="1"/>
      <c r="F909" s="1"/>
      <c r="G909" s="1"/>
    </row>
    <row r="910" spans="1:7" ht="15.75" customHeight="1" x14ac:dyDescent="0.2">
      <c r="A910" s="1"/>
      <c r="B910" s="1"/>
      <c r="C910" s="1"/>
      <c r="D910" s="1"/>
      <c r="E910" s="1"/>
      <c r="F910" s="1"/>
      <c r="G910" s="1"/>
    </row>
    <row r="911" spans="1:7" ht="15.75" customHeight="1" x14ac:dyDescent="0.2">
      <c r="A911" s="1"/>
      <c r="B911" s="1"/>
      <c r="C911" s="1"/>
      <c r="D911" s="1"/>
      <c r="E911" s="1"/>
      <c r="F911" s="1"/>
      <c r="G911" s="1"/>
    </row>
    <row r="912" spans="1:7" ht="15.75" customHeight="1" x14ac:dyDescent="0.2">
      <c r="A912" s="1"/>
      <c r="B912" s="1"/>
      <c r="C912" s="1"/>
      <c r="D912" s="1"/>
      <c r="E912" s="1"/>
      <c r="F912" s="1"/>
      <c r="G912" s="1"/>
    </row>
    <row r="913" spans="1:7" ht="15.75" customHeight="1" x14ac:dyDescent="0.2">
      <c r="A913" s="1"/>
      <c r="B913" s="1"/>
      <c r="C913" s="1"/>
      <c r="D913" s="1"/>
      <c r="E913" s="1"/>
      <c r="F913" s="1"/>
      <c r="G913" s="1"/>
    </row>
    <row r="914" spans="1:7" ht="15.75" customHeight="1" x14ac:dyDescent="0.2">
      <c r="A914" s="1"/>
      <c r="B914" s="1"/>
      <c r="C914" s="1"/>
      <c r="D914" s="1"/>
      <c r="E914" s="1"/>
      <c r="F914" s="1"/>
      <c r="G914" s="1"/>
    </row>
    <row r="915" spans="1:7" ht="15.75" customHeight="1" x14ac:dyDescent="0.2">
      <c r="A915" s="1"/>
      <c r="B915" s="1"/>
      <c r="C915" s="1"/>
      <c r="D915" s="1"/>
      <c r="E915" s="1"/>
      <c r="F915" s="1"/>
      <c r="G915" s="1"/>
    </row>
    <row r="916" spans="1:7" ht="15.75" customHeight="1" x14ac:dyDescent="0.2">
      <c r="A916" s="1"/>
      <c r="B916" s="1"/>
      <c r="C916" s="1"/>
      <c r="D916" s="1"/>
      <c r="E916" s="1"/>
      <c r="F916" s="1"/>
      <c r="G916" s="1"/>
    </row>
    <row r="917" spans="1:7" ht="15.75" customHeight="1" x14ac:dyDescent="0.2">
      <c r="A917" s="1"/>
      <c r="B917" s="1"/>
      <c r="C917" s="1"/>
      <c r="D917" s="1"/>
      <c r="E917" s="1"/>
      <c r="F917" s="1"/>
      <c r="G917" s="1"/>
    </row>
    <row r="918" spans="1:7" ht="15.75" customHeight="1" x14ac:dyDescent="0.2">
      <c r="A918" s="1"/>
      <c r="B918" s="1"/>
      <c r="C918" s="1"/>
      <c r="D918" s="1"/>
      <c r="E918" s="1"/>
      <c r="F918" s="1"/>
      <c r="G918" s="1"/>
    </row>
    <row r="919" spans="1:7" ht="15.75" customHeight="1" x14ac:dyDescent="0.2">
      <c r="A919" s="1"/>
      <c r="B919" s="1"/>
      <c r="C919" s="1"/>
      <c r="D919" s="1"/>
      <c r="E919" s="1"/>
      <c r="F919" s="1"/>
      <c r="G919" s="1"/>
    </row>
    <row r="920" spans="1:7" ht="15.75" customHeight="1" x14ac:dyDescent="0.2">
      <c r="A920" s="1"/>
      <c r="B920" s="1"/>
      <c r="C920" s="1"/>
      <c r="D920" s="1"/>
      <c r="E920" s="1"/>
      <c r="F920" s="1"/>
      <c r="G920" s="1"/>
    </row>
    <row r="921" spans="1:7" ht="15.75" customHeight="1" x14ac:dyDescent="0.2">
      <c r="A921" s="1"/>
      <c r="B921" s="1"/>
      <c r="C921" s="1"/>
      <c r="D921" s="1"/>
      <c r="E921" s="1"/>
      <c r="F921" s="1"/>
      <c r="G921" s="1"/>
    </row>
    <row r="922" spans="1:7" ht="15.75" customHeight="1" x14ac:dyDescent="0.2">
      <c r="A922" s="1"/>
      <c r="B922" s="1"/>
      <c r="C922" s="1"/>
      <c r="D922" s="1"/>
      <c r="E922" s="1"/>
      <c r="F922" s="1"/>
      <c r="G922" s="1"/>
    </row>
    <row r="923" spans="1:7" ht="15.75" customHeight="1" x14ac:dyDescent="0.2">
      <c r="A923" s="1"/>
      <c r="B923" s="1"/>
      <c r="C923" s="1"/>
      <c r="D923" s="1"/>
      <c r="E923" s="1"/>
      <c r="F923" s="1"/>
      <c r="G923" s="1"/>
    </row>
    <row r="924" spans="1:7" ht="15.75" customHeight="1" x14ac:dyDescent="0.2">
      <c r="A924" s="1"/>
      <c r="B924" s="1"/>
      <c r="C924" s="1"/>
      <c r="D924" s="1"/>
      <c r="E924" s="1"/>
      <c r="F924" s="1"/>
      <c r="G924" s="1"/>
    </row>
    <row r="925" spans="1:7" ht="15.75" customHeight="1" x14ac:dyDescent="0.2">
      <c r="A925" s="1"/>
      <c r="B925" s="1"/>
      <c r="C925" s="1"/>
      <c r="D925" s="1"/>
      <c r="E925" s="1"/>
      <c r="F925" s="1"/>
      <c r="G925" s="1"/>
    </row>
    <row r="926" spans="1:7" ht="15.75" customHeight="1" x14ac:dyDescent="0.2">
      <c r="A926" s="1"/>
      <c r="B926" s="1"/>
      <c r="C926" s="1"/>
      <c r="D926" s="1"/>
      <c r="E926" s="1"/>
      <c r="F926" s="1"/>
      <c r="G926" s="1"/>
    </row>
    <row r="927" spans="1:7" ht="15.75" customHeight="1" x14ac:dyDescent="0.2">
      <c r="A927" s="1"/>
      <c r="B927" s="1"/>
      <c r="C927" s="1"/>
      <c r="D927" s="1"/>
      <c r="E927" s="1"/>
      <c r="F927" s="1"/>
      <c r="G927" s="1"/>
    </row>
    <row r="928" spans="1:7" ht="15.75" customHeight="1" x14ac:dyDescent="0.2">
      <c r="A928" s="1"/>
      <c r="B928" s="1"/>
      <c r="C928" s="1"/>
      <c r="D928" s="1"/>
      <c r="E928" s="1"/>
      <c r="F928" s="1"/>
      <c r="G928" s="1"/>
    </row>
    <row r="929" spans="1:7" ht="15.75" customHeight="1" x14ac:dyDescent="0.2">
      <c r="A929" s="1"/>
      <c r="B929" s="1"/>
      <c r="C929" s="1"/>
      <c r="D929" s="1"/>
      <c r="E929" s="1"/>
      <c r="F929" s="1"/>
      <c r="G929" s="1"/>
    </row>
    <row r="930" spans="1:7" ht="15.75" customHeight="1" x14ac:dyDescent="0.2">
      <c r="A930" s="1"/>
      <c r="B930" s="1"/>
      <c r="C930" s="1"/>
      <c r="D930" s="1"/>
      <c r="E930" s="1"/>
      <c r="F930" s="1"/>
      <c r="G930" s="1"/>
    </row>
    <row r="931" spans="1:7" ht="15.75" customHeight="1" x14ac:dyDescent="0.2">
      <c r="A931" s="1"/>
      <c r="B931" s="1"/>
      <c r="C931" s="1"/>
      <c r="D931" s="1"/>
      <c r="E931" s="1"/>
      <c r="F931" s="1"/>
      <c r="G931" s="1"/>
    </row>
    <row r="932" spans="1:7" ht="15.75" customHeight="1" x14ac:dyDescent="0.2">
      <c r="A932" s="1"/>
      <c r="B932" s="1"/>
      <c r="C932" s="1"/>
      <c r="D932" s="1"/>
      <c r="E932" s="1"/>
      <c r="F932" s="1"/>
      <c r="G932" s="1"/>
    </row>
    <row r="933" spans="1:7" ht="15.75" customHeight="1" x14ac:dyDescent="0.2">
      <c r="A933" s="1"/>
      <c r="B933" s="1"/>
      <c r="C933" s="1"/>
      <c r="D933" s="1"/>
      <c r="E933" s="1"/>
      <c r="F933" s="1"/>
      <c r="G933" s="1"/>
    </row>
    <row r="934" spans="1:7" ht="15.75" customHeight="1" x14ac:dyDescent="0.2">
      <c r="A934" s="1"/>
      <c r="B934" s="1"/>
      <c r="C934" s="1"/>
      <c r="D934" s="1"/>
      <c r="E934" s="1"/>
      <c r="F934" s="1"/>
      <c r="G934" s="1"/>
    </row>
    <row r="935" spans="1:7" ht="15.75" customHeight="1" x14ac:dyDescent="0.2">
      <c r="A935" s="1"/>
      <c r="B935" s="1"/>
      <c r="C935" s="1"/>
      <c r="D935" s="1"/>
      <c r="E935" s="1"/>
      <c r="F935" s="1"/>
      <c r="G935" s="1"/>
    </row>
    <row r="936" spans="1:7" ht="15.75" customHeight="1" x14ac:dyDescent="0.2">
      <c r="A936" s="1"/>
      <c r="B936" s="1"/>
      <c r="C936" s="1"/>
      <c r="D936" s="1"/>
      <c r="E936" s="1"/>
      <c r="F936" s="1"/>
      <c r="G936" s="1"/>
    </row>
    <row r="937" spans="1:7" ht="15.75" customHeight="1" x14ac:dyDescent="0.2">
      <c r="A937" s="1"/>
      <c r="B937" s="1"/>
      <c r="C937" s="1"/>
      <c r="D937" s="1"/>
      <c r="E937" s="1"/>
      <c r="F937" s="1"/>
      <c r="G937" s="1"/>
    </row>
    <row r="938" spans="1:7" ht="15.75" customHeight="1" x14ac:dyDescent="0.2">
      <c r="A938" s="1"/>
      <c r="B938" s="1"/>
      <c r="C938" s="1"/>
      <c r="D938" s="1"/>
      <c r="E938" s="1"/>
      <c r="F938" s="1"/>
      <c r="G938" s="1"/>
    </row>
    <row r="939" spans="1:7" ht="15.75" customHeight="1" x14ac:dyDescent="0.2">
      <c r="A939" s="1"/>
      <c r="B939" s="1"/>
      <c r="C939" s="1"/>
      <c r="D939" s="1"/>
      <c r="E939" s="1"/>
      <c r="F939" s="1"/>
      <c r="G939" s="1"/>
    </row>
    <row r="940" spans="1:7" ht="15.75" customHeight="1" x14ac:dyDescent="0.2">
      <c r="A940" s="1"/>
      <c r="B940" s="1"/>
      <c r="C940" s="1"/>
      <c r="D940" s="1"/>
      <c r="E940" s="1"/>
      <c r="F940" s="1"/>
      <c r="G940" s="1"/>
    </row>
    <row r="941" spans="1:7" ht="15.75" customHeight="1" x14ac:dyDescent="0.2">
      <c r="A941" s="1"/>
      <c r="B941" s="1"/>
      <c r="C941" s="1"/>
      <c r="D941" s="1"/>
      <c r="E941" s="1"/>
      <c r="F941" s="1"/>
      <c r="G941" s="1"/>
    </row>
    <row r="942" spans="1:7" ht="15.75" customHeight="1" x14ac:dyDescent="0.2">
      <c r="A942" s="1"/>
      <c r="B942" s="1"/>
      <c r="C942" s="1"/>
      <c r="D942" s="1"/>
      <c r="E942" s="1"/>
      <c r="F942" s="1"/>
      <c r="G942" s="1"/>
    </row>
    <row r="943" spans="1:7" ht="15.75" customHeight="1" x14ac:dyDescent="0.2">
      <c r="A943" s="1"/>
      <c r="B943" s="1"/>
      <c r="C943" s="1"/>
      <c r="D943" s="1"/>
      <c r="E943" s="1"/>
      <c r="F943" s="1"/>
      <c r="G943" s="1"/>
    </row>
    <row r="944" spans="1:7" ht="15.75" customHeight="1" x14ac:dyDescent="0.2">
      <c r="A944" s="1"/>
      <c r="B944" s="1"/>
      <c r="C944" s="1"/>
      <c r="D944" s="1"/>
      <c r="E944" s="1"/>
      <c r="F944" s="1"/>
      <c r="G944" s="1"/>
    </row>
    <row r="945" spans="1:7" ht="15.75" customHeight="1" x14ac:dyDescent="0.2">
      <c r="A945" s="1"/>
      <c r="B945" s="1"/>
      <c r="C945" s="1"/>
      <c r="D945" s="1"/>
      <c r="E945" s="1"/>
      <c r="F945" s="1"/>
      <c r="G945" s="1"/>
    </row>
    <row r="946" spans="1:7" ht="15.75" customHeight="1" x14ac:dyDescent="0.2">
      <c r="A946" s="1"/>
      <c r="B946" s="1"/>
      <c r="C946" s="1"/>
      <c r="D946" s="1"/>
      <c r="E946" s="1"/>
      <c r="F946" s="1"/>
      <c r="G946" s="1"/>
    </row>
    <row r="947" spans="1:7" ht="15.75" customHeight="1" x14ac:dyDescent="0.2">
      <c r="A947" s="1"/>
      <c r="B947" s="1"/>
      <c r="C947" s="1"/>
      <c r="D947" s="1"/>
      <c r="E947" s="1"/>
      <c r="F947" s="1"/>
      <c r="G947" s="1"/>
    </row>
    <row r="948" spans="1:7" ht="15.75" customHeight="1" x14ac:dyDescent="0.2">
      <c r="A948" s="1"/>
      <c r="B948" s="1"/>
      <c r="C948" s="1"/>
      <c r="D948" s="1"/>
      <c r="E948" s="1"/>
      <c r="F948" s="1"/>
      <c r="G948" s="1"/>
    </row>
    <row r="949" spans="1:7" ht="15.75" customHeight="1" x14ac:dyDescent="0.2">
      <c r="A949" s="1"/>
      <c r="B949" s="1"/>
      <c r="C949" s="1"/>
      <c r="D949" s="1"/>
      <c r="E949" s="1"/>
      <c r="F949" s="1"/>
      <c r="G949" s="1"/>
    </row>
    <row r="950" spans="1:7" ht="15.75" customHeight="1" x14ac:dyDescent="0.2">
      <c r="A950" s="1"/>
      <c r="B950" s="1"/>
      <c r="C950" s="1"/>
      <c r="D950" s="1"/>
      <c r="E950" s="1"/>
      <c r="F950" s="1"/>
      <c r="G950" s="1"/>
    </row>
    <row r="951" spans="1:7" ht="15.75" customHeight="1" x14ac:dyDescent="0.2">
      <c r="A951" s="1"/>
      <c r="B951" s="1"/>
      <c r="C951" s="1"/>
      <c r="D951" s="1"/>
      <c r="E951" s="1"/>
      <c r="F951" s="1"/>
      <c r="G951" s="1"/>
    </row>
    <row r="952" spans="1:7" ht="15.75" customHeight="1" x14ac:dyDescent="0.2">
      <c r="A952" s="1"/>
      <c r="B952" s="1"/>
      <c r="C952" s="1"/>
      <c r="D952" s="1"/>
      <c r="E952" s="1"/>
      <c r="F952" s="1"/>
      <c r="G952" s="1"/>
    </row>
    <row r="953" spans="1:7" ht="15.75" customHeight="1" x14ac:dyDescent="0.2">
      <c r="A953" s="1"/>
      <c r="B953" s="1"/>
      <c r="C953" s="1"/>
      <c r="D953" s="1"/>
      <c r="E953" s="1"/>
      <c r="F953" s="1"/>
      <c r="G953" s="1"/>
    </row>
    <row r="954" spans="1:7" ht="15.75" customHeight="1" x14ac:dyDescent="0.2">
      <c r="A954" s="1"/>
      <c r="B954" s="1"/>
      <c r="C954" s="1"/>
      <c r="D954" s="1"/>
      <c r="E954" s="1"/>
      <c r="F954" s="1"/>
      <c r="G954" s="1"/>
    </row>
    <row r="955" spans="1:7" ht="15.75" customHeight="1" x14ac:dyDescent="0.2">
      <c r="A955" s="1"/>
      <c r="B955" s="1"/>
      <c r="C955" s="1"/>
      <c r="D955" s="1"/>
      <c r="E955" s="1"/>
      <c r="F955" s="1"/>
      <c r="G955" s="1"/>
    </row>
    <row r="956" spans="1:7" ht="15.75" customHeight="1" x14ac:dyDescent="0.2">
      <c r="A956" s="1"/>
      <c r="B956" s="1"/>
      <c r="C956" s="1"/>
      <c r="D956" s="1"/>
      <c r="E956" s="1"/>
      <c r="F956" s="1"/>
      <c r="G956" s="1"/>
    </row>
    <row r="957" spans="1:7" ht="15.75" customHeight="1" x14ac:dyDescent="0.2">
      <c r="A957" s="1"/>
      <c r="B957" s="1"/>
      <c r="C957" s="1"/>
      <c r="D957" s="1"/>
      <c r="E957" s="1"/>
      <c r="F957" s="1"/>
      <c r="G957" s="1"/>
    </row>
    <row r="958" spans="1:7" ht="15.75" customHeight="1" x14ac:dyDescent="0.2">
      <c r="A958" s="1"/>
      <c r="B958" s="1"/>
      <c r="C958" s="1"/>
      <c r="D958" s="1"/>
      <c r="E958" s="1"/>
      <c r="F958" s="1"/>
      <c r="G958" s="1"/>
    </row>
    <row r="959" spans="1:7" ht="15.75" customHeight="1" x14ac:dyDescent="0.2">
      <c r="A959" s="1"/>
      <c r="B959" s="1"/>
      <c r="C959" s="1"/>
      <c r="D959" s="1"/>
      <c r="E959" s="1"/>
      <c r="F959" s="1"/>
      <c r="G959" s="1"/>
    </row>
    <row r="960" spans="1:7" ht="15.75" customHeight="1" x14ac:dyDescent="0.2">
      <c r="A960" s="1"/>
      <c r="B960" s="1"/>
      <c r="C960" s="1"/>
      <c r="D960" s="1"/>
      <c r="E960" s="1"/>
      <c r="F960" s="1"/>
      <c r="G960" s="1"/>
    </row>
    <row r="961" spans="1:7" ht="15.75" customHeight="1" x14ac:dyDescent="0.2">
      <c r="A961" s="1"/>
      <c r="B961" s="1"/>
      <c r="C961" s="1"/>
      <c r="D961" s="1"/>
      <c r="E961" s="1"/>
      <c r="F961" s="1"/>
      <c r="G961" s="1"/>
    </row>
    <row r="962" spans="1:7" ht="15.75" customHeight="1" x14ac:dyDescent="0.2">
      <c r="A962" s="1"/>
      <c r="B962" s="1"/>
      <c r="C962" s="1"/>
      <c r="D962" s="1"/>
      <c r="E962" s="1"/>
      <c r="F962" s="1"/>
      <c r="G962" s="1"/>
    </row>
    <row r="963" spans="1:7" ht="15.75" customHeight="1" x14ac:dyDescent="0.2">
      <c r="A963" s="1"/>
      <c r="B963" s="1"/>
      <c r="C963" s="1"/>
      <c r="D963" s="1"/>
      <c r="E963" s="1"/>
      <c r="F963" s="1"/>
      <c r="G963" s="1"/>
    </row>
    <row r="964" spans="1:7" ht="15.75" customHeight="1" x14ac:dyDescent="0.2">
      <c r="A964" s="1"/>
      <c r="B964" s="1"/>
      <c r="C964" s="1"/>
      <c r="D964" s="1"/>
      <c r="E964" s="1"/>
      <c r="F964" s="1"/>
      <c r="G964" s="1"/>
    </row>
    <row r="965" spans="1:7" ht="15.75" customHeight="1" x14ac:dyDescent="0.2">
      <c r="A965" s="1"/>
      <c r="B965" s="1"/>
      <c r="C965" s="1"/>
      <c r="D965" s="1"/>
      <c r="E965" s="1"/>
      <c r="F965" s="1"/>
      <c r="G965" s="1"/>
    </row>
    <row r="966" spans="1:7" ht="15.75" customHeight="1" x14ac:dyDescent="0.2">
      <c r="A966" s="1"/>
      <c r="B966" s="1"/>
      <c r="C966" s="1"/>
      <c r="D966" s="1"/>
      <c r="E966" s="1"/>
      <c r="F966" s="1"/>
      <c r="G966" s="1"/>
    </row>
    <row r="967" spans="1:7" ht="15.75" customHeight="1" x14ac:dyDescent="0.2">
      <c r="A967" s="1"/>
      <c r="B967" s="1"/>
      <c r="C967" s="1"/>
      <c r="D967" s="1"/>
      <c r="E967" s="1"/>
      <c r="F967" s="1"/>
      <c r="G967" s="1"/>
    </row>
    <row r="968" spans="1:7" ht="15.75" customHeight="1" x14ac:dyDescent="0.2">
      <c r="A968" s="1"/>
      <c r="B968" s="1"/>
      <c r="C968" s="1"/>
      <c r="D968" s="1"/>
      <c r="E968" s="1"/>
      <c r="F968" s="1"/>
      <c r="G968" s="1"/>
    </row>
    <row r="969" spans="1:7" ht="15.75" customHeight="1" x14ac:dyDescent="0.2">
      <c r="A969" s="1"/>
      <c r="B969" s="1"/>
      <c r="C969" s="1"/>
      <c r="D969" s="1"/>
      <c r="E969" s="1"/>
      <c r="F969" s="1"/>
      <c r="G969" s="1"/>
    </row>
    <row r="970" spans="1:7" ht="15.75" customHeight="1" x14ac:dyDescent="0.2">
      <c r="A970" s="1"/>
      <c r="B970" s="1"/>
      <c r="C970" s="1"/>
      <c r="D970" s="1"/>
      <c r="E970" s="1"/>
      <c r="F970" s="1"/>
      <c r="G970" s="1"/>
    </row>
    <row r="971" spans="1:7" ht="15.75" customHeight="1" x14ac:dyDescent="0.2">
      <c r="A971" s="1"/>
      <c r="B971" s="1"/>
      <c r="C971" s="1"/>
      <c r="D971" s="1"/>
      <c r="E971" s="1"/>
      <c r="F971" s="1"/>
      <c r="G971" s="1"/>
    </row>
    <row r="972" spans="1:7" ht="15.75" customHeight="1" x14ac:dyDescent="0.2">
      <c r="A972" s="1"/>
      <c r="B972" s="1"/>
      <c r="C972" s="1"/>
      <c r="D972" s="1"/>
      <c r="E972" s="1"/>
      <c r="F972" s="1"/>
      <c r="G972" s="1"/>
    </row>
    <row r="973" spans="1:7" ht="15.75" customHeight="1" x14ac:dyDescent="0.2">
      <c r="A973" s="1"/>
      <c r="B973" s="1"/>
      <c r="C973" s="1"/>
      <c r="D973" s="1"/>
      <c r="E973" s="1"/>
      <c r="F973" s="1"/>
      <c r="G973" s="1"/>
    </row>
    <row r="974" spans="1:7" ht="15.75" customHeight="1" x14ac:dyDescent="0.2">
      <c r="A974" s="1"/>
      <c r="B974" s="1"/>
      <c r="C974" s="1"/>
      <c r="D974" s="1"/>
      <c r="E974" s="1"/>
      <c r="F974" s="1"/>
      <c r="G974" s="1"/>
    </row>
    <row r="975" spans="1:7" ht="15.75" customHeight="1" x14ac:dyDescent="0.2">
      <c r="A975" s="1"/>
      <c r="B975" s="1"/>
      <c r="C975" s="1"/>
      <c r="D975" s="1"/>
      <c r="E975" s="1"/>
      <c r="F975" s="1"/>
      <c r="G975" s="1"/>
    </row>
    <row r="976" spans="1:7" ht="15.75" customHeight="1" x14ac:dyDescent="0.2">
      <c r="A976" s="1"/>
      <c r="B976" s="1"/>
      <c r="C976" s="1"/>
      <c r="D976" s="1"/>
      <c r="E976" s="1"/>
      <c r="F976" s="1"/>
      <c r="G976" s="1"/>
    </row>
    <row r="977" spans="1:7" ht="15.75" customHeight="1" x14ac:dyDescent="0.2">
      <c r="A977" s="1"/>
      <c r="B977" s="1"/>
      <c r="C977" s="1"/>
      <c r="D977" s="1"/>
      <c r="E977" s="1"/>
      <c r="F977" s="1"/>
      <c r="G977" s="1"/>
    </row>
    <row r="978" spans="1:7" ht="15.75" customHeight="1" x14ac:dyDescent="0.2">
      <c r="A978" s="1"/>
      <c r="B978" s="1"/>
      <c r="C978" s="1"/>
      <c r="D978" s="1"/>
      <c r="E978" s="1"/>
      <c r="F978" s="1"/>
      <c r="G978" s="1"/>
    </row>
    <row r="979" spans="1:7" ht="15.75" customHeight="1" x14ac:dyDescent="0.2">
      <c r="A979" s="1"/>
      <c r="B979" s="1"/>
      <c r="C979" s="1"/>
      <c r="D979" s="1"/>
      <c r="E979" s="1"/>
      <c r="F979" s="1"/>
      <c r="G979" s="1"/>
    </row>
    <row r="980" spans="1:7" ht="15.75" customHeight="1" x14ac:dyDescent="0.2">
      <c r="A980" s="1"/>
      <c r="B980" s="1"/>
      <c r="C980" s="1"/>
      <c r="D980" s="1"/>
      <c r="E980" s="1"/>
      <c r="F980" s="1"/>
      <c r="G980" s="1"/>
    </row>
    <row r="981" spans="1:7" ht="15.75" customHeight="1" x14ac:dyDescent="0.2">
      <c r="A981" s="1"/>
      <c r="B981" s="1"/>
      <c r="C981" s="1"/>
      <c r="D981" s="1"/>
      <c r="E981" s="1"/>
      <c r="F981" s="1"/>
      <c r="G981" s="1"/>
    </row>
    <row r="982" spans="1:7" ht="15.75" customHeight="1" x14ac:dyDescent="0.2">
      <c r="A982" s="1"/>
      <c r="B982" s="1"/>
      <c r="C982" s="1"/>
      <c r="D982" s="1"/>
      <c r="E982" s="1"/>
      <c r="F982" s="1"/>
      <c r="G982" s="1"/>
    </row>
    <row r="983" spans="1:7" ht="15.75" customHeight="1" x14ac:dyDescent="0.2">
      <c r="A983" s="1"/>
      <c r="B983" s="1"/>
      <c r="C983" s="1"/>
      <c r="D983" s="1"/>
      <c r="E983" s="1"/>
      <c r="F983" s="1"/>
      <c r="G983" s="1"/>
    </row>
    <row r="984" spans="1:7" ht="15.75" customHeight="1" x14ac:dyDescent="0.2">
      <c r="A984" s="1"/>
      <c r="B984" s="1"/>
      <c r="C984" s="1"/>
      <c r="D984" s="1"/>
      <c r="E984" s="1"/>
      <c r="F984" s="1"/>
      <c r="G984" s="1"/>
    </row>
    <row r="985" spans="1:7" ht="15.75" customHeight="1" x14ac:dyDescent="0.2">
      <c r="A985" s="1"/>
      <c r="B985" s="1"/>
      <c r="C985" s="1"/>
      <c r="D985" s="1"/>
      <c r="E985" s="1"/>
      <c r="F985" s="1"/>
      <c r="G985" s="1"/>
    </row>
    <row r="986" spans="1:7" ht="15.75" customHeight="1" x14ac:dyDescent="0.2">
      <c r="A986" s="1"/>
      <c r="B986" s="1"/>
      <c r="C986" s="1"/>
      <c r="D986" s="1"/>
      <c r="E986" s="1"/>
      <c r="F986" s="1"/>
      <c r="G986" s="1"/>
    </row>
    <row r="987" spans="1:7" ht="15.75" customHeight="1" x14ac:dyDescent="0.2">
      <c r="A987" s="1"/>
      <c r="B987" s="1"/>
      <c r="C987" s="1"/>
      <c r="D987" s="1"/>
      <c r="E987" s="1"/>
      <c r="F987" s="1"/>
      <c r="G987" s="1"/>
    </row>
    <row r="988" spans="1:7" ht="15.75" customHeight="1" x14ac:dyDescent="0.2">
      <c r="A988" s="1"/>
      <c r="B988" s="1"/>
      <c r="C988" s="1"/>
      <c r="D988" s="1"/>
      <c r="E988" s="1"/>
      <c r="F988" s="1"/>
      <c r="G988" s="1"/>
    </row>
    <row r="989" spans="1:7" ht="15.75" customHeight="1" x14ac:dyDescent="0.2">
      <c r="A989" s="1"/>
      <c r="B989" s="1"/>
      <c r="C989" s="1"/>
      <c r="D989" s="1"/>
      <c r="E989" s="1"/>
      <c r="F989" s="1"/>
      <c r="G989" s="1"/>
    </row>
    <row r="990" spans="1:7" ht="15.75" customHeight="1" x14ac:dyDescent="0.2">
      <c r="A990" s="1"/>
      <c r="B990" s="1"/>
      <c r="C990" s="1"/>
      <c r="D990" s="1"/>
      <c r="E990" s="1"/>
      <c r="F990" s="1"/>
      <c r="G990" s="1"/>
    </row>
    <row r="991" spans="1:7" ht="15.75" customHeight="1" x14ac:dyDescent="0.2">
      <c r="A991" s="1"/>
      <c r="B991" s="1"/>
      <c r="C991" s="1"/>
      <c r="D991" s="1"/>
      <c r="E991" s="1"/>
      <c r="F991" s="1"/>
      <c r="G991" s="1"/>
    </row>
    <row r="992" spans="1:7" ht="15.75" customHeight="1" x14ac:dyDescent="0.2">
      <c r="A992" s="1"/>
      <c r="B992" s="1"/>
      <c r="C992" s="1"/>
      <c r="D992" s="1"/>
      <c r="E992" s="1"/>
      <c r="F992" s="1"/>
      <c r="G992" s="1"/>
    </row>
    <row r="993" spans="1:7" ht="15.75" customHeight="1" x14ac:dyDescent="0.2">
      <c r="A993" s="1"/>
      <c r="B993" s="1"/>
      <c r="C993" s="1"/>
      <c r="D993" s="1"/>
      <c r="E993" s="1"/>
      <c r="F993" s="1"/>
      <c r="G993" s="1"/>
    </row>
    <row r="994" spans="1:7" ht="15.75" customHeight="1" x14ac:dyDescent="0.2">
      <c r="A994" s="1"/>
      <c r="B994" s="1"/>
      <c r="C994" s="1"/>
      <c r="D994" s="1"/>
      <c r="E994" s="1"/>
      <c r="F994" s="1"/>
      <c r="G994" s="1"/>
    </row>
    <row r="995" spans="1:7" ht="15.75" customHeight="1" x14ac:dyDescent="0.2">
      <c r="A995" s="1"/>
      <c r="B995" s="1"/>
      <c r="C995" s="1"/>
      <c r="D995" s="1"/>
      <c r="E995" s="1"/>
      <c r="F995" s="1"/>
      <c r="G995" s="1"/>
    </row>
    <row r="996" spans="1:7" ht="15.75" customHeight="1" x14ac:dyDescent="0.2">
      <c r="A996" s="1"/>
      <c r="B996" s="1"/>
      <c r="C996" s="1"/>
      <c r="D996" s="1"/>
      <c r="E996" s="1"/>
      <c r="F996" s="1"/>
      <c r="G996" s="1"/>
    </row>
    <row r="997" spans="1:7" ht="15.75" customHeight="1" x14ac:dyDescent="0.2">
      <c r="A997" s="1"/>
      <c r="B997" s="1"/>
      <c r="C997" s="1"/>
      <c r="D997" s="1"/>
      <c r="E997" s="1"/>
      <c r="F997" s="1"/>
      <c r="G997" s="1"/>
    </row>
    <row r="998" spans="1:7" ht="15.75" customHeight="1" x14ac:dyDescent="0.2">
      <c r="A998" s="1"/>
      <c r="B998" s="1"/>
      <c r="C998" s="1"/>
      <c r="D998" s="1"/>
      <c r="E998" s="1"/>
      <c r="F998" s="1"/>
      <c r="G998" s="1"/>
    </row>
    <row r="999" spans="1:7" ht="15.75" customHeight="1" x14ac:dyDescent="0.2">
      <c r="A999" s="1"/>
      <c r="B999" s="1"/>
      <c r="C999" s="1"/>
      <c r="D999" s="1"/>
      <c r="E999" s="1"/>
      <c r="F999" s="1"/>
      <c r="G999" s="1"/>
    </row>
    <row r="1000" spans="1:7" ht="15.75" customHeight="1" x14ac:dyDescent="0.2">
      <c r="A1000" s="1"/>
      <c r="B1000" s="1"/>
      <c r="C1000" s="1"/>
      <c r="D1000" s="1"/>
      <c r="E1000" s="1"/>
      <c r="F1000" s="1"/>
      <c r="G1000" s="1"/>
    </row>
  </sheetData>
  <dataValidations count="2">
    <dataValidation type="decimal" allowBlank="1" showErrorMessage="1" sqref="K2 D3:G3 B3 M2:N2 P2" xr:uid="{00000000-0002-0000-0100-000000000000}">
      <formula1>-10</formula1>
      <formula2>10</formula2>
    </dataValidation>
    <dataValidation type="decimal" allowBlank="1" showErrorMessage="1" sqref="B2 D2:G2" xr:uid="{ECE82A64-12E3-4720-93D3-F7352C69D6EF}">
      <formula1>0</formula1>
      <formula2>1</formula2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7F2D-E707-45E2-926C-9F290CCC3A9F}">
  <dimension ref="A1:M54"/>
  <sheetViews>
    <sheetView topLeftCell="B1" workbookViewId="0">
      <selection activeCell="M2" sqref="M2"/>
    </sheetView>
  </sheetViews>
  <sheetFormatPr baseColWidth="10" defaultColWidth="8.83203125" defaultRowHeight="14" x14ac:dyDescent="0.15"/>
  <cols>
    <col min="1" max="1" width="10.1640625" customWidth="1"/>
    <col min="7" max="7" width="10.6640625" customWidth="1"/>
    <col min="13" max="13" width="13.33203125" customWidth="1"/>
  </cols>
  <sheetData>
    <row r="1" spans="1:13" x14ac:dyDescent="0.15">
      <c r="B1" s="7" t="s">
        <v>22</v>
      </c>
      <c r="C1" s="7" t="s">
        <v>23</v>
      </c>
      <c r="D1" s="7" t="s">
        <v>24</v>
      </c>
      <c r="E1" s="7" t="s">
        <v>25</v>
      </c>
      <c r="F1" s="9" t="s">
        <v>33</v>
      </c>
      <c r="G1" s="12" t="s">
        <v>37</v>
      </c>
      <c r="H1" s="7" t="s">
        <v>22</v>
      </c>
      <c r="I1" s="7" t="s">
        <v>23</v>
      </c>
      <c r="J1" s="7" t="s">
        <v>24</v>
      </c>
      <c r="K1" s="7" t="s">
        <v>25</v>
      </c>
      <c r="L1" s="9" t="s">
        <v>33</v>
      </c>
      <c r="M1" s="12" t="s">
        <v>38</v>
      </c>
    </row>
    <row r="2" spans="1:13" x14ac:dyDescent="0.15">
      <c r="B2" s="7">
        <v>121693.933414892</v>
      </c>
      <c r="C2" s="7">
        <v>220273.397120743</v>
      </c>
      <c r="D2" s="7">
        <v>85.280966741125397</v>
      </c>
      <c r="E2" s="7">
        <v>30942.7524327102</v>
      </c>
      <c r="F2" s="7">
        <v>151482.56700109001</v>
      </c>
      <c r="M2">
        <f ca="1">SUM(M3:M54)</f>
        <v>13068811.043803658</v>
      </c>
    </row>
    <row r="3" spans="1:13" ht="15" x14ac:dyDescent="0.2">
      <c r="A3" s="3">
        <v>43101</v>
      </c>
      <c r="B3">
        <v>0</v>
      </c>
      <c r="C3">
        <v>0</v>
      </c>
      <c r="D3" s="7">
        <v>98.5</v>
      </c>
      <c r="E3" s="7">
        <v>0</v>
      </c>
      <c r="F3">
        <v>1</v>
      </c>
      <c r="G3" s="3">
        <v>43101</v>
      </c>
      <c r="H3">
        <f>B3*B$2</f>
        <v>0</v>
      </c>
      <c r="I3">
        <f t="shared" ref="I3:L3" si="0">C3*C$2</f>
        <v>0</v>
      </c>
      <c r="J3">
        <f t="shared" si="0"/>
        <v>8400.1752240008518</v>
      </c>
      <c r="K3">
        <f t="shared" si="0"/>
        <v>0</v>
      </c>
      <c r="L3">
        <f t="shared" si="0"/>
        <v>151482.56700109001</v>
      </c>
      <c r="M3">
        <f ca="1">SUM(H3:L3)+SUM('2018 activity'!AK8:AP8)</f>
        <v>200433.11556090182</v>
      </c>
    </row>
    <row r="4" spans="1:13" ht="15" x14ac:dyDescent="0.2">
      <c r="A4" s="3">
        <f t="shared" ref="A4:A54" si="1">A3+7</f>
        <v>43108</v>
      </c>
      <c r="B4">
        <v>0</v>
      </c>
      <c r="C4">
        <v>0</v>
      </c>
      <c r="D4" s="7">
        <v>98.5</v>
      </c>
      <c r="E4" s="7">
        <v>0</v>
      </c>
      <c r="F4">
        <v>1</v>
      </c>
      <c r="G4" s="3">
        <f t="shared" ref="G4:G54" si="2">G3+7</f>
        <v>43108</v>
      </c>
      <c r="H4">
        <f t="shared" ref="H4:H54" si="3">B4*B$2</f>
        <v>0</v>
      </c>
      <c r="I4">
        <f t="shared" ref="I4:I54" si="4">C4*C$2</f>
        <v>0</v>
      </c>
      <c r="J4">
        <f t="shared" ref="J4:J54" si="5">D4*D$2</f>
        <v>8400.1752240008518</v>
      </c>
      <c r="K4">
        <f t="shared" ref="K4:K54" si="6">E4*E$2</f>
        <v>0</v>
      </c>
      <c r="L4">
        <f t="shared" ref="L4:L54" si="7">F4*F$2</f>
        <v>151482.56700109001</v>
      </c>
      <c r="M4">
        <f ca="1">SUM(H4:L4)+SUM('2018 activity'!AK9:AP9)</f>
        <v>225846.07789146493</v>
      </c>
    </row>
    <row r="5" spans="1:13" ht="15" x14ac:dyDescent="0.2">
      <c r="A5" s="3">
        <f t="shared" si="1"/>
        <v>43115</v>
      </c>
      <c r="B5">
        <v>0</v>
      </c>
      <c r="C5">
        <v>0</v>
      </c>
      <c r="D5" s="7">
        <v>98.5</v>
      </c>
      <c r="E5" s="7">
        <v>0</v>
      </c>
      <c r="F5">
        <v>1</v>
      </c>
      <c r="G5" s="3">
        <f t="shared" si="2"/>
        <v>43115</v>
      </c>
      <c r="H5">
        <f t="shared" si="3"/>
        <v>0</v>
      </c>
      <c r="I5">
        <f t="shared" si="4"/>
        <v>0</v>
      </c>
      <c r="J5">
        <f t="shared" si="5"/>
        <v>8400.1752240008518</v>
      </c>
      <c r="K5">
        <f t="shared" si="6"/>
        <v>0</v>
      </c>
      <c r="L5">
        <f t="shared" si="7"/>
        <v>151482.56700109001</v>
      </c>
      <c r="M5">
        <f ca="1">SUM(H5:L5)+SUM('2018 activity'!AK10:AP10)</f>
        <v>236521.93229089672</v>
      </c>
    </row>
    <row r="6" spans="1:13" ht="15" x14ac:dyDescent="0.2">
      <c r="A6" s="3">
        <f t="shared" si="1"/>
        <v>43122</v>
      </c>
      <c r="B6">
        <v>0</v>
      </c>
      <c r="C6">
        <v>0</v>
      </c>
      <c r="D6" s="7">
        <v>98.5</v>
      </c>
      <c r="E6" s="7">
        <v>0</v>
      </c>
      <c r="F6">
        <v>1</v>
      </c>
      <c r="G6" s="3">
        <f t="shared" si="2"/>
        <v>43122</v>
      </c>
      <c r="H6">
        <f t="shared" si="3"/>
        <v>0</v>
      </c>
      <c r="I6">
        <f t="shared" si="4"/>
        <v>0</v>
      </c>
      <c r="J6">
        <f t="shared" si="5"/>
        <v>8400.1752240008518</v>
      </c>
      <c r="K6">
        <f t="shared" si="6"/>
        <v>0</v>
      </c>
      <c r="L6">
        <f t="shared" si="7"/>
        <v>151482.56700109001</v>
      </c>
      <c r="M6">
        <f ca="1">SUM(H6:L6)+SUM('2018 activity'!AK11:AP11)</f>
        <v>237504.14431102949</v>
      </c>
    </row>
    <row r="7" spans="1:13" ht="15" x14ac:dyDescent="0.2">
      <c r="A7" s="3">
        <f t="shared" si="1"/>
        <v>43129</v>
      </c>
      <c r="B7">
        <v>0</v>
      </c>
      <c r="C7">
        <v>0</v>
      </c>
      <c r="D7" s="7">
        <v>96.3</v>
      </c>
      <c r="E7" s="7">
        <v>0</v>
      </c>
      <c r="F7">
        <v>1</v>
      </c>
      <c r="G7" s="3">
        <f t="shared" si="2"/>
        <v>43129</v>
      </c>
      <c r="H7">
        <f t="shared" si="3"/>
        <v>0</v>
      </c>
      <c r="I7">
        <f t="shared" si="4"/>
        <v>0</v>
      </c>
      <c r="J7">
        <f t="shared" si="5"/>
        <v>8212.5570971703746</v>
      </c>
      <c r="K7">
        <f t="shared" si="6"/>
        <v>0</v>
      </c>
      <c r="L7">
        <f t="shared" si="7"/>
        <v>151482.56700109001</v>
      </c>
      <c r="M7">
        <f ca="1">SUM(H7:L7)+SUM('2018 activity'!AK12:AP12)</f>
        <v>246125.58412086137</v>
      </c>
    </row>
    <row r="8" spans="1:13" ht="15" x14ac:dyDescent="0.2">
      <c r="A8" s="3">
        <f t="shared" si="1"/>
        <v>43136</v>
      </c>
      <c r="B8">
        <v>0</v>
      </c>
      <c r="C8">
        <v>0</v>
      </c>
      <c r="D8" s="7">
        <v>96.3</v>
      </c>
      <c r="E8" s="7">
        <v>0</v>
      </c>
      <c r="F8">
        <v>1</v>
      </c>
      <c r="G8" s="3">
        <f t="shared" si="2"/>
        <v>43136</v>
      </c>
      <c r="H8">
        <f t="shared" si="3"/>
        <v>0</v>
      </c>
      <c r="I8">
        <f t="shared" si="4"/>
        <v>0</v>
      </c>
      <c r="J8">
        <f t="shared" si="5"/>
        <v>8212.5570971703746</v>
      </c>
      <c r="K8">
        <f t="shared" si="6"/>
        <v>0</v>
      </c>
      <c r="L8">
        <f t="shared" si="7"/>
        <v>151482.56700109001</v>
      </c>
      <c r="M8">
        <f ca="1">SUM(H8:L8)+SUM('2018 activity'!AK13:AP13)</f>
        <v>236701.25453575703</v>
      </c>
    </row>
    <row r="9" spans="1:13" ht="15" x14ac:dyDescent="0.2">
      <c r="A9" s="3">
        <f t="shared" si="1"/>
        <v>43143</v>
      </c>
      <c r="B9">
        <v>0</v>
      </c>
      <c r="C9">
        <v>0</v>
      </c>
      <c r="D9" s="7">
        <v>96.3</v>
      </c>
      <c r="E9" s="7">
        <v>0</v>
      </c>
      <c r="F9">
        <v>1</v>
      </c>
      <c r="G9" s="3">
        <f t="shared" si="2"/>
        <v>43143</v>
      </c>
      <c r="H9">
        <f t="shared" si="3"/>
        <v>0</v>
      </c>
      <c r="I9">
        <f t="shared" si="4"/>
        <v>0</v>
      </c>
      <c r="J9">
        <f t="shared" si="5"/>
        <v>8212.5570971703746</v>
      </c>
      <c r="K9">
        <f t="shared" si="6"/>
        <v>0</v>
      </c>
      <c r="L9">
        <f t="shared" si="7"/>
        <v>151482.56700109001</v>
      </c>
      <c r="M9">
        <f ca="1">SUM(H9:L9)+SUM('2018 activity'!AK14:AP14)</f>
        <v>244690.48206458031</v>
      </c>
    </row>
    <row r="10" spans="1:13" ht="15" x14ac:dyDescent="0.2">
      <c r="A10" s="3">
        <f t="shared" si="1"/>
        <v>43150</v>
      </c>
      <c r="B10">
        <v>0</v>
      </c>
      <c r="C10">
        <v>0</v>
      </c>
      <c r="D10" s="7">
        <v>96.3</v>
      </c>
      <c r="E10" s="7">
        <v>0</v>
      </c>
      <c r="F10">
        <v>1</v>
      </c>
      <c r="G10" s="3">
        <f t="shared" si="2"/>
        <v>43150</v>
      </c>
      <c r="H10">
        <f t="shared" si="3"/>
        <v>0</v>
      </c>
      <c r="I10">
        <f t="shared" si="4"/>
        <v>0</v>
      </c>
      <c r="J10">
        <f t="shared" si="5"/>
        <v>8212.5570971703746</v>
      </c>
      <c r="K10">
        <f t="shared" si="6"/>
        <v>0</v>
      </c>
      <c r="L10">
        <f t="shared" si="7"/>
        <v>151482.56700109001</v>
      </c>
      <c r="M10">
        <f ca="1">SUM(H10:L10)+SUM('2018 activity'!AK15:AP15)</f>
        <v>237185.97434556443</v>
      </c>
    </row>
    <row r="11" spans="1:13" ht="15" x14ac:dyDescent="0.2">
      <c r="A11" s="3">
        <f t="shared" si="1"/>
        <v>43157</v>
      </c>
      <c r="B11">
        <v>0</v>
      </c>
      <c r="C11">
        <v>0</v>
      </c>
      <c r="D11" s="7">
        <v>96.9</v>
      </c>
      <c r="E11" s="7">
        <v>0</v>
      </c>
      <c r="F11">
        <v>1</v>
      </c>
      <c r="G11" s="3">
        <f t="shared" si="2"/>
        <v>43157</v>
      </c>
      <c r="H11">
        <f t="shared" si="3"/>
        <v>0</v>
      </c>
      <c r="I11">
        <f t="shared" si="4"/>
        <v>0</v>
      </c>
      <c r="J11">
        <f t="shared" si="5"/>
        <v>8263.7256772150522</v>
      </c>
      <c r="K11">
        <f t="shared" si="6"/>
        <v>0</v>
      </c>
      <c r="L11">
        <f t="shared" si="7"/>
        <v>151482.56700109001</v>
      </c>
      <c r="M11">
        <f ca="1">SUM(H11:L11)+SUM('2018 activity'!AK16:AP16)</f>
        <v>237348.9804657232</v>
      </c>
    </row>
    <row r="12" spans="1:13" ht="15" x14ac:dyDescent="0.2">
      <c r="A12" s="3">
        <f t="shared" si="1"/>
        <v>43164</v>
      </c>
      <c r="B12">
        <v>0</v>
      </c>
      <c r="C12">
        <v>0</v>
      </c>
      <c r="D12" s="7">
        <v>96.9</v>
      </c>
      <c r="E12" s="7">
        <v>0</v>
      </c>
      <c r="F12">
        <v>1</v>
      </c>
      <c r="G12" s="3">
        <f t="shared" si="2"/>
        <v>43164</v>
      </c>
      <c r="H12">
        <f t="shared" si="3"/>
        <v>0</v>
      </c>
      <c r="I12">
        <f t="shared" si="4"/>
        <v>0</v>
      </c>
      <c r="J12">
        <f t="shared" si="5"/>
        <v>8263.7256772150522</v>
      </c>
      <c r="K12">
        <f t="shared" si="6"/>
        <v>0</v>
      </c>
      <c r="L12">
        <f t="shared" si="7"/>
        <v>151482.56700109001</v>
      </c>
      <c r="M12">
        <f ca="1">SUM(H12:L12)+SUM('2018 activity'!AK17:AP17)</f>
        <v>233074.48017987568</v>
      </c>
    </row>
    <row r="13" spans="1:13" ht="15" x14ac:dyDescent="0.2">
      <c r="A13" s="3">
        <f t="shared" si="1"/>
        <v>43171</v>
      </c>
      <c r="B13">
        <v>0</v>
      </c>
      <c r="C13">
        <v>0</v>
      </c>
      <c r="D13" s="7">
        <v>96.9</v>
      </c>
      <c r="E13" s="7">
        <v>0</v>
      </c>
      <c r="F13">
        <v>1</v>
      </c>
      <c r="G13" s="3">
        <f t="shared" si="2"/>
        <v>43171</v>
      </c>
      <c r="H13">
        <f t="shared" si="3"/>
        <v>0</v>
      </c>
      <c r="I13">
        <f t="shared" si="4"/>
        <v>0</v>
      </c>
      <c r="J13">
        <f t="shared" si="5"/>
        <v>8263.7256772150522</v>
      </c>
      <c r="K13">
        <f t="shared" si="6"/>
        <v>0</v>
      </c>
      <c r="L13">
        <f t="shared" si="7"/>
        <v>151482.56700109001</v>
      </c>
      <c r="M13">
        <f ca="1">SUM(H13:L13)+SUM('2018 activity'!AK18:AP18)</f>
        <v>236342.98119263264</v>
      </c>
    </row>
    <row r="14" spans="1:13" ht="15" x14ac:dyDescent="0.2">
      <c r="A14" s="3">
        <f t="shared" si="1"/>
        <v>43178</v>
      </c>
      <c r="B14">
        <v>0</v>
      </c>
      <c r="C14">
        <v>0</v>
      </c>
      <c r="D14" s="7">
        <v>96.9</v>
      </c>
      <c r="E14" s="7">
        <v>0</v>
      </c>
      <c r="F14">
        <v>1</v>
      </c>
      <c r="G14" s="3">
        <f t="shared" si="2"/>
        <v>43178</v>
      </c>
      <c r="H14">
        <f t="shared" si="3"/>
        <v>0</v>
      </c>
      <c r="I14">
        <f t="shared" si="4"/>
        <v>0</v>
      </c>
      <c r="J14">
        <f t="shared" si="5"/>
        <v>8263.7256772150522</v>
      </c>
      <c r="K14">
        <f t="shared" si="6"/>
        <v>0</v>
      </c>
      <c r="L14">
        <f t="shared" si="7"/>
        <v>151482.56700109001</v>
      </c>
      <c r="M14">
        <f ca="1">SUM(H14:L14)+SUM('2018 activity'!AK19:AP19)</f>
        <v>236487.17063386369</v>
      </c>
    </row>
    <row r="15" spans="1:13" ht="15" x14ac:dyDescent="0.2">
      <c r="A15" s="3">
        <f t="shared" si="1"/>
        <v>43185</v>
      </c>
      <c r="B15">
        <v>0</v>
      </c>
      <c r="C15">
        <v>0</v>
      </c>
      <c r="D15" s="7">
        <v>97</v>
      </c>
      <c r="E15" s="7">
        <v>0</v>
      </c>
      <c r="F15">
        <v>1</v>
      </c>
      <c r="G15" s="3">
        <f t="shared" si="2"/>
        <v>43185</v>
      </c>
      <c r="H15">
        <f t="shared" si="3"/>
        <v>0</v>
      </c>
      <c r="I15">
        <f t="shared" si="4"/>
        <v>0</v>
      </c>
      <c r="J15">
        <f t="shared" si="5"/>
        <v>8272.2537738891642</v>
      </c>
      <c r="K15">
        <f t="shared" si="6"/>
        <v>0</v>
      </c>
      <c r="L15">
        <f t="shared" si="7"/>
        <v>151482.56700109001</v>
      </c>
      <c r="M15">
        <f ca="1">SUM(H15:L15)+SUM('2018 activity'!AK20:AP20)</f>
        <v>239206.00997519289</v>
      </c>
    </row>
    <row r="16" spans="1:13" ht="15" x14ac:dyDescent="0.2">
      <c r="A16" s="3">
        <f t="shared" si="1"/>
        <v>43192</v>
      </c>
      <c r="B16">
        <v>0</v>
      </c>
      <c r="C16">
        <v>0</v>
      </c>
      <c r="D16" s="7">
        <v>97</v>
      </c>
      <c r="E16" s="7">
        <v>0</v>
      </c>
      <c r="F16">
        <v>1</v>
      </c>
      <c r="G16" s="3">
        <f t="shared" si="2"/>
        <v>43192</v>
      </c>
      <c r="H16">
        <f t="shared" si="3"/>
        <v>0</v>
      </c>
      <c r="I16">
        <f t="shared" si="4"/>
        <v>0</v>
      </c>
      <c r="J16">
        <f t="shared" si="5"/>
        <v>8272.2537738891642</v>
      </c>
      <c r="K16">
        <f t="shared" si="6"/>
        <v>0</v>
      </c>
      <c r="L16">
        <f t="shared" si="7"/>
        <v>151482.56700109001</v>
      </c>
      <c r="M16">
        <f ca="1">SUM(H16:L16)+SUM('2018 activity'!AK21:AP21)</f>
        <v>231627.76853241358</v>
      </c>
    </row>
    <row r="17" spans="1:13" ht="15" x14ac:dyDescent="0.2">
      <c r="A17" s="3">
        <f t="shared" si="1"/>
        <v>43199</v>
      </c>
      <c r="B17">
        <v>0</v>
      </c>
      <c r="C17">
        <v>0</v>
      </c>
      <c r="D17" s="7">
        <v>97</v>
      </c>
      <c r="E17" s="7">
        <v>0</v>
      </c>
      <c r="F17">
        <v>1</v>
      </c>
      <c r="G17" s="3">
        <f t="shared" si="2"/>
        <v>43199</v>
      </c>
      <c r="H17">
        <f t="shared" si="3"/>
        <v>0</v>
      </c>
      <c r="I17">
        <f t="shared" si="4"/>
        <v>0</v>
      </c>
      <c r="J17">
        <f t="shared" si="5"/>
        <v>8272.2537738891642</v>
      </c>
      <c r="K17">
        <f t="shared" si="6"/>
        <v>0</v>
      </c>
      <c r="L17">
        <f t="shared" si="7"/>
        <v>151482.56700109001</v>
      </c>
      <c r="M17">
        <f ca="1">SUM(H17:L17)+SUM('2018 activity'!AK22:AP22)</f>
        <v>228376.73764054751</v>
      </c>
    </row>
    <row r="18" spans="1:13" ht="15" x14ac:dyDescent="0.2">
      <c r="A18" s="3">
        <f t="shared" si="1"/>
        <v>43206</v>
      </c>
      <c r="B18">
        <v>0</v>
      </c>
      <c r="C18">
        <v>0</v>
      </c>
      <c r="D18" s="7">
        <v>97</v>
      </c>
      <c r="E18" s="7">
        <v>0</v>
      </c>
      <c r="F18">
        <v>1</v>
      </c>
      <c r="G18" s="3">
        <f t="shared" si="2"/>
        <v>43206</v>
      </c>
      <c r="H18">
        <f t="shared" si="3"/>
        <v>0</v>
      </c>
      <c r="I18">
        <f t="shared" si="4"/>
        <v>0</v>
      </c>
      <c r="J18">
        <f t="shared" si="5"/>
        <v>8272.2537738891642</v>
      </c>
      <c r="K18">
        <f t="shared" si="6"/>
        <v>0</v>
      </c>
      <c r="L18">
        <f t="shared" si="7"/>
        <v>151482.56700109001</v>
      </c>
      <c r="M18">
        <f ca="1">SUM(H18:L18)+SUM('2018 activity'!AK23:AP23)</f>
        <v>237784.03547914641</v>
      </c>
    </row>
    <row r="19" spans="1:13" ht="15" x14ac:dyDescent="0.2">
      <c r="A19" s="3">
        <f t="shared" si="1"/>
        <v>43213</v>
      </c>
      <c r="B19">
        <v>0</v>
      </c>
      <c r="C19">
        <v>0</v>
      </c>
      <c r="D19" s="7">
        <v>97</v>
      </c>
      <c r="E19" s="7">
        <v>0</v>
      </c>
      <c r="F19">
        <v>1</v>
      </c>
      <c r="G19" s="3">
        <f t="shared" si="2"/>
        <v>43213</v>
      </c>
      <c r="H19">
        <f t="shared" si="3"/>
        <v>0</v>
      </c>
      <c r="I19">
        <f t="shared" si="4"/>
        <v>0</v>
      </c>
      <c r="J19">
        <f t="shared" si="5"/>
        <v>8272.2537738891642</v>
      </c>
      <c r="K19">
        <f t="shared" si="6"/>
        <v>0</v>
      </c>
      <c r="L19">
        <f t="shared" si="7"/>
        <v>151482.56700109001</v>
      </c>
      <c r="M19">
        <f ca="1">SUM(H19:L19)+SUM('2018 activity'!AK24:AP24)</f>
        <v>236003.47208048723</v>
      </c>
    </row>
    <row r="20" spans="1:13" ht="15" x14ac:dyDescent="0.2">
      <c r="A20" s="3">
        <f t="shared" si="1"/>
        <v>43220</v>
      </c>
      <c r="B20">
        <v>0</v>
      </c>
      <c r="C20">
        <v>0</v>
      </c>
      <c r="D20" s="7">
        <v>97.1</v>
      </c>
      <c r="E20" s="7">
        <v>0</v>
      </c>
      <c r="F20">
        <v>1</v>
      </c>
      <c r="G20" s="3">
        <f t="shared" si="2"/>
        <v>43220</v>
      </c>
      <c r="H20">
        <f t="shared" si="3"/>
        <v>0</v>
      </c>
      <c r="I20">
        <f t="shared" si="4"/>
        <v>0</v>
      </c>
      <c r="J20">
        <f t="shared" si="5"/>
        <v>8280.7818705632762</v>
      </c>
      <c r="K20">
        <f t="shared" si="6"/>
        <v>0</v>
      </c>
      <c r="L20">
        <f t="shared" si="7"/>
        <v>151482.56700109001</v>
      </c>
      <c r="M20">
        <f ca="1">SUM(H20:L20)+SUM('2018 activity'!AK25:AP25)</f>
        <v>237507.72268828136</v>
      </c>
    </row>
    <row r="21" spans="1:13" ht="15" x14ac:dyDescent="0.2">
      <c r="A21" s="3">
        <f t="shared" si="1"/>
        <v>43227</v>
      </c>
      <c r="B21">
        <v>0</v>
      </c>
      <c r="C21">
        <v>0</v>
      </c>
      <c r="D21" s="7">
        <v>97.1</v>
      </c>
      <c r="E21" s="7">
        <v>0</v>
      </c>
      <c r="F21">
        <v>1</v>
      </c>
      <c r="G21" s="3">
        <f t="shared" si="2"/>
        <v>43227</v>
      </c>
      <c r="H21">
        <f t="shared" si="3"/>
        <v>0</v>
      </c>
      <c r="I21">
        <f t="shared" si="4"/>
        <v>0</v>
      </c>
      <c r="J21">
        <f t="shared" si="5"/>
        <v>8280.7818705632762</v>
      </c>
      <c r="K21">
        <f t="shared" si="6"/>
        <v>0</v>
      </c>
      <c r="L21">
        <f t="shared" si="7"/>
        <v>151482.56700109001</v>
      </c>
      <c r="M21">
        <f ca="1">SUM(H21:L21)+SUM('2018 activity'!AK26:AP26)</f>
        <v>230493.38532860507</v>
      </c>
    </row>
    <row r="22" spans="1:13" ht="15" x14ac:dyDescent="0.2">
      <c r="A22" s="3">
        <f t="shared" si="1"/>
        <v>43234</v>
      </c>
      <c r="B22">
        <v>0</v>
      </c>
      <c r="C22">
        <v>0</v>
      </c>
      <c r="D22" s="7">
        <v>97.1</v>
      </c>
      <c r="E22" s="7">
        <v>0</v>
      </c>
      <c r="F22">
        <v>1</v>
      </c>
      <c r="G22" s="3">
        <f t="shared" si="2"/>
        <v>43234</v>
      </c>
      <c r="H22">
        <f t="shared" si="3"/>
        <v>0</v>
      </c>
      <c r="I22">
        <f t="shared" si="4"/>
        <v>0</v>
      </c>
      <c r="J22">
        <f t="shared" si="5"/>
        <v>8280.7818705632762</v>
      </c>
      <c r="K22">
        <f t="shared" si="6"/>
        <v>0</v>
      </c>
      <c r="L22">
        <f t="shared" si="7"/>
        <v>151482.56700109001</v>
      </c>
      <c r="M22">
        <f ca="1">SUM(H22:L22)+SUM('2018 activity'!AK27:AP27)</f>
        <v>232900.16774769046</v>
      </c>
    </row>
    <row r="23" spans="1:13" ht="15" x14ac:dyDescent="0.2">
      <c r="A23" s="3">
        <f t="shared" si="1"/>
        <v>43241</v>
      </c>
      <c r="B23">
        <v>0</v>
      </c>
      <c r="C23">
        <v>0</v>
      </c>
      <c r="D23" s="7">
        <v>97.1</v>
      </c>
      <c r="E23" s="7">
        <v>0</v>
      </c>
      <c r="F23">
        <v>1</v>
      </c>
      <c r="G23" s="3">
        <f t="shared" si="2"/>
        <v>43241</v>
      </c>
      <c r="H23">
        <f t="shared" si="3"/>
        <v>0</v>
      </c>
      <c r="I23">
        <f t="shared" si="4"/>
        <v>0</v>
      </c>
      <c r="J23">
        <f t="shared" si="5"/>
        <v>8280.7818705632762</v>
      </c>
      <c r="K23">
        <f t="shared" si="6"/>
        <v>0</v>
      </c>
      <c r="L23">
        <f t="shared" si="7"/>
        <v>151482.56700109001</v>
      </c>
      <c r="M23">
        <f ca="1">SUM(H23:L23)+SUM('2018 activity'!AK28:AP28)</f>
        <v>236969.40600670176</v>
      </c>
    </row>
    <row r="24" spans="1:13" ht="15" x14ac:dyDescent="0.2">
      <c r="A24" s="3">
        <f t="shared" si="1"/>
        <v>43248</v>
      </c>
      <c r="B24">
        <v>0</v>
      </c>
      <c r="C24">
        <v>0</v>
      </c>
      <c r="D24" s="7">
        <v>95</v>
      </c>
      <c r="E24" s="7">
        <v>0</v>
      </c>
      <c r="F24">
        <v>1</v>
      </c>
      <c r="G24" s="3">
        <f t="shared" si="2"/>
        <v>43248</v>
      </c>
      <c r="H24">
        <f t="shared" si="3"/>
        <v>0</v>
      </c>
      <c r="I24">
        <f t="shared" si="4"/>
        <v>0</v>
      </c>
      <c r="J24">
        <f t="shared" si="5"/>
        <v>8101.6918404069129</v>
      </c>
      <c r="K24">
        <f t="shared" si="6"/>
        <v>0</v>
      </c>
      <c r="L24">
        <f t="shared" si="7"/>
        <v>151482.56700109001</v>
      </c>
      <c r="M24">
        <f ca="1">SUM(H24:L24)+SUM('2018 activity'!AK29:AP29)</f>
        <v>230325.47082887241</v>
      </c>
    </row>
    <row r="25" spans="1:13" ht="15" x14ac:dyDescent="0.2">
      <c r="A25" s="3">
        <f t="shared" si="1"/>
        <v>43255</v>
      </c>
      <c r="B25">
        <v>0</v>
      </c>
      <c r="C25">
        <v>0</v>
      </c>
      <c r="D25" s="7">
        <v>95</v>
      </c>
      <c r="E25" s="7">
        <v>0</v>
      </c>
      <c r="F25">
        <v>1</v>
      </c>
      <c r="G25" s="3">
        <f t="shared" si="2"/>
        <v>43255</v>
      </c>
      <c r="H25">
        <f t="shared" si="3"/>
        <v>0</v>
      </c>
      <c r="I25">
        <f t="shared" si="4"/>
        <v>0</v>
      </c>
      <c r="J25">
        <f t="shared" si="5"/>
        <v>8101.6918404069129</v>
      </c>
      <c r="K25">
        <f t="shared" si="6"/>
        <v>0</v>
      </c>
      <c r="L25">
        <f t="shared" si="7"/>
        <v>151482.56700109001</v>
      </c>
      <c r="M25">
        <f ca="1">SUM(H25:L25)+SUM('2018 activity'!AK30:AP30)</f>
        <v>226383.12051916955</v>
      </c>
    </row>
    <row r="26" spans="1:13" ht="15" x14ac:dyDescent="0.2">
      <c r="A26" s="3">
        <f t="shared" si="1"/>
        <v>43262</v>
      </c>
      <c r="B26">
        <v>0</v>
      </c>
      <c r="C26">
        <v>0</v>
      </c>
      <c r="D26" s="7">
        <v>95</v>
      </c>
      <c r="E26" s="7">
        <v>0</v>
      </c>
      <c r="F26">
        <v>1</v>
      </c>
      <c r="G26" s="3">
        <f t="shared" si="2"/>
        <v>43262</v>
      </c>
      <c r="H26">
        <f t="shared" si="3"/>
        <v>0</v>
      </c>
      <c r="I26">
        <f t="shared" si="4"/>
        <v>0</v>
      </c>
      <c r="J26">
        <f t="shared" si="5"/>
        <v>8101.6918404069129</v>
      </c>
      <c r="K26">
        <f t="shared" si="6"/>
        <v>0</v>
      </c>
      <c r="L26">
        <f t="shared" si="7"/>
        <v>151482.56700109001</v>
      </c>
      <c r="M26">
        <f ca="1">SUM(H26:L26)+SUM('2018 activity'!AK31:AP31)</f>
        <v>238528.21134612928</v>
      </c>
    </row>
    <row r="27" spans="1:13" ht="15" x14ac:dyDescent="0.2">
      <c r="A27" s="3">
        <f t="shared" si="1"/>
        <v>43269</v>
      </c>
      <c r="B27">
        <v>0</v>
      </c>
      <c r="C27">
        <v>0</v>
      </c>
      <c r="D27" s="7">
        <v>95</v>
      </c>
      <c r="E27" s="7">
        <v>0</v>
      </c>
      <c r="F27">
        <v>1</v>
      </c>
      <c r="G27" s="3">
        <f t="shared" si="2"/>
        <v>43269</v>
      </c>
      <c r="H27">
        <f t="shared" si="3"/>
        <v>0</v>
      </c>
      <c r="I27">
        <f t="shared" si="4"/>
        <v>0</v>
      </c>
      <c r="J27">
        <f t="shared" si="5"/>
        <v>8101.6918404069129</v>
      </c>
      <c r="K27">
        <f t="shared" si="6"/>
        <v>0</v>
      </c>
      <c r="L27">
        <f t="shared" si="7"/>
        <v>151482.56700109001</v>
      </c>
      <c r="M27">
        <f ca="1">SUM(H27:L27)+SUM('2018 activity'!AK32:AP32)</f>
        <v>224414.66893935273</v>
      </c>
    </row>
    <row r="28" spans="1:13" ht="15" x14ac:dyDescent="0.2">
      <c r="A28" s="3">
        <f t="shared" si="1"/>
        <v>43276</v>
      </c>
      <c r="B28">
        <v>0</v>
      </c>
      <c r="C28">
        <v>0</v>
      </c>
      <c r="D28" s="7">
        <v>93.4</v>
      </c>
      <c r="E28" s="7">
        <v>0</v>
      </c>
      <c r="F28">
        <v>1</v>
      </c>
      <c r="G28" s="3">
        <f t="shared" si="2"/>
        <v>43276</v>
      </c>
      <c r="H28">
        <f t="shared" si="3"/>
        <v>0</v>
      </c>
      <c r="I28">
        <f t="shared" si="4"/>
        <v>0</v>
      </c>
      <c r="J28">
        <f t="shared" si="5"/>
        <v>7965.2422936211124</v>
      </c>
      <c r="K28">
        <f t="shared" si="6"/>
        <v>0</v>
      </c>
      <c r="L28">
        <f t="shared" si="7"/>
        <v>151482.56700109001</v>
      </c>
      <c r="M28">
        <f ca="1">SUM(H28:L28)+SUM('2018 activity'!AK33:AP33)</f>
        <v>229036.68923435244</v>
      </c>
    </row>
    <row r="29" spans="1:13" ht="15" x14ac:dyDescent="0.2">
      <c r="A29" s="3">
        <f t="shared" si="1"/>
        <v>43283</v>
      </c>
      <c r="B29">
        <v>1</v>
      </c>
      <c r="C29">
        <v>0</v>
      </c>
      <c r="D29" s="7">
        <v>93.4</v>
      </c>
      <c r="E29" s="7">
        <v>1</v>
      </c>
      <c r="F29">
        <v>1</v>
      </c>
      <c r="G29" s="3">
        <f t="shared" si="2"/>
        <v>43283</v>
      </c>
      <c r="H29">
        <f t="shared" si="3"/>
        <v>121693.933414892</v>
      </c>
      <c r="I29">
        <f t="shared" si="4"/>
        <v>0</v>
      </c>
      <c r="J29">
        <f t="shared" si="5"/>
        <v>7965.2422936211124</v>
      </c>
      <c r="K29">
        <f t="shared" si="6"/>
        <v>30942.7524327102</v>
      </c>
      <c r="L29">
        <f t="shared" si="7"/>
        <v>151482.56700109001</v>
      </c>
      <c r="M29">
        <f ca="1">SUM(H29:L29)+SUM('2018 activity'!AK34:AP34)</f>
        <v>387728.06946292764</v>
      </c>
    </row>
    <row r="30" spans="1:13" ht="15" x14ac:dyDescent="0.2">
      <c r="A30" s="3">
        <f t="shared" si="1"/>
        <v>43290</v>
      </c>
      <c r="B30">
        <v>0</v>
      </c>
      <c r="C30">
        <v>0</v>
      </c>
      <c r="D30" s="7">
        <v>93.4</v>
      </c>
      <c r="E30" s="7">
        <v>1</v>
      </c>
      <c r="F30">
        <v>1</v>
      </c>
      <c r="G30" s="3">
        <f t="shared" si="2"/>
        <v>43290</v>
      </c>
      <c r="H30">
        <f t="shared" si="3"/>
        <v>0</v>
      </c>
      <c r="I30">
        <f t="shared" si="4"/>
        <v>0</v>
      </c>
      <c r="J30">
        <f t="shared" si="5"/>
        <v>7965.2422936211124</v>
      </c>
      <c r="K30">
        <f t="shared" si="6"/>
        <v>30942.7524327102</v>
      </c>
      <c r="L30">
        <f t="shared" si="7"/>
        <v>151482.56700109001</v>
      </c>
      <c r="M30">
        <f ca="1">SUM(H30:L30)+SUM('2018 activity'!AK35:AP35)</f>
        <v>265043.90222214244</v>
      </c>
    </row>
    <row r="31" spans="1:13" ht="15" x14ac:dyDescent="0.2">
      <c r="A31" s="3">
        <f t="shared" si="1"/>
        <v>43297</v>
      </c>
      <c r="B31">
        <v>0</v>
      </c>
      <c r="C31">
        <v>0</v>
      </c>
      <c r="D31" s="7">
        <v>93.4</v>
      </c>
      <c r="E31" s="7">
        <v>1</v>
      </c>
      <c r="F31">
        <v>1</v>
      </c>
      <c r="G31" s="3">
        <f t="shared" si="2"/>
        <v>43297</v>
      </c>
      <c r="H31">
        <f t="shared" si="3"/>
        <v>0</v>
      </c>
      <c r="I31">
        <f t="shared" si="4"/>
        <v>0</v>
      </c>
      <c r="J31">
        <f t="shared" si="5"/>
        <v>7965.2422936211124</v>
      </c>
      <c r="K31">
        <f t="shared" si="6"/>
        <v>30942.7524327102</v>
      </c>
      <c r="L31">
        <f t="shared" si="7"/>
        <v>151482.56700109001</v>
      </c>
      <c r="M31">
        <f ca="1">SUM(H31:L31)+SUM('2018 activity'!AK36:AP36)</f>
        <v>260355.83244043367</v>
      </c>
    </row>
    <row r="32" spans="1:13" ht="15" x14ac:dyDescent="0.2">
      <c r="A32" s="3">
        <f t="shared" si="1"/>
        <v>43304</v>
      </c>
      <c r="B32">
        <v>0</v>
      </c>
      <c r="C32">
        <v>0</v>
      </c>
      <c r="D32" s="7">
        <v>93.4</v>
      </c>
      <c r="E32" s="7">
        <v>1</v>
      </c>
      <c r="F32">
        <v>1</v>
      </c>
      <c r="G32" s="3">
        <f t="shared" si="2"/>
        <v>43304</v>
      </c>
      <c r="H32">
        <f t="shared" si="3"/>
        <v>0</v>
      </c>
      <c r="I32">
        <f t="shared" si="4"/>
        <v>0</v>
      </c>
      <c r="J32">
        <f t="shared" si="5"/>
        <v>7965.2422936211124</v>
      </c>
      <c r="K32">
        <f t="shared" si="6"/>
        <v>30942.7524327102</v>
      </c>
      <c r="L32">
        <f t="shared" si="7"/>
        <v>151482.56700109001</v>
      </c>
      <c r="M32">
        <f ca="1">SUM(H32:L32)+SUM('2018 activity'!AK37:AP37)</f>
        <v>265906.24614106322</v>
      </c>
    </row>
    <row r="33" spans="1:13" ht="15" x14ac:dyDescent="0.2">
      <c r="A33" s="3">
        <f t="shared" si="1"/>
        <v>43311</v>
      </c>
      <c r="B33">
        <v>0</v>
      </c>
      <c r="C33">
        <v>0</v>
      </c>
      <c r="D33" s="7">
        <v>96.8</v>
      </c>
      <c r="E33" s="7">
        <v>1</v>
      </c>
      <c r="F33">
        <v>1</v>
      </c>
      <c r="G33" s="3">
        <f t="shared" si="2"/>
        <v>43311</v>
      </c>
      <c r="H33">
        <f t="shared" si="3"/>
        <v>0</v>
      </c>
      <c r="I33">
        <f t="shared" si="4"/>
        <v>0</v>
      </c>
      <c r="J33">
        <f t="shared" si="5"/>
        <v>8255.1975805409384</v>
      </c>
      <c r="K33">
        <f t="shared" si="6"/>
        <v>30942.7524327102</v>
      </c>
      <c r="L33">
        <f t="shared" si="7"/>
        <v>151482.56700109001</v>
      </c>
      <c r="M33">
        <f ca="1">SUM(H33:L33)+SUM('2018 activity'!AK38:AP38)</f>
        <v>279066.10622738121</v>
      </c>
    </row>
    <row r="34" spans="1:13" ht="15" x14ac:dyDescent="0.2">
      <c r="A34" s="3">
        <f t="shared" si="1"/>
        <v>43318</v>
      </c>
      <c r="B34">
        <v>0</v>
      </c>
      <c r="C34">
        <v>0</v>
      </c>
      <c r="D34" s="7">
        <v>96.8</v>
      </c>
      <c r="E34" s="7">
        <v>1</v>
      </c>
      <c r="F34">
        <v>1</v>
      </c>
      <c r="G34" s="3">
        <f t="shared" si="2"/>
        <v>43318</v>
      </c>
      <c r="H34">
        <f t="shared" si="3"/>
        <v>0</v>
      </c>
      <c r="I34">
        <f t="shared" si="4"/>
        <v>0</v>
      </c>
      <c r="J34">
        <f t="shared" si="5"/>
        <v>8255.1975805409384</v>
      </c>
      <c r="K34">
        <f t="shared" si="6"/>
        <v>30942.7524327102</v>
      </c>
      <c r="L34">
        <f t="shared" si="7"/>
        <v>151482.56700109001</v>
      </c>
      <c r="M34">
        <f ca="1">SUM(H34:L34)+SUM('2018 activity'!AK39:AP39)</f>
        <v>266028.39405753743</v>
      </c>
    </row>
    <row r="35" spans="1:13" ht="15" x14ac:dyDescent="0.2">
      <c r="A35" s="3">
        <f t="shared" si="1"/>
        <v>43325</v>
      </c>
      <c r="B35">
        <v>0</v>
      </c>
      <c r="C35">
        <v>0</v>
      </c>
      <c r="D35" s="7">
        <v>96.8</v>
      </c>
      <c r="E35" s="7">
        <v>1</v>
      </c>
      <c r="F35">
        <v>1</v>
      </c>
      <c r="G35" s="3">
        <f t="shared" si="2"/>
        <v>43325</v>
      </c>
      <c r="H35">
        <f t="shared" si="3"/>
        <v>0</v>
      </c>
      <c r="I35">
        <f t="shared" si="4"/>
        <v>0</v>
      </c>
      <c r="J35">
        <f t="shared" si="5"/>
        <v>8255.1975805409384</v>
      </c>
      <c r="K35">
        <f t="shared" si="6"/>
        <v>30942.7524327102</v>
      </c>
      <c r="L35">
        <f t="shared" si="7"/>
        <v>151482.56700109001</v>
      </c>
      <c r="M35">
        <f ca="1">SUM(H35:L35)+SUM('2018 activity'!AK40:AP40)</f>
        <v>261634.69656751753</v>
      </c>
    </row>
    <row r="36" spans="1:13" ht="15" x14ac:dyDescent="0.2">
      <c r="A36" s="3">
        <f t="shared" si="1"/>
        <v>43332</v>
      </c>
      <c r="B36">
        <v>0</v>
      </c>
      <c r="C36">
        <v>0</v>
      </c>
      <c r="D36" s="7">
        <v>96.8</v>
      </c>
      <c r="E36" s="7">
        <v>0</v>
      </c>
      <c r="F36">
        <v>1</v>
      </c>
      <c r="G36" s="3">
        <f t="shared" si="2"/>
        <v>43332</v>
      </c>
      <c r="H36">
        <f t="shared" si="3"/>
        <v>0</v>
      </c>
      <c r="I36">
        <f t="shared" si="4"/>
        <v>0</v>
      </c>
      <c r="J36">
        <f t="shared" si="5"/>
        <v>8255.1975805409384</v>
      </c>
      <c r="K36">
        <f t="shared" si="6"/>
        <v>0</v>
      </c>
      <c r="L36">
        <f t="shared" si="7"/>
        <v>151482.56700109001</v>
      </c>
      <c r="M36">
        <f ca="1">SUM(H36:L36)+SUM('2018 activity'!AK41:AP41)</f>
        <v>226038.86450218488</v>
      </c>
    </row>
    <row r="37" spans="1:13" ht="15" x14ac:dyDescent="0.2">
      <c r="A37" s="3">
        <f t="shared" si="1"/>
        <v>43339</v>
      </c>
      <c r="B37">
        <v>0</v>
      </c>
      <c r="C37">
        <v>0</v>
      </c>
      <c r="D37" s="7">
        <v>95.1</v>
      </c>
      <c r="E37" s="7">
        <v>0</v>
      </c>
      <c r="F37">
        <v>1</v>
      </c>
      <c r="G37" s="3">
        <f t="shared" si="2"/>
        <v>43339</v>
      </c>
      <c r="H37">
        <f t="shared" si="3"/>
        <v>0</v>
      </c>
      <c r="I37">
        <f t="shared" si="4"/>
        <v>0</v>
      </c>
      <c r="J37">
        <f t="shared" si="5"/>
        <v>8110.2199370810249</v>
      </c>
      <c r="K37">
        <f t="shared" si="6"/>
        <v>0</v>
      </c>
      <c r="L37">
        <f t="shared" si="7"/>
        <v>151482.56700109001</v>
      </c>
      <c r="M37">
        <f ca="1">SUM(H37:L37)+SUM('2018 activity'!AK42:AP42)</f>
        <v>230103.26093052767</v>
      </c>
    </row>
    <row r="38" spans="1:13" ht="15" x14ac:dyDescent="0.2">
      <c r="A38" s="3">
        <f t="shared" si="1"/>
        <v>43346</v>
      </c>
      <c r="B38">
        <v>0</v>
      </c>
      <c r="C38">
        <v>0</v>
      </c>
      <c r="D38" s="7">
        <v>95.1</v>
      </c>
      <c r="E38" s="7">
        <v>0</v>
      </c>
      <c r="F38">
        <v>1</v>
      </c>
      <c r="G38" s="3">
        <f t="shared" si="2"/>
        <v>43346</v>
      </c>
      <c r="H38">
        <f t="shared" si="3"/>
        <v>0</v>
      </c>
      <c r="I38">
        <f t="shared" si="4"/>
        <v>0</v>
      </c>
      <c r="J38">
        <f t="shared" si="5"/>
        <v>8110.2199370810249</v>
      </c>
      <c r="K38">
        <f t="shared" si="6"/>
        <v>0</v>
      </c>
      <c r="L38">
        <f t="shared" si="7"/>
        <v>151482.56700109001</v>
      </c>
      <c r="M38">
        <f ca="1">SUM(H38:L38)+SUM('2018 activity'!AK43:AP43)</f>
        <v>235469.55785228609</v>
      </c>
    </row>
    <row r="39" spans="1:13" ht="15" x14ac:dyDescent="0.2">
      <c r="A39" s="3">
        <f t="shared" si="1"/>
        <v>43353</v>
      </c>
      <c r="B39">
        <v>0</v>
      </c>
      <c r="C39">
        <v>0</v>
      </c>
      <c r="D39" s="7">
        <v>95.1</v>
      </c>
      <c r="E39" s="7">
        <v>0</v>
      </c>
      <c r="F39">
        <v>1</v>
      </c>
      <c r="G39" s="3">
        <f t="shared" si="2"/>
        <v>43353</v>
      </c>
      <c r="H39">
        <f t="shared" si="3"/>
        <v>0</v>
      </c>
      <c r="I39">
        <f t="shared" si="4"/>
        <v>0</v>
      </c>
      <c r="J39">
        <f t="shared" si="5"/>
        <v>8110.2199370810249</v>
      </c>
      <c r="K39">
        <f t="shared" si="6"/>
        <v>0</v>
      </c>
      <c r="L39">
        <f t="shared" si="7"/>
        <v>151482.56700109001</v>
      </c>
      <c r="M39">
        <f ca="1">SUM(H39:L39)+SUM('2018 activity'!AK44:AP44)</f>
        <v>237342.98971896264</v>
      </c>
    </row>
    <row r="40" spans="1:13" ht="15" x14ac:dyDescent="0.2">
      <c r="A40" s="3">
        <f t="shared" si="1"/>
        <v>43360</v>
      </c>
      <c r="B40">
        <v>0</v>
      </c>
      <c r="C40">
        <v>0</v>
      </c>
      <c r="D40" s="7">
        <v>95.1</v>
      </c>
      <c r="E40" s="7">
        <v>0</v>
      </c>
      <c r="F40">
        <v>1</v>
      </c>
      <c r="G40" s="3">
        <f t="shared" si="2"/>
        <v>43360</v>
      </c>
      <c r="H40">
        <f t="shared" si="3"/>
        <v>0</v>
      </c>
      <c r="I40">
        <f t="shared" si="4"/>
        <v>0</v>
      </c>
      <c r="J40">
        <f t="shared" si="5"/>
        <v>8110.2199370810249</v>
      </c>
      <c r="K40">
        <f t="shared" si="6"/>
        <v>0</v>
      </c>
      <c r="L40">
        <f t="shared" si="7"/>
        <v>151482.56700109001</v>
      </c>
      <c r="M40">
        <f ca="1">SUM(H40:L40)+SUM('2018 activity'!AK45:AP45)</f>
        <v>238331.38084744496</v>
      </c>
    </row>
    <row r="41" spans="1:13" ht="15" x14ac:dyDescent="0.2">
      <c r="A41" s="3">
        <f t="shared" si="1"/>
        <v>43367</v>
      </c>
      <c r="B41">
        <v>0</v>
      </c>
      <c r="C41">
        <v>0</v>
      </c>
      <c r="D41" s="7">
        <v>100.7</v>
      </c>
      <c r="E41" s="7">
        <v>0</v>
      </c>
      <c r="F41">
        <v>1</v>
      </c>
      <c r="G41" s="3">
        <f t="shared" si="2"/>
        <v>43367</v>
      </c>
      <c r="H41">
        <f t="shared" si="3"/>
        <v>0</v>
      </c>
      <c r="I41">
        <f t="shared" si="4"/>
        <v>0</v>
      </c>
      <c r="J41">
        <f t="shared" si="5"/>
        <v>8587.7933508313272</v>
      </c>
      <c r="K41">
        <f t="shared" si="6"/>
        <v>0</v>
      </c>
      <c r="L41">
        <f t="shared" si="7"/>
        <v>151482.56700109001</v>
      </c>
      <c r="M41">
        <f ca="1">SUM(H41:L41)+SUM('2018 activity'!AK46:AP46)</f>
        <v>238176.30654389778</v>
      </c>
    </row>
    <row r="42" spans="1:13" ht="15" x14ac:dyDescent="0.2">
      <c r="A42" s="3">
        <f t="shared" si="1"/>
        <v>43374</v>
      </c>
      <c r="B42">
        <v>0</v>
      </c>
      <c r="C42">
        <v>0</v>
      </c>
      <c r="D42" s="7">
        <v>100.7</v>
      </c>
      <c r="E42" s="7">
        <v>0</v>
      </c>
      <c r="F42">
        <v>1</v>
      </c>
      <c r="G42" s="3">
        <f t="shared" si="2"/>
        <v>43374</v>
      </c>
      <c r="H42">
        <f t="shared" si="3"/>
        <v>0</v>
      </c>
      <c r="I42">
        <f t="shared" si="4"/>
        <v>0</v>
      </c>
      <c r="J42">
        <f t="shared" si="5"/>
        <v>8587.7933508313272</v>
      </c>
      <c r="K42">
        <f t="shared" si="6"/>
        <v>0</v>
      </c>
      <c r="L42">
        <f t="shared" si="7"/>
        <v>151482.56700109001</v>
      </c>
      <c r="M42">
        <f ca="1">SUM(H42:L42)+SUM('2018 activity'!AK47:AP47)</f>
        <v>227845.39107589505</v>
      </c>
    </row>
    <row r="43" spans="1:13" ht="15" x14ac:dyDescent="0.2">
      <c r="A43" s="3">
        <f t="shared" si="1"/>
        <v>43381</v>
      </c>
      <c r="B43">
        <v>0</v>
      </c>
      <c r="C43">
        <v>0</v>
      </c>
      <c r="D43" s="7">
        <v>100.7</v>
      </c>
      <c r="E43" s="7">
        <v>0</v>
      </c>
      <c r="F43">
        <v>1</v>
      </c>
      <c r="G43" s="3">
        <f t="shared" si="2"/>
        <v>43381</v>
      </c>
      <c r="H43">
        <f t="shared" si="3"/>
        <v>0</v>
      </c>
      <c r="I43">
        <f t="shared" si="4"/>
        <v>0</v>
      </c>
      <c r="J43">
        <f t="shared" si="5"/>
        <v>8587.7933508313272</v>
      </c>
      <c r="K43">
        <f t="shared" si="6"/>
        <v>0</v>
      </c>
      <c r="L43">
        <f t="shared" si="7"/>
        <v>151482.56700109001</v>
      </c>
      <c r="M43">
        <f ca="1">SUM(H43:L43)+SUM('2018 activity'!AK48:AP48)</f>
        <v>229264.94158601531</v>
      </c>
    </row>
    <row r="44" spans="1:13" ht="15" x14ac:dyDescent="0.2">
      <c r="A44" s="3">
        <f t="shared" si="1"/>
        <v>43388</v>
      </c>
      <c r="B44">
        <v>0</v>
      </c>
      <c r="C44">
        <v>0</v>
      </c>
      <c r="D44" s="7">
        <v>100.7</v>
      </c>
      <c r="E44" s="7">
        <v>0</v>
      </c>
      <c r="F44">
        <v>1</v>
      </c>
      <c r="G44" s="3">
        <f t="shared" si="2"/>
        <v>43388</v>
      </c>
      <c r="H44">
        <f t="shared" si="3"/>
        <v>0</v>
      </c>
      <c r="I44">
        <f t="shared" si="4"/>
        <v>0</v>
      </c>
      <c r="J44">
        <f t="shared" si="5"/>
        <v>8587.7933508313272</v>
      </c>
      <c r="K44">
        <f t="shared" si="6"/>
        <v>0</v>
      </c>
      <c r="L44">
        <f t="shared" si="7"/>
        <v>151482.56700109001</v>
      </c>
      <c r="M44">
        <f ca="1">SUM(H44:L44)+SUM('2018 activity'!AK49:AP49)</f>
        <v>223002.12959767698</v>
      </c>
    </row>
    <row r="45" spans="1:13" ht="15" x14ac:dyDescent="0.2">
      <c r="A45" s="3">
        <f t="shared" si="1"/>
        <v>43395</v>
      </c>
      <c r="B45">
        <v>0</v>
      </c>
      <c r="C45">
        <v>0</v>
      </c>
      <c r="D45" s="7">
        <v>100.7</v>
      </c>
      <c r="E45" s="7">
        <v>0</v>
      </c>
      <c r="F45">
        <v>1</v>
      </c>
      <c r="G45" s="3">
        <f t="shared" si="2"/>
        <v>43395</v>
      </c>
      <c r="H45">
        <f t="shared" si="3"/>
        <v>0</v>
      </c>
      <c r="I45">
        <f t="shared" si="4"/>
        <v>0</v>
      </c>
      <c r="J45">
        <f t="shared" si="5"/>
        <v>8587.7933508313272</v>
      </c>
      <c r="K45">
        <f t="shared" si="6"/>
        <v>0</v>
      </c>
      <c r="L45">
        <f t="shared" si="7"/>
        <v>151482.56700109001</v>
      </c>
      <c r="M45">
        <f ca="1">SUM(H45:L45)+SUM('2018 activity'!AK50:AP50)</f>
        <v>234105.48332359653</v>
      </c>
    </row>
    <row r="46" spans="1:13" ht="15" x14ac:dyDescent="0.2">
      <c r="A46" s="3">
        <f t="shared" si="1"/>
        <v>43402</v>
      </c>
      <c r="B46">
        <v>0</v>
      </c>
      <c r="C46">
        <v>0</v>
      </c>
      <c r="D46" s="7">
        <v>98.5</v>
      </c>
      <c r="E46" s="7">
        <v>0</v>
      </c>
      <c r="F46">
        <v>1</v>
      </c>
      <c r="G46" s="3">
        <f t="shared" si="2"/>
        <v>43402</v>
      </c>
      <c r="H46">
        <f t="shared" si="3"/>
        <v>0</v>
      </c>
      <c r="I46">
        <f t="shared" si="4"/>
        <v>0</v>
      </c>
      <c r="J46">
        <f t="shared" si="5"/>
        <v>8400.1752240008518</v>
      </c>
      <c r="K46">
        <f t="shared" si="6"/>
        <v>0</v>
      </c>
      <c r="L46">
        <f t="shared" si="7"/>
        <v>151482.56700109001</v>
      </c>
      <c r="M46">
        <f ca="1">SUM(H46:L46)+SUM('2018 activity'!AK51:AP51)</f>
        <v>220958.91035695595</v>
      </c>
    </row>
    <row r="47" spans="1:13" ht="15" x14ac:dyDescent="0.2">
      <c r="A47" s="3">
        <f t="shared" si="1"/>
        <v>43409</v>
      </c>
      <c r="B47">
        <v>0</v>
      </c>
      <c r="C47">
        <v>0</v>
      </c>
      <c r="D47" s="7">
        <v>98.5</v>
      </c>
      <c r="E47" s="7">
        <v>1</v>
      </c>
      <c r="F47">
        <v>1</v>
      </c>
      <c r="G47" s="3">
        <f t="shared" si="2"/>
        <v>43409</v>
      </c>
      <c r="H47">
        <f t="shared" si="3"/>
        <v>0</v>
      </c>
      <c r="I47">
        <f t="shared" si="4"/>
        <v>0</v>
      </c>
      <c r="J47">
        <f t="shared" si="5"/>
        <v>8400.1752240008518</v>
      </c>
      <c r="K47">
        <f t="shared" si="6"/>
        <v>30942.7524327102</v>
      </c>
      <c r="L47">
        <f t="shared" si="7"/>
        <v>151482.56700109001</v>
      </c>
      <c r="M47">
        <f ca="1">SUM(H47:L47)+SUM('2018 activity'!AK52:AP52)</f>
        <v>276812.5617387034</v>
      </c>
    </row>
    <row r="48" spans="1:13" ht="15" x14ac:dyDescent="0.2">
      <c r="A48" s="3">
        <f t="shared" si="1"/>
        <v>43416</v>
      </c>
      <c r="B48">
        <v>0</v>
      </c>
      <c r="C48">
        <v>0</v>
      </c>
      <c r="D48" s="7">
        <v>98.5</v>
      </c>
      <c r="E48" s="7">
        <v>1</v>
      </c>
      <c r="F48">
        <v>1</v>
      </c>
      <c r="G48" s="3">
        <f t="shared" si="2"/>
        <v>43416</v>
      </c>
      <c r="H48">
        <f t="shared" si="3"/>
        <v>0</v>
      </c>
      <c r="I48">
        <f t="shared" si="4"/>
        <v>0</v>
      </c>
      <c r="J48">
        <f t="shared" si="5"/>
        <v>8400.1752240008518</v>
      </c>
      <c r="K48">
        <f t="shared" si="6"/>
        <v>30942.7524327102</v>
      </c>
      <c r="L48">
        <f t="shared" si="7"/>
        <v>151482.56700109001</v>
      </c>
      <c r="M48">
        <f ca="1">SUM(H48:L48)+SUM('2018 activity'!AK53:AP53)</f>
        <v>280586.768059369</v>
      </c>
    </row>
    <row r="49" spans="1:13" ht="15" x14ac:dyDescent="0.2">
      <c r="A49" s="3">
        <f t="shared" si="1"/>
        <v>43423</v>
      </c>
      <c r="B49">
        <v>0</v>
      </c>
      <c r="C49">
        <v>0</v>
      </c>
      <c r="D49" s="7">
        <v>98.5</v>
      </c>
      <c r="E49" s="7">
        <v>1</v>
      </c>
      <c r="F49">
        <v>1</v>
      </c>
      <c r="G49" s="3">
        <f t="shared" si="2"/>
        <v>43423</v>
      </c>
      <c r="H49">
        <f t="shared" si="3"/>
        <v>0</v>
      </c>
      <c r="I49">
        <f t="shared" si="4"/>
        <v>0</v>
      </c>
      <c r="J49">
        <f t="shared" si="5"/>
        <v>8400.1752240008518</v>
      </c>
      <c r="K49">
        <f t="shared" si="6"/>
        <v>30942.7524327102</v>
      </c>
      <c r="L49">
        <f t="shared" si="7"/>
        <v>151482.56700109001</v>
      </c>
      <c r="M49">
        <f ca="1">SUM(H49:L49)+SUM('2018 activity'!AK54:AP54)</f>
        <v>282810.68503297924</v>
      </c>
    </row>
    <row r="50" spans="1:13" ht="15" x14ac:dyDescent="0.2">
      <c r="A50" s="3">
        <f t="shared" si="1"/>
        <v>43430</v>
      </c>
      <c r="B50">
        <v>0</v>
      </c>
      <c r="C50">
        <v>1</v>
      </c>
      <c r="D50" s="7">
        <v>95.9</v>
      </c>
      <c r="E50" s="7">
        <v>1</v>
      </c>
      <c r="F50">
        <v>1</v>
      </c>
      <c r="G50" s="3">
        <f t="shared" si="2"/>
        <v>43430</v>
      </c>
      <c r="H50">
        <f t="shared" si="3"/>
        <v>0</v>
      </c>
      <c r="I50">
        <f t="shared" si="4"/>
        <v>220273.397120743</v>
      </c>
      <c r="J50">
        <f t="shared" si="5"/>
        <v>8178.4447104739256</v>
      </c>
      <c r="K50">
        <f t="shared" si="6"/>
        <v>30942.7524327102</v>
      </c>
      <c r="L50">
        <f t="shared" si="7"/>
        <v>151482.56700109001</v>
      </c>
      <c r="M50">
        <f ca="1">SUM(H50:L50)+SUM('2018 activity'!AK55:AP55)</f>
        <v>508788.86133310001</v>
      </c>
    </row>
    <row r="51" spans="1:13" ht="15" x14ac:dyDescent="0.2">
      <c r="A51" s="3">
        <f t="shared" si="1"/>
        <v>43437</v>
      </c>
      <c r="B51">
        <v>0</v>
      </c>
      <c r="C51">
        <v>0</v>
      </c>
      <c r="D51" s="7">
        <v>95.9</v>
      </c>
      <c r="E51" s="7">
        <v>1</v>
      </c>
      <c r="F51">
        <v>1</v>
      </c>
      <c r="G51" s="3">
        <f t="shared" si="2"/>
        <v>43437</v>
      </c>
      <c r="H51">
        <f t="shared" si="3"/>
        <v>0</v>
      </c>
      <c r="I51">
        <f t="shared" si="4"/>
        <v>0</v>
      </c>
      <c r="J51">
        <f t="shared" si="5"/>
        <v>8178.4447104739256</v>
      </c>
      <c r="K51">
        <f t="shared" si="6"/>
        <v>30942.7524327102</v>
      </c>
      <c r="L51">
        <f t="shared" si="7"/>
        <v>151482.56700109001</v>
      </c>
      <c r="M51">
        <f ca="1">SUM(H51:L51)+SUM('2018 activity'!AK56:AP56)</f>
        <v>277542.75539182895</v>
      </c>
    </row>
    <row r="52" spans="1:13" ht="15" x14ac:dyDescent="0.2">
      <c r="A52" s="3">
        <f t="shared" si="1"/>
        <v>43444</v>
      </c>
      <c r="B52">
        <v>0</v>
      </c>
      <c r="C52">
        <v>0</v>
      </c>
      <c r="D52" s="7">
        <v>95.9</v>
      </c>
      <c r="E52" s="7">
        <v>1</v>
      </c>
      <c r="F52">
        <v>1</v>
      </c>
      <c r="G52" s="3">
        <f t="shared" si="2"/>
        <v>43444</v>
      </c>
      <c r="H52">
        <f t="shared" si="3"/>
        <v>0</v>
      </c>
      <c r="I52">
        <f t="shared" si="4"/>
        <v>0</v>
      </c>
      <c r="J52">
        <f t="shared" si="5"/>
        <v>8178.4447104739256</v>
      </c>
      <c r="K52">
        <f t="shared" si="6"/>
        <v>30942.7524327102</v>
      </c>
      <c r="L52">
        <f t="shared" si="7"/>
        <v>151482.56700109001</v>
      </c>
      <c r="M52">
        <f ca="1">SUM(H52:L52)+SUM('2018 activity'!AK57:AP57)</f>
        <v>288611.31836953439</v>
      </c>
    </row>
    <row r="53" spans="1:13" ht="15" x14ac:dyDescent="0.2">
      <c r="A53" s="3">
        <f t="shared" si="1"/>
        <v>43451</v>
      </c>
      <c r="B53">
        <v>0</v>
      </c>
      <c r="C53">
        <v>0</v>
      </c>
      <c r="D53" s="7">
        <v>95.9</v>
      </c>
      <c r="E53" s="7">
        <v>1</v>
      </c>
      <c r="F53">
        <v>1</v>
      </c>
      <c r="G53" s="3">
        <f t="shared" si="2"/>
        <v>43451</v>
      </c>
      <c r="H53">
        <f t="shared" si="3"/>
        <v>0</v>
      </c>
      <c r="I53">
        <f t="shared" si="4"/>
        <v>0</v>
      </c>
      <c r="J53">
        <f t="shared" si="5"/>
        <v>8178.4447104739256</v>
      </c>
      <c r="K53">
        <f t="shared" si="6"/>
        <v>30942.7524327102</v>
      </c>
      <c r="L53">
        <f t="shared" si="7"/>
        <v>151482.56700109001</v>
      </c>
      <c r="M53">
        <f ca="1">SUM(H53:L53)+SUM('2018 activity'!AK58:AP58)</f>
        <v>304069.13387260132</v>
      </c>
    </row>
    <row r="54" spans="1:13" ht="15" x14ac:dyDescent="0.2">
      <c r="A54" s="3">
        <f t="shared" si="1"/>
        <v>43458</v>
      </c>
      <c r="B54">
        <v>0</v>
      </c>
      <c r="C54">
        <v>0</v>
      </c>
      <c r="D54" s="7">
        <v>95.9</v>
      </c>
      <c r="E54" s="7">
        <v>0</v>
      </c>
      <c r="F54">
        <v>1</v>
      </c>
      <c r="G54" s="3">
        <f t="shared" si="2"/>
        <v>43458</v>
      </c>
      <c r="H54">
        <f t="shared" si="3"/>
        <v>0</v>
      </c>
      <c r="I54">
        <f t="shared" si="4"/>
        <v>0</v>
      </c>
      <c r="J54">
        <f t="shared" si="5"/>
        <v>8178.4447104739256</v>
      </c>
      <c r="K54">
        <f t="shared" si="6"/>
        <v>0</v>
      </c>
      <c r="L54">
        <f t="shared" si="7"/>
        <v>151482.56700109001</v>
      </c>
      <c r="M54">
        <f ca="1">SUM(H54:L54)+SUM('2018 activity'!AK59:AP59)</f>
        <v>255367.45261100389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B19" sqref="B19"/>
    </sheetView>
  </sheetViews>
  <sheetFormatPr baseColWidth="10" defaultColWidth="12.6640625" defaultRowHeight="15" customHeight="1" x14ac:dyDescent="0.15"/>
  <cols>
    <col min="1" max="1" width="14.1640625" customWidth="1"/>
    <col min="2" max="6" width="10.5" customWidth="1"/>
    <col min="7" max="26" width="7.66406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43101</v>
      </c>
      <c r="B2" s="2">
        <v>4561.32</v>
      </c>
      <c r="C2" s="2">
        <v>1299.29</v>
      </c>
      <c r="D2" s="2">
        <v>3268.55</v>
      </c>
      <c r="E2" s="2">
        <v>494.41</v>
      </c>
      <c r="F2" s="2">
        <v>171.56</v>
      </c>
      <c r="G2" s="2">
        <v>85.45</v>
      </c>
    </row>
    <row r="3" spans="1:7" x14ac:dyDescent="0.2">
      <c r="A3" s="3">
        <f t="shared" ref="A3:A53" si="0">A2+7</f>
        <v>43108</v>
      </c>
      <c r="B3" s="2">
        <v>5487.83</v>
      </c>
      <c r="C3" s="2">
        <v>1299.29</v>
      </c>
      <c r="D3" s="2">
        <v>2723.88</v>
      </c>
      <c r="E3" s="2">
        <v>582.66</v>
      </c>
      <c r="F3" s="2">
        <v>160.86000000000001</v>
      </c>
      <c r="G3" s="2">
        <v>87.24</v>
      </c>
    </row>
    <row r="4" spans="1:7" x14ac:dyDescent="0.2">
      <c r="A4" s="3">
        <f t="shared" si="0"/>
        <v>43115</v>
      </c>
      <c r="B4" s="2">
        <v>5559.1</v>
      </c>
      <c r="C4" s="2">
        <v>1299.29</v>
      </c>
      <c r="D4" s="2">
        <v>3318.27</v>
      </c>
      <c r="E4" s="2">
        <v>567.75</v>
      </c>
      <c r="F4" s="2">
        <v>149.66</v>
      </c>
      <c r="G4" s="2">
        <v>95.36</v>
      </c>
    </row>
    <row r="5" spans="1:7" x14ac:dyDescent="0.2">
      <c r="A5" s="3">
        <f t="shared" si="0"/>
        <v>43122</v>
      </c>
      <c r="B5" s="2">
        <v>5630.37</v>
      </c>
      <c r="C5" s="2">
        <v>1299.29</v>
      </c>
      <c r="D5" s="2">
        <v>2568.2800000000002</v>
      </c>
      <c r="E5" s="2">
        <v>708.06</v>
      </c>
      <c r="F5" s="2">
        <v>210.69</v>
      </c>
      <c r="G5" s="2">
        <v>94.79</v>
      </c>
    </row>
    <row r="6" spans="1:7" x14ac:dyDescent="0.2">
      <c r="A6" s="3">
        <f t="shared" si="0"/>
        <v>43129</v>
      </c>
      <c r="B6" s="2">
        <v>5689.98</v>
      </c>
      <c r="C6" s="2">
        <v>1426.13</v>
      </c>
      <c r="D6" s="2">
        <v>4450.01</v>
      </c>
      <c r="E6" s="2">
        <v>691.73</v>
      </c>
      <c r="F6" s="2">
        <v>276.42</v>
      </c>
      <c r="G6" s="2">
        <v>117.41</v>
      </c>
    </row>
    <row r="7" spans="1:7" x14ac:dyDescent="0.2">
      <c r="A7" s="3">
        <f t="shared" si="0"/>
        <v>43136</v>
      </c>
      <c r="B7" s="2">
        <v>5770.12</v>
      </c>
      <c r="C7" s="2">
        <v>1426.13</v>
      </c>
      <c r="D7" s="2">
        <v>2968.63</v>
      </c>
      <c r="E7" s="2">
        <v>710.96</v>
      </c>
      <c r="F7" s="2">
        <v>238.96</v>
      </c>
      <c r="G7" s="2">
        <v>104.18</v>
      </c>
    </row>
    <row r="8" spans="1:7" x14ac:dyDescent="0.2">
      <c r="A8" s="3">
        <f t="shared" si="0"/>
        <v>43143</v>
      </c>
      <c r="B8" s="2">
        <v>3926.89</v>
      </c>
      <c r="C8" s="2">
        <v>1426.13</v>
      </c>
      <c r="D8" s="2">
        <v>4592.8999999999996</v>
      </c>
      <c r="E8" s="2">
        <v>662.78</v>
      </c>
      <c r="F8" s="2">
        <v>237.4</v>
      </c>
      <c r="G8" s="2">
        <v>116.68</v>
      </c>
    </row>
    <row r="9" spans="1:7" x14ac:dyDescent="0.2">
      <c r="A9" s="3">
        <f t="shared" si="0"/>
        <v>43150</v>
      </c>
      <c r="B9" s="2">
        <v>4568.01</v>
      </c>
      <c r="C9" s="2">
        <v>1426.13</v>
      </c>
      <c r="D9" s="2">
        <v>3609.95</v>
      </c>
      <c r="E9" s="2">
        <v>635.45000000000005</v>
      </c>
      <c r="F9" s="2">
        <v>256.36</v>
      </c>
      <c r="G9" s="2">
        <v>110.91</v>
      </c>
    </row>
    <row r="10" spans="1:7" x14ac:dyDescent="0.2">
      <c r="A10" s="3">
        <f t="shared" si="0"/>
        <v>43157</v>
      </c>
      <c r="B10" s="2">
        <v>3088.22</v>
      </c>
      <c r="C10" s="2">
        <v>699.91</v>
      </c>
      <c r="D10" s="2">
        <v>4343.49</v>
      </c>
      <c r="E10" s="2">
        <v>784.88</v>
      </c>
      <c r="F10" s="2">
        <v>232.58</v>
      </c>
      <c r="G10" s="2">
        <v>86.34</v>
      </c>
    </row>
    <row r="11" spans="1:7" x14ac:dyDescent="0.2">
      <c r="A11" s="3">
        <f t="shared" si="0"/>
        <v>43164</v>
      </c>
      <c r="B11" s="2">
        <v>4599.4799999999996</v>
      </c>
      <c r="C11" s="2">
        <v>699.91</v>
      </c>
      <c r="D11" s="2">
        <v>4575.3900000000003</v>
      </c>
      <c r="E11" s="2">
        <v>625</v>
      </c>
      <c r="F11" s="2">
        <v>208.51</v>
      </c>
      <c r="G11" s="2">
        <v>82.66</v>
      </c>
    </row>
    <row r="12" spans="1:7" x14ac:dyDescent="0.2">
      <c r="A12" s="3">
        <f t="shared" si="0"/>
        <v>43171</v>
      </c>
      <c r="B12" s="2">
        <v>3679.58</v>
      </c>
      <c r="C12" s="2">
        <v>699.91</v>
      </c>
      <c r="D12" s="2">
        <v>4571.08</v>
      </c>
      <c r="E12" s="2">
        <v>694.56</v>
      </c>
      <c r="F12" s="2">
        <v>205.21</v>
      </c>
      <c r="G12" s="2">
        <v>112.62</v>
      </c>
    </row>
    <row r="13" spans="1:7" x14ac:dyDescent="0.2">
      <c r="A13" s="3">
        <f t="shared" si="0"/>
        <v>43178</v>
      </c>
      <c r="B13" s="2">
        <v>4139.53</v>
      </c>
      <c r="C13" s="2">
        <v>699.91</v>
      </c>
      <c r="D13" s="2">
        <v>4857.0600000000004</v>
      </c>
      <c r="E13" s="2">
        <v>626.48</v>
      </c>
      <c r="F13" s="2">
        <v>143.56</v>
      </c>
      <c r="G13" s="2">
        <v>131.68</v>
      </c>
    </row>
    <row r="14" spans="1:7" x14ac:dyDescent="0.2">
      <c r="A14" s="3">
        <f t="shared" si="0"/>
        <v>43185</v>
      </c>
      <c r="B14" s="2">
        <v>6695.8</v>
      </c>
      <c r="C14" s="2">
        <v>0</v>
      </c>
      <c r="D14" s="2">
        <v>2756.95</v>
      </c>
      <c r="E14" s="2">
        <v>886.36</v>
      </c>
      <c r="F14" s="2">
        <v>424.26</v>
      </c>
      <c r="G14" s="2">
        <v>236.28</v>
      </c>
    </row>
    <row r="15" spans="1:7" x14ac:dyDescent="0.2">
      <c r="A15" s="3">
        <f t="shared" si="0"/>
        <v>43192</v>
      </c>
      <c r="B15" s="2">
        <v>6809.29</v>
      </c>
      <c r="C15" s="2">
        <v>0</v>
      </c>
      <c r="D15" s="2">
        <v>2586.2399999999998</v>
      </c>
      <c r="E15" s="2">
        <v>739.5</v>
      </c>
      <c r="F15" s="2">
        <v>529.03</v>
      </c>
      <c r="G15" s="2">
        <v>185.89</v>
      </c>
    </row>
    <row r="16" spans="1:7" x14ac:dyDescent="0.2">
      <c r="A16" s="3">
        <f t="shared" si="0"/>
        <v>43199</v>
      </c>
      <c r="B16" s="2">
        <v>6809.29</v>
      </c>
      <c r="C16" s="2">
        <v>0</v>
      </c>
      <c r="D16" s="2">
        <v>2548.4299999999998</v>
      </c>
      <c r="E16" s="2">
        <v>816.86</v>
      </c>
      <c r="F16" s="2">
        <v>548.71</v>
      </c>
      <c r="G16" s="2">
        <v>190.09</v>
      </c>
    </row>
    <row r="17" spans="1:7" x14ac:dyDescent="0.2">
      <c r="A17" s="3">
        <f t="shared" si="0"/>
        <v>43206</v>
      </c>
      <c r="B17" s="2">
        <v>5220.46</v>
      </c>
      <c r="C17" s="2">
        <v>0</v>
      </c>
      <c r="D17" s="2">
        <v>3823.82</v>
      </c>
      <c r="E17" s="2">
        <v>802.34</v>
      </c>
      <c r="F17" s="2">
        <v>613.22</v>
      </c>
      <c r="G17" s="2">
        <v>209.39</v>
      </c>
    </row>
    <row r="18" spans="1:7" x14ac:dyDescent="0.2">
      <c r="A18" s="3">
        <f t="shared" si="0"/>
        <v>43213</v>
      </c>
      <c r="B18" s="2">
        <v>5220.46</v>
      </c>
      <c r="C18" s="2">
        <v>0</v>
      </c>
      <c r="D18" s="2">
        <v>3330.08</v>
      </c>
      <c r="E18" s="2">
        <v>904.1</v>
      </c>
      <c r="F18" s="2">
        <v>647.72</v>
      </c>
      <c r="G18" s="2">
        <v>219.03</v>
      </c>
    </row>
    <row r="19" spans="1:7" x14ac:dyDescent="0.2">
      <c r="A19" s="3">
        <f t="shared" si="0"/>
        <v>43220</v>
      </c>
      <c r="B19" s="2">
        <v>5624.17</v>
      </c>
      <c r="C19" s="2">
        <v>0</v>
      </c>
      <c r="D19" s="2">
        <v>4708.5200000000004</v>
      </c>
      <c r="E19" s="2">
        <v>1033.23</v>
      </c>
      <c r="F19" s="2">
        <v>708.86</v>
      </c>
      <c r="G19" s="2">
        <v>232.18</v>
      </c>
    </row>
    <row r="20" spans="1:7" x14ac:dyDescent="0.2">
      <c r="A20" s="3">
        <f t="shared" si="0"/>
        <v>43227</v>
      </c>
      <c r="B20" s="2">
        <v>4401.5200000000004</v>
      </c>
      <c r="C20" s="2">
        <v>0</v>
      </c>
      <c r="D20" s="2">
        <v>3394.69</v>
      </c>
      <c r="E20" s="2">
        <v>968.94</v>
      </c>
      <c r="F20" s="2">
        <v>781.26</v>
      </c>
      <c r="G20" s="2">
        <v>230.1</v>
      </c>
    </row>
    <row r="21" spans="1:7" ht="15.75" customHeight="1" x14ac:dyDescent="0.2">
      <c r="A21" s="3">
        <f t="shared" si="0"/>
        <v>43234</v>
      </c>
      <c r="B21" s="2">
        <v>4401.5200000000004</v>
      </c>
      <c r="C21" s="2">
        <v>0</v>
      </c>
      <c r="D21" s="2">
        <v>4166.8500000000004</v>
      </c>
      <c r="E21" s="2">
        <v>900</v>
      </c>
      <c r="F21" s="2">
        <v>869.7</v>
      </c>
      <c r="G21" s="2">
        <v>226.43</v>
      </c>
    </row>
    <row r="22" spans="1:7" ht="15.75" customHeight="1" x14ac:dyDescent="0.2">
      <c r="A22" s="3">
        <f t="shared" si="0"/>
        <v>43241</v>
      </c>
      <c r="B22" s="2">
        <v>4401.5200000000004</v>
      </c>
      <c r="C22" s="2">
        <v>0</v>
      </c>
      <c r="D22" s="2">
        <v>3269.25</v>
      </c>
      <c r="E22" s="2">
        <v>1100.82</v>
      </c>
      <c r="F22" s="2">
        <v>1412.54</v>
      </c>
      <c r="G22" s="2">
        <v>285.49</v>
      </c>
    </row>
    <row r="23" spans="1:7" ht="15.75" customHeight="1" x14ac:dyDescent="0.2">
      <c r="A23" s="3">
        <f t="shared" si="0"/>
        <v>43248</v>
      </c>
      <c r="B23" s="2">
        <v>3817.63</v>
      </c>
      <c r="C23" s="2">
        <v>0</v>
      </c>
      <c r="D23" s="2">
        <v>4828</v>
      </c>
      <c r="E23" s="2">
        <v>861.08</v>
      </c>
      <c r="F23" s="2">
        <v>587.34</v>
      </c>
      <c r="G23" s="2">
        <v>143.37</v>
      </c>
    </row>
    <row r="24" spans="1:7" ht="15.75" customHeight="1" x14ac:dyDescent="0.2">
      <c r="A24" s="3">
        <f t="shared" si="0"/>
        <v>43255</v>
      </c>
      <c r="B24" s="2">
        <v>3817.63</v>
      </c>
      <c r="C24" s="2">
        <v>0</v>
      </c>
      <c r="D24" s="2">
        <v>4019.28</v>
      </c>
      <c r="E24" s="2">
        <v>1249.53</v>
      </c>
      <c r="F24" s="2">
        <v>673.65</v>
      </c>
      <c r="G24" s="2">
        <v>300.32</v>
      </c>
    </row>
    <row r="25" spans="1:7" ht="15.75" customHeight="1" x14ac:dyDescent="0.2">
      <c r="A25" s="3">
        <f t="shared" si="0"/>
        <v>43262</v>
      </c>
      <c r="B25" s="2">
        <v>3817.63</v>
      </c>
      <c r="C25" s="2">
        <v>0</v>
      </c>
      <c r="D25" s="2">
        <v>3671.58</v>
      </c>
      <c r="E25" s="2">
        <v>1243.77</v>
      </c>
      <c r="F25" s="2">
        <v>1254.19</v>
      </c>
      <c r="G25" s="2">
        <v>167.66</v>
      </c>
    </row>
    <row r="26" spans="1:7" ht="15.75" customHeight="1" x14ac:dyDescent="0.2">
      <c r="A26" s="3">
        <f t="shared" si="0"/>
        <v>43269</v>
      </c>
      <c r="B26" s="2">
        <v>4029.72</v>
      </c>
      <c r="C26" s="2">
        <v>0</v>
      </c>
      <c r="D26" s="2">
        <v>4479.45</v>
      </c>
      <c r="E26" s="2">
        <v>993.38</v>
      </c>
      <c r="F26" s="2">
        <v>449.93</v>
      </c>
      <c r="G26" s="2">
        <v>175.82</v>
      </c>
    </row>
    <row r="27" spans="1:7" ht="15.75" customHeight="1" x14ac:dyDescent="0.2">
      <c r="A27" s="3">
        <f t="shared" si="0"/>
        <v>43276</v>
      </c>
      <c r="B27" s="2">
        <v>4078.82</v>
      </c>
      <c r="C27" s="2">
        <v>503.54</v>
      </c>
      <c r="D27" s="2">
        <v>3066.84</v>
      </c>
      <c r="E27" s="2">
        <v>1054.55</v>
      </c>
      <c r="F27" s="2">
        <v>686.02</v>
      </c>
      <c r="G27" s="2">
        <v>153.18</v>
      </c>
    </row>
    <row r="28" spans="1:7" ht="15.75" customHeight="1" x14ac:dyDescent="0.2">
      <c r="A28" s="3">
        <f t="shared" si="0"/>
        <v>43283</v>
      </c>
      <c r="B28" s="2">
        <v>4871.93</v>
      </c>
      <c r="C28" s="2">
        <v>503.54</v>
      </c>
      <c r="D28" s="2">
        <v>4399.6899999999996</v>
      </c>
      <c r="E28" s="2">
        <v>879.31</v>
      </c>
      <c r="F28" s="2">
        <v>306.72000000000003</v>
      </c>
      <c r="G28" s="2">
        <v>161.79</v>
      </c>
    </row>
    <row r="29" spans="1:7" ht="15.75" customHeight="1" x14ac:dyDescent="0.2">
      <c r="A29" s="3">
        <f t="shared" si="0"/>
        <v>43290</v>
      </c>
      <c r="B29" s="2">
        <v>6458.14</v>
      </c>
      <c r="C29" s="2">
        <v>503.54</v>
      </c>
      <c r="D29" s="2">
        <v>3235.58</v>
      </c>
      <c r="E29" s="2">
        <v>1102.1099999999999</v>
      </c>
      <c r="F29" s="2">
        <v>321.8</v>
      </c>
      <c r="G29" s="2">
        <v>161.79</v>
      </c>
    </row>
    <row r="30" spans="1:7" ht="15.75" customHeight="1" x14ac:dyDescent="0.2">
      <c r="A30" s="3">
        <f t="shared" si="0"/>
        <v>43297</v>
      </c>
      <c r="B30" s="2">
        <v>7591.14</v>
      </c>
      <c r="C30" s="2">
        <v>503.54</v>
      </c>
      <c r="D30" s="2">
        <v>2881.16</v>
      </c>
      <c r="E30" s="2">
        <v>972.24</v>
      </c>
      <c r="F30" s="2">
        <v>163.87</v>
      </c>
      <c r="G30" s="2">
        <v>199.41</v>
      </c>
    </row>
    <row r="31" spans="1:7" ht="15.75" customHeight="1" x14ac:dyDescent="0.2">
      <c r="A31" s="3">
        <f t="shared" si="0"/>
        <v>43304</v>
      </c>
      <c r="B31" s="2">
        <v>5098.53</v>
      </c>
      <c r="C31" s="2">
        <v>503.54</v>
      </c>
      <c r="D31" s="2">
        <v>3330.97</v>
      </c>
      <c r="E31" s="2">
        <v>892.01</v>
      </c>
      <c r="F31" s="2">
        <v>166.88</v>
      </c>
      <c r="G31" s="2">
        <v>234.08</v>
      </c>
    </row>
    <row r="32" spans="1:7" ht="15.75" customHeight="1" x14ac:dyDescent="0.2">
      <c r="A32" s="3">
        <f t="shared" si="0"/>
        <v>43311</v>
      </c>
      <c r="B32" s="2">
        <v>6578.17</v>
      </c>
      <c r="C32" s="2">
        <v>792.04</v>
      </c>
      <c r="D32" s="2">
        <v>5360.87</v>
      </c>
      <c r="E32" s="2">
        <v>996.76</v>
      </c>
      <c r="F32" s="2">
        <v>951.52</v>
      </c>
      <c r="G32" s="2">
        <v>150.22999999999999</v>
      </c>
    </row>
    <row r="33" spans="1:7" ht="15.75" customHeight="1" x14ac:dyDescent="0.2">
      <c r="A33" s="3">
        <f t="shared" si="0"/>
        <v>43318</v>
      </c>
      <c r="B33" s="2">
        <v>3772.77</v>
      </c>
      <c r="C33" s="2">
        <v>792.04</v>
      </c>
      <c r="D33" s="2">
        <v>4875.07</v>
      </c>
      <c r="E33" s="2">
        <v>837.24</v>
      </c>
      <c r="F33" s="2">
        <v>273.86</v>
      </c>
      <c r="G33" s="2">
        <v>121.89</v>
      </c>
    </row>
    <row r="34" spans="1:7" ht="15.75" customHeight="1" x14ac:dyDescent="0.2">
      <c r="A34" s="3">
        <f t="shared" si="0"/>
        <v>43325</v>
      </c>
      <c r="B34" s="2">
        <v>4062.99</v>
      </c>
      <c r="C34" s="2">
        <v>792.04</v>
      </c>
      <c r="D34" s="2">
        <v>4241.88</v>
      </c>
      <c r="E34" s="2">
        <v>1012.3</v>
      </c>
      <c r="F34" s="2">
        <v>401.01</v>
      </c>
      <c r="G34" s="2">
        <v>115.41</v>
      </c>
    </row>
    <row r="35" spans="1:7" ht="15.75" customHeight="1" x14ac:dyDescent="0.2">
      <c r="A35" s="3">
        <f t="shared" si="0"/>
        <v>43332</v>
      </c>
      <c r="B35" s="2">
        <v>4546.68</v>
      </c>
      <c r="C35" s="2">
        <v>792.04</v>
      </c>
      <c r="D35" s="2">
        <v>4827.76</v>
      </c>
      <c r="E35" s="2">
        <v>1115.99</v>
      </c>
      <c r="F35" s="2">
        <v>0</v>
      </c>
      <c r="G35" s="2">
        <v>115.41</v>
      </c>
    </row>
    <row r="36" spans="1:7" ht="15.75" customHeight="1" x14ac:dyDescent="0.2">
      <c r="A36" s="3">
        <f t="shared" si="0"/>
        <v>43339</v>
      </c>
      <c r="B36" s="2">
        <v>4164.71</v>
      </c>
      <c r="C36" s="2">
        <v>5484.89</v>
      </c>
      <c r="D36" s="2">
        <v>4808.83</v>
      </c>
      <c r="E36" s="2">
        <v>871.15</v>
      </c>
      <c r="F36" s="2">
        <v>262.11</v>
      </c>
      <c r="G36" s="2">
        <v>122.91</v>
      </c>
    </row>
    <row r="37" spans="1:7" ht="15.75" customHeight="1" x14ac:dyDescent="0.2">
      <c r="A37" s="3">
        <f t="shared" si="0"/>
        <v>43346</v>
      </c>
      <c r="B37" s="2">
        <v>4997.6499999999996</v>
      </c>
      <c r="C37" s="2">
        <v>5484.89</v>
      </c>
      <c r="D37" s="2">
        <v>5128.37</v>
      </c>
      <c r="E37" s="2">
        <v>966.64</v>
      </c>
      <c r="F37" s="2">
        <v>409.55</v>
      </c>
      <c r="G37" s="2">
        <v>129.11000000000001</v>
      </c>
    </row>
    <row r="38" spans="1:7" ht="15.75" customHeight="1" x14ac:dyDescent="0.2">
      <c r="A38" s="3">
        <f t="shared" si="0"/>
        <v>43353</v>
      </c>
      <c r="B38" s="2">
        <v>6663.54</v>
      </c>
      <c r="C38" s="2">
        <v>5484.89</v>
      </c>
      <c r="D38" s="2">
        <v>5239.1499999999996</v>
      </c>
      <c r="E38" s="2">
        <v>855.17</v>
      </c>
      <c r="F38" s="2">
        <v>477.87</v>
      </c>
      <c r="G38" s="2">
        <v>135.4</v>
      </c>
    </row>
    <row r="39" spans="1:7" ht="15.75" customHeight="1" x14ac:dyDescent="0.2">
      <c r="A39" s="3">
        <f t="shared" si="0"/>
        <v>43360</v>
      </c>
      <c r="B39" s="2">
        <v>6663.54</v>
      </c>
      <c r="C39" s="2">
        <v>5484.89</v>
      </c>
      <c r="D39" s="2">
        <v>5188</v>
      </c>
      <c r="E39" s="2">
        <v>853.74</v>
      </c>
      <c r="F39" s="2">
        <v>378.52</v>
      </c>
      <c r="G39" s="2">
        <v>125.13</v>
      </c>
    </row>
    <row r="40" spans="1:7" ht="15.75" customHeight="1" x14ac:dyDescent="0.2">
      <c r="A40" s="3">
        <f t="shared" si="0"/>
        <v>43367</v>
      </c>
      <c r="B40" s="2">
        <v>9630.5499999999993</v>
      </c>
      <c r="C40" s="2">
        <v>0</v>
      </c>
      <c r="D40" s="2">
        <v>2997.05</v>
      </c>
      <c r="E40" s="2">
        <v>949.5</v>
      </c>
      <c r="F40" s="2">
        <v>476.94</v>
      </c>
      <c r="G40" s="2">
        <v>161.79</v>
      </c>
    </row>
    <row r="41" spans="1:7" ht="15.75" customHeight="1" x14ac:dyDescent="0.2">
      <c r="A41" s="3">
        <f t="shared" si="0"/>
        <v>43374</v>
      </c>
      <c r="B41" s="2">
        <v>9064.0499999999993</v>
      </c>
      <c r="C41" s="2">
        <v>0</v>
      </c>
      <c r="D41" s="2">
        <v>3297.2</v>
      </c>
      <c r="E41" s="2">
        <v>1104.9100000000001</v>
      </c>
      <c r="F41" s="2">
        <v>0</v>
      </c>
      <c r="G41" s="2">
        <v>161.79</v>
      </c>
    </row>
    <row r="42" spans="1:7" ht="15.75" customHeight="1" x14ac:dyDescent="0.2">
      <c r="A42" s="3">
        <f t="shared" si="0"/>
        <v>43381</v>
      </c>
      <c r="B42" s="2">
        <v>6458.14</v>
      </c>
      <c r="C42" s="2">
        <v>0</v>
      </c>
      <c r="D42" s="2">
        <v>2561.7800000000002</v>
      </c>
      <c r="E42" s="2">
        <v>1033.75</v>
      </c>
      <c r="F42" s="2">
        <v>499.17</v>
      </c>
      <c r="G42" s="2">
        <v>160.43</v>
      </c>
    </row>
    <row r="43" spans="1:7" ht="15.75" customHeight="1" x14ac:dyDescent="0.2">
      <c r="A43" s="3">
        <f t="shared" si="0"/>
        <v>43388</v>
      </c>
      <c r="B43" s="2">
        <v>4758.63</v>
      </c>
      <c r="C43" s="2">
        <v>0</v>
      </c>
      <c r="D43" s="2">
        <v>3546.15</v>
      </c>
      <c r="E43" s="2">
        <v>1053.82</v>
      </c>
      <c r="F43" s="2">
        <v>0</v>
      </c>
      <c r="G43" s="2">
        <v>158.05000000000001</v>
      </c>
    </row>
    <row r="44" spans="1:7" ht="15.75" customHeight="1" x14ac:dyDescent="0.2">
      <c r="A44" s="3">
        <f t="shared" si="0"/>
        <v>43395</v>
      </c>
      <c r="B44" s="2">
        <v>3512.32</v>
      </c>
      <c r="C44" s="2">
        <v>0</v>
      </c>
      <c r="D44" s="2">
        <v>4063.58</v>
      </c>
      <c r="E44" s="2">
        <v>1062.95</v>
      </c>
      <c r="F44" s="2">
        <v>521.33000000000004</v>
      </c>
      <c r="G44" s="2">
        <v>154.66</v>
      </c>
    </row>
    <row r="45" spans="1:7" ht="15.75" customHeight="1" x14ac:dyDescent="0.2">
      <c r="A45" s="3">
        <f t="shared" si="0"/>
        <v>43402</v>
      </c>
      <c r="B45" s="2">
        <v>3869.51</v>
      </c>
      <c r="C45" s="2">
        <v>1741.28</v>
      </c>
      <c r="D45" s="2">
        <v>4289.49</v>
      </c>
      <c r="E45" s="2">
        <v>1106.48</v>
      </c>
      <c r="F45" s="2">
        <v>386.54</v>
      </c>
      <c r="G45" s="2">
        <v>236.81</v>
      </c>
    </row>
    <row r="46" spans="1:7" ht="15.75" customHeight="1" x14ac:dyDescent="0.2">
      <c r="A46" s="3">
        <f t="shared" si="0"/>
        <v>43409</v>
      </c>
      <c r="B46" s="2">
        <v>5127.1000000000004</v>
      </c>
      <c r="C46" s="2">
        <v>1741.28</v>
      </c>
      <c r="D46" s="2">
        <v>5232.76</v>
      </c>
      <c r="E46" s="2">
        <v>977.66</v>
      </c>
      <c r="F46" s="2">
        <v>1061.57</v>
      </c>
      <c r="G46" s="2">
        <v>247.26</v>
      </c>
    </row>
    <row r="47" spans="1:7" ht="15.75" customHeight="1" x14ac:dyDescent="0.2">
      <c r="A47" s="3">
        <f t="shared" si="0"/>
        <v>43416</v>
      </c>
      <c r="B47" s="2">
        <v>5127.1000000000004</v>
      </c>
      <c r="C47" s="2">
        <v>1741.28</v>
      </c>
      <c r="D47" s="2">
        <v>5030.63</v>
      </c>
      <c r="E47" s="2">
        <v>1108.02</v>
      </c>
      <c r="F47" s="2">
        <v>879.17</v>
      </c>
      <c r="G47" s="2">
        <v>327.36</v>
      </c>
    </row>
    <row r="48" spans="1:7" ht="15.75" customHeight="1" x14ac:dyDescent="0.2">
      <c r="A48" s="3">
        <f t="shared" si="0"/>
        <v>43423</v>
      </c>
      <c r="B48" s="2">
        <v>5610.79</v>
      </c>
      <c r="C48" s="2">
        <v>1741.28</v>
      </c>
      <c r="D48" s="2">
        <v>5437.07</v>
      </c>
      <c r="E48" s="2">
        <v>1009.56</v>
      </c>
      <c r="F48" s="2">
        <v>553.66999999999996</v>
      </c>
      <c r="G48" s="2">
        <v>589.71</v>
      </c>
    </row>
    <row r="49" spans="1:7" ht="15.75" customHeight="1" x14ac:dyDescent="0.2">
      <c r="A49" s="3">
        <f t="shared" si="0"/>
        <v>43430</v>
      </c>
      <c r="B49" s="2">
        <v>4812.5600000000004</v>
      </c>
      <c r="C49" s="2">
        <v>1850.98</v>
      </c>
      <c r="D49" s="2">
        <v>4525.92</v>
      </c>
      <c r="E49" s="2">
        <v>893.55</v>
      </c>
      <c r="F49" s="2">
        <v>160.16</v>
      </c>
      <c r="G49" s="2">
        <v>366.49</v>
      </c>
    </row>
    <row r="50" spans="1:7" ht="15.75" customHeight="1" x14ac:dyDescent="0.2">
      <c r="A50" s="3">
        <f t="shared" si="0"/>
        <v>43437</v>
      </c>
      <c r="B50" s="2">
        <v>6756.09</v>
      </c>
      <c r="C50" s="2">
        <v>1850.98</v>
      </c>
      <c r="D50" s="2">
        <v>4040.62</v>
      </c>
      <c r="E50" s="2">
        <v>812.48</v>
      </c>
      <c r="F50" s="2">
        <v>328.69</v>
      </c>
      <c r="G50" s="2">
        <v>276.54000000000002</v>
      </c>
    </row>
    <row r="51" spans="1:7" ht="15.75" customHeight="1" x14ac:dyDescent="0.2">
      <c r="A51" s="3">
        <f t="shared" si="0"/>
        <v>43444</v>
      </c>
      <c r="B51" s="2">
        <v>6293.34</v>
      </c>
      <c r="C51" s="2">
        <v>1850.98</v>
      </c>
      <c r="D51" s="2">
        <v>4023.94</v>
      </c>
      <c r="E51" s="2">
        <v>791.29</v>
      </c>
      <c r="F51" s="2">
        <v>1398.9</v>
      </c>
      <c r="G51" s="2">
        <v>286.52999999999997</v>
      </c>
    </row>
    <row r="52" spans="1:7" ht="15.75" customHeight="1" x14ac:dyDescent="0.2">
      <c r="A52" s="3">
        <f t="shared" si="0"/>
        <v>43451</v>
      </c>
      <c r="B52" s="2">
        <v>5460.4</v>
      </c>
      <c r="C52" s="2">
        <v>1850.98</v>
      </c>
      <c r="D52" s="2">
        <v>5860.96</v>
      </c>
      <c r="E52" s="2">
        <v>844.39</v>
      </c>
      <c r="F52" s="2">
        <v>1958.22</v>
      </c>
      <c r="G52" s="2">
        <v>329.85</v>
      </c>
    </row>
    <row r="53" spans="1:7" ht="15.75" customHeight="1" x14ac:dyDescent="0.2">
      <c r="A53" s="3">
        <f t="shared" si="0"/>
        <v>43458</v>
      </c>
      <c r="B53" s="2">
        <v>6756.09</v>
      </c>
      <c r="C53" s="2">
        <v>1850.98</v>
      </c>
      <c r="D53" s="2">
        <v>4644.3100000000004</v>
      </c>
      <c r="E53" s="2">
        <v>925.83</v>
      </c>
      <c r="F53" s="2">
        <v>754.45</v>
      </c>
      <c r="G53" s="2">
        <v>122.44</v>
      </c>
    </row>
    <row r="54" spans="1:7" ht="15.75" customHeight="1" x14ac:dyDescent="0.15"/>
    <row r="55" spans="1:7" ht="15.75" customHeight="1" x14ac:dyDescent="0.2">
      <c r="A55" s="2" t="s">
        <v>14</v>
      </c>
      <c r="B55" s="2">
        <f t="shared" ref="B55:G55" si="1">SUM(B2:B53)</f>
        <v>274552.35000000015</v>
      </c>
      <c r="C55" s="2">
        <f t="shared" si="1"/>
        <v>57546.760000000017</v>
      </c>
      <c r="D55" s="2">
        <f t="shared" si="1"/>
        <v>209566.25999999998</v>
      </c>
      <c r="E55" s="2">
        <f t="shared" si="1"/>
        <v>46368.030000000013</v>
      </c>
      <c r="F55" s="2">
        <f t="shared" si="1"/>
        <v>25770.719999999998</v>
      </c>
      <c r="G55" s="2">
        <f t="shared" si="1"/>
        <v>9532.8200000000015</v>
      </c>
    </row>
    <row r="56" spans="1:7" ht="15.75" customHeight="1" x14ac:dyDescent="0.2">
      <c r="A56" s="2" t="s">
        <v>15</v>
      </c>
      <c r="B56" s="2">
        <f>SUM('2018 activity'!B8:B59)</f>
        <v>2865</v>
      </c>
      <c r="C56" s="2">
        <f>SUM('2018 activity'!C8:C59)</f>
        <v>594</v>
      </c>
      <c r="D56" s="2">
        <f>SUM('2018 activity'!D8:D59)</f>
        <v>18209486</v>
      </c>
      <c r="E56" s="2">
        <f>SUM('2018 activity'!E8:E59)</f>
        <v>1995527394</v>
      </c>
      <c r="F56" s="2">
        <f>SUM('2018 activity'!F8:F59)</f>
        <v>1076422500.5999999</v>
      </c>
      <c r="G56" s="2">
        <f>SUM('2018 activity'!G8:G59)</f>
        <v>96765</v>
      </c>
    </row>
    <row r="57" spans="1:7" ht="15.75" customHeight="1" x14ac:dyDescent="0.2">
      <c r="A57" s="2" t="s">
        <v>16</v>
      </c>
      <c r="B57" s="2">
        <f t="shared" ref="B57:G57" si="2">B55/B56</f>
        <v>95.829790575916277</v>
      </c>
      <c r="C57" s="2">
        <f t="shared" si="2"/>
        <v>96.88006734006737</v>
      </c>
      <c r="D57" s="2">
        <f t="shared" si="2"/>
        <v>1.1508631270536685E-2</v>
      </c>
      <c r="E57" s="2">
        <f t="shared" si="2"/>
        <v>2.3235977686608501E-5</v>
      </c>
      <c r="F57" s="2">
        <f t="shared" si="2"/>
        <v>2.3941082600591636E-5</v>
      </c>
      <c r="G57" s="2">
        <f t="shared" si="2"/>
        <v>9.8515165607399383E-2</v>
      </c>
    </row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F10" activeCellId="1" sqref="A10:A14 F10:F14"/>
    </sheetView>
  </sheetViews>
  <sheetFormatPr baseColWidth="10" defaultColWidth="12.6640625" defaultRowHeight="15" customHeight="1" x14ac:dyDescent="0.15"/>
  <cols>
    <col min="1" max="1" width="12" customWidth="1"/>
    <col min="2" max="2" width="12.83203125" customWidth="1"/>
    <col min="3" max="5" width="7.6640625" customWidth="1"/>
    <col min="6" max="6" width="10.5" customWidth="1"/>
    <col min="7" max="27" width="7.6640625" customWidth="1"/>
  </cols>
  <sheetData>
    <row r="1" spans="1:6" ht="14" x14ac:dyDescent="0.15">
      <c r="A1" s="8" t="s">
        <v>17</v>
      </c>
      <c r="B1" s="8" t="s">
        <v>32</v>
      </c>
      <c r="C1" s="8" t="s">
        <v>18</v>
      </c>
      <c r="D1" s="8" t="s">
        <v>19</v>
      </c>
      <c r="E1" s="8" t="s">
        <v>20</v>
      </c>
      <c r="F1" s="8" t="s">
        <v>21</v>
      </c>
    </row>
    <row r="2" spans="1:6" x14ac:dyDescent="0.2">
      <c r="A2" t="s">
        <v>1</v>
      </c>
      <c r="B2" s="7" t="s">
        <v>26</v>
      </c>
      <c r="C2" s="2">
        <v>0.8</v>
      </c>
      <c r="D2" s="2">
        <v>1</v>
      </c>
      <c r="E2">
        <v>0.6</v>
      </c>
      <c r="F2" s="7">
        <v>1623.7202676432601</v>
      </c>
    </row>
    <row r="3" spans="1:6" ht="14" x14ac:dyDescent="0.15">
      <c r="A3" t="s">
        <v>2</v>
      </c>
      <c r="B3" s="7" t="s">
        <v>29</v>
      </c>
      <c r="C3">
        <v>0.7</v>
      </c>
      <c r="D3">
        <v>1</v>
      </c>
      <c r="E3">
        <v>0.6</v>
      </c>
      <c r="F3" s="7">
        <v>1828.8220549022201</v>
      </c>
    </row>
    <row r="4" spans="1:6" x14ac:dyDescent="0.2">
      <c r="A4" t="s">
        <v>3</v>
      </c>
      <c r="B4" s="7" t="s">
        <v>27</v>
      </c>
      <c r="C4" s="2">
        <v>0.9</v>
      </c>
      <c r="D4" s="2">
        <v>0</v>
      </c>
      <c r="E4">
        <v>1</v>
      </c>
      <c r="F4" s="7">
        <v>5.5002009444589897E-2</v>
      </c>
    </row>
    <row r="5" spans="1:6" x14ac:dyDescent="0.2">
      <c r="A5" t="s">
        <v>4</v>
      </c>
      <c r="B5" s="7" t="s">
        <v>30</v>
      </c>
      <c r="C5" s="2">
        <v>1</v>
      </c>
      <c r="D5" s="2">
        <v>0</v>
      </c>
      <c r="E5">
        <v>1</v>
      </c>
      <c r="F5" s="7">
        <v>2.22463486852097E-4</v>
      </c>
    </row>
    <row r="6" spans="1:6" x14ac:dyDescent="0.2">
      <c r="A6" t="s">
        <v>5</v>
      </c>
      <c r="B6" s="7" t="s">
        <v>31</v>
      </c>
      <c r="C6" s="2">
        <v>1</v>
      </c>
      <c r="D6" s="2">
        <v>0</v>
      </c>
      <c r="E6">
        <v>0.8</v>
      </c>
      <c r="F6" s="7">
        <v>1.0988651382742401E-2</v>
      </c>
    </row>
    <row r="7" spans="1:6" x14ac:dyDescent="0.2">
      <c r="A7" t="s">
        <v>6</v>
      </c>
      <c r="B7" s="7" t="s">
        <v>28</v>
      </c>
      <c r="C7" s="2">
        <v>0.9</v>
      </c>
      <c r="D7" s="2">
        <v>1</v>
      </c>
      <c r="E7">
        <v>1</v>
      </c>
      <c r="F7" s="7">
        <v>4.75922608885167</v>
      </c>
    </row>
    <row r="9" spans="1:6" ht="15.25" customHeight="1" x14ac:dyDescent="0.15"/>
    <row r="10" spans="1:6" ht="15" customHeight="1" x14ac:dyDescent="0.15">
      <c r="A10" s="7" t="s">
        <v>22</v>
      </c>
      <c r="B10" s="7"/>
      <c r="F10" s="7">
        <v>121693.933414892</v>
      </c>
    </row>
    <row r="11" spans="1:6" ht="15" customHeight="1" x14ac:dyDescent="0.15">
      <c r="A11" s="7" t="s">
        <v>23</v>
      </c>
      <c r="B11" s="7"/>
      <c r="F11" s="7">
        <v>220273.397120743</v>
      </c>
    </row>
    <row r="12" spans="1:6" ht="15" customHeight="1" x14ac:dyDescent="0.15">
      <c r="A12" s="7" t="s">
        <v>24</v>
      </c>
      <c r="B12" s="7"/>
      <c r="F12" s="7">
        <v>85.280966741125397</v>
      </c>
    </row>
    <row r="13" spans="1:6" ht="15" customHeight="1" x14ac:dyDescent="0.15">
      <c r="A13" s="7" t="s">
        <v>25</v>
      </c>
      <c r="B13" s="7"/>
      <c r="F13" s="7">
        <v>30942.7524327102</v>
      </c>
    </row>
    <row r="14" spans="1:6" ht="15" customHeight="1" x14ac:dyDescent="0.15">
      <c r="A14" s="9" t="s">
        <v>33</v>
      </c>
      <c r="B14" s="7"/>
      <c r="F14" s="7">
        <v>151482.56700109001</v>
      </c>
    </row>
    <row r="15" spans="1:6" ht="15" customHeight="1" x14ac:dyDescent="0.15">
      <c r="B15" s="7"/>
    </row>
    <row r="16" spans="1:6" ht="15" customHeight="1" x14ac:dyDescent="0.15">
      <c r="B16" s="7"/>
    </row>
    <row r="17" spans="2:2" ht="15" customHeight="1" x14ac:dyDescent="0.15">
      <c r="B17" s="7"/>
    </row>
    <row r="18" spans="2:2" ht="15" customHeight="1" x14ac:dyDescent="0.15">
      <c r="B18" s="7"/>
    </row>
    <row r="19" spans="2:2" ht="15" customHeight="1" x14ac:dyDescent="0.15">
      <c r="B19" s="7"/>
    </row>
    <row r="20" spans="2:2" ht="15" customHeight="1" x14ac:dyDescent="0.15">
      <c r="B20" s="7"/>
    </row>
    <row r="21" spans="2:2" ht="15.75" customHeight="1" x14ac:dyDescent="0.15"/>
    <row r="22" spans="2:2" ht="15.75" customHeight="1" x14ac:dyDescent="0.15"/>
    <row r="23" spans="2:2" ht="15.75" customHeight="1" x14ac:dyDescent="0.15"/>
    <row r="24" spans="2:2" ht="15.75" customHeight="1" x14ac:dyDescent="0.15"/>
    <row r="25" spans="2:2" ht="15.75" customHeight="1" x14ac:dyDescent="0.15"/>
    <row r="26" spans="2:2" ht="15.75" customHeight="1" x14ac:dyDescent="0.15"/>
    <row r="27" spans="2:2" ht="15.75" customHeight="1" x14ac:dyDescent="0.15"/>
    <row r="28" spans="2:2" ht="15.75" customHeight="1" x14ac:dyDescent="0.15"/>
    <row r="29" spans="2:2" ht="15.75" customHeight="1" x14ac:dyDescent="0.15"/>
    <row r="30" spans="2:2" ht="15.75" customHeight="1" x14ac:dyDescent="0.15"/>
    <row r="31" spans="2:2" ht="15.75" customHeight="1" x14ac:dyDescent="0.15"/>
    <row r="32" spans="2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2">
    <dataValidation type="decimal" allowBlank="1" showErrorMessage="1" sqref="C2 C4:C7" xr:uid="{00000000-0002-0000-0300-000000000000}">
      <formula1>0</formula1>
      <formula2>1</formula2>
    </dataValidation>
    <dataValidation type="decimal" allowBlank="1" showErrorMessage="1" sqref="D2 D4:D7" xr:uid="{00000000-0002-0000-0300-000001000000}">
      <formula1>-10</formula1>
      <formula2>10</formula2>
    </dataValidation>
  </dataValidation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165D00D121044BB507A24202153501" ma:contentTypeVersion="13" ma:contentTypeDescription="Create a new document." ma:contentTypeScope="" ma:versionID="2201ebbf91f9cb895659cc74d921fa37">
  <xsd:schema xmlns:xsd="http://www.w3.org/2001/XMLSchema" xmlns:xs="http://www.w3.org/2001/XMLSchema" xmlns:p="http://schemas.microsoft.com/office/2006/metadata/properties" xmlns:ns3="d6a3787d-a819-4a07-b798-c68215fa6ca0" xmlns:ns4="d897f24d-4503-4574-8e33-825dc2515d62" targetNamespace="http://schemas.microsoft.com/office/2006/metadata/properties" ma:root="true" ma:fieldsID="c0e37c6ad1bcb75849be0e250369cedc" ns3:_="" ns4:_="">
    <xsd:import namespace="d6a3787d-a819-4a07-b798-c68215fa6ca0"/>
    <xsd:import namespace="d897f24d-4503-4574-8e33-825dc2515d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3787d-a819-4a07-b798-c68215fa6c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7f24d-4503-4574-8e33-825dc2515d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658AA7-3DB0-4053-83C0-3D759BCCF1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2E7C3E-1DA8-420F-A52E-AC72A8C05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3787d-a819-4a07-b798-c68215fa6ca0"/>
    <ds:schemaRef ds:uri="d897f24d-4503-4574-8e33-825dc2515d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5AAAE0-AF9D-4FD3-A484-F7FE8A24A0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2018 activity</vt:lpstr>
      <vt:lpstr>Sales-Forecast</vt:lpstr>
      <vt:lpstr>2018 spend</vt:lpstr>
      <vt:lpstr>Parameter</vt:lpstr>
      <vt:lpstr>Parameter!solver_opt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Yan</dc:creator>
  <cp:lastModifiedBy>Xiaoxi Qi</cp:lastModifiedBy>
  <dcterms:created xsi:type="dcterms:W3CDTF">2018-07-21T16:43:46Z</dcterms:created>
  <dcterms:modified xsi:type="dcterms:W3CDTF">2020-11-15T05:18:48Z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0x01010076165D00D121044BB507A24202153501</vt:lpwstr>
  </property>
</Properties>
</file>