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Debian\home\mag\dev\ec4x\assets\"/>
    </mc:Choice>
  </mc:AlternateContent>
  <xr:revisionPtr revIDLastSave="0" documentId="13_ncr:1_{06CE4EAB-A541-438B-9315-17C1F82CBF0A}" xr6:coauthVersionLast="47" xr6:coauthVersionMax="47" xr10:uidLastSave="{00000000-0000-0000-0000-000000000000}"/>
  <bookViews>
    <workbookView xWindow="-120" yWindow="-120" windowWidth="38640" windowHeight="21120" xr2:uid="{1BC4F960-5B95-45FF-95AB-32E050483132}"/>
  </bookViews>
  <sheets>
    <sheet name="Raider" sheetId="2" r:id="rId1"/>
    <sheet name="scout-scout" sheetId="1" r:id="rId2"/>
    <sheet name="scout-rai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3" l="1"/>
  <c r="E36" i="3" s="1"/>
  <c r="F36" i="3" s="1"/>
  <c r="G36" i="3" s="1"/>
  <c r="H36" i="3" s="1"/>
  <c r="D35" i="3"/>
  <c r="E35" i="3" s="1"/>
  <c r="F35" i="3" s="1"/>
  <c r="G35" i="3" s="1"/>
  <c r="H35" i="3" s="1"/>
  <c r="D34" i="3"/>
  <c r="E34" i="3" s="1"/>
  <c r="F34" i="3" s="1"/>
  <c r="G34" i="3" s="1"/>
  <c r="H34" i="3" s="1"/>
  <c r="D33" i="3"/>
  <c r="E33" i="3" s="1"/>
  <c r="F33" i="3" s="1"/>
  <c r="G33" i="3" s="1"/>
  <c r="H33" i="3" s="1"/>
  <c r="E32" i="3"/>
  <c r="F32" i="3" s="1"/>
  <c r="G32" i="3" s="1"/>
  <c r="H32" i="3" s="1"/>
  <c r="D32" i="3"/>
  <c r="H9" i="1"/>
  <c r="G9" i="1"/>
  <c r="F9" i="1"/>
  <c r="F18" i="1" s="1"/>
  <c r="F27" i="1" s="1"/>
  <c r="E9" i="1"/>
  <c r="E18" i="1" s="1"/>
  <c r="E27" i="1" s="1"/>
  <c r="D9" i="1"/>
  <c r="H8" i="1"/>
  <c r="H17" i="1" s="1"/>
  <c r="H26" i="1" s="1"/>
  <c r="G8" i="1"/>
  <c r="G17" i="1" s="1"/>
  <c r="G26" i="1" s="1"/>
  <c r="F8" i="1"/>
  <c r="F17" i="1" s="1"/>
  <c r="F26" i="1" s="1"/>
  <c r="E8" i="1"/>
  <c r="D8" i="1"/>
  <c r="H7" i="1"/>
  <c r="H16" i="1" s="1"/>
  <c r="H25" i="1" s="1"/>
  <c r="G7" i="1"/>
  <c r="G16" i="1" s="1"/>
  <c r="G25" i="1" s="1"/>
  <c r="F7" i="1"/>
  <c r="F16" i="1" s="1"/>
  <c r="F25" i="1" s="1"/>
  <c r="E7" i="1"/>
  <c r="E16" i="1" s="1"/>
  <c r="E25" i="1" s="1"/>
  <c r="D7" i="1"/>
  <c r="D16" i="1" s="1"/>
  <c r="D25" i="1" s="1"/>
  <c r="H6" i="1"/>
  <c r="H15" i="1" s="1"/>
  <c r="H24" i="1" s="1"/>
  <c r="G6" i="1"/>
  <c r="F6" i="1"/>
  <c r="E6" i="1"/>
  <c r="D6" i="1"/>
  <c r="H5" i="1"/>
  <c r="G5" i="1"/>
  <c r="F5" i="1"/>
  <c r="E5" i="1"/>
  <c r="D5" i="1"/>
  <c r="D14" i="1" s="1"/>
  <c r="D23" i="1" s="1"/>
  <c r="H9" i="3"/>
  <c r="G9" i="3"/>
  <c r="F9" i="3"/>
  <c r="E9" i="3"/>
  <c r="D9" i="3"/>
  <c r="H8" i="3"/>
  <c r="G8" i="3"/>
  <c r="F8" i="3"/>
  <c r="E8" i="3"/>
  <c r="D8" i="3"/>
  <c r="D17" i="3" s="1"/>
  <c r="D26" i="3" s="1"/>
  <c r="H7" i="3"/>
  <c r="G7" i="3"/>
  <c r="F7" i="3"/>
  <c r="E7" i="3"/>
  <c r="D7" i="3"/>
  <c r="D16" i="3" s="1"/>
  <c r="D25" i="3" s="1"/>
  <c r="H6" i="3"/>
  <c r="G6" i="3"/>
  <c r="F6" i="3"/>
  <c r="E6" i="3"/>
  <c r="D6" i="3"/>
  <c r="H5" i="3"/>
  <c r="G5" i="3"/>
  <c r="F5" i="3"/>
  <c r="E5" i="3"/>
  <c r="D5" i="3"/>
  <c r="D14" i="3" s="1"/>
  <c r="D23" i="3" s="1"/>
  <c r="C36" i="3"/>
  <c r="C35" i="3"/>
  <c r="C34" i="3"/>
  <c r="C33" i="3"/>
  <c r="C32" i="3"/>
  <c r="F17" i="3"/>
  <c r="F26" i="3" s="1"/>
  <c r="D17" i="1"/>
  <c r="D26" i="1" s="1"/>
  <c r="E17" i="1"/>
  <c r="E26" i="1" s="1"/>
  <c r="D18" i="1"/>
  <c r="D27" i="1" s="1"/>
  <c r="E15" i="1"/>
  <c r="E24" i="1" s="1"/>
  <c r="D18" i="3"/>
  <c r="D27" i="3" s="1"/>
  <c r="C15" i="2"/>
  <c r="C14" i="2"/>
  <c r="C13" i="2"/>
  <c r="C12" i="2"/>
  <c r="C11" i="2"/>
  <c r="D11" i="2" s="1"/>
  <c r="D15" i="2"/>
  <c r="D14" i="2"/>
  <c r="D13" i="2"/>
  <c r="D12" i="2"/>
  <c r="D5" i="2"/>
  <c r="D6" i="2"/>
  <c r="D7" i="2"/>
  <c r="D8" i="2"/>
  <c r="D9" i="2"/>
  <c r="H18" i="1"/>
  <c r="H27" i="1" s="1"/>
  <c r="G18" i="1"/>
  <c r="G27" i="1" s="1"/>
  <c r="G15" i="1"/>
  <c r="G24" i="1" s="1"/>
  <c r="F15" i="1"/>
  <c r="F24" i="1" s="1"/>
  <c r="D15" i="1"/>
  <c r="D24" i="1" s="1"/>
  <c r="H14" i="1"/>
  <c r="H23" i="1" s="1"/>
  <c r="G14" i="1"/>
  <c r="G23" i="1" s="1"/>
  <c r="F14" i="1"/>
  <c r="F23" i="1" s="1"/>
  <c r="E14" i="1"/>
  <c r="E23" i="1" s="1"/>
  <c r="D15" i="3" l="1"/>
  <c r="D24" i="3" s="1"/>
  <c r="H17" i="3"/>
  <c r="H26" i="3" s="1"/>
  <c r="G17" i="3"/>
  <c r="G26" i="3" s="1"/>
  <c r="F18" i="3"/>
  <c r="F27" i="3" s="1"/>
  <c r="E17" i="3"/>
  <c r="E26" i="3" s="1"/>
  <c r="E14" i="3"/>
  <c r="E23" i="3" s="1"/>
  <c r="E16" i="3"/>
  <c r="E25" i="3" s="1"/>
  <c r="G15" i="3"/>
  <c r="G24" i="3" s="1"/>
  <c r="G18" i="3"/>
  <c r="G27" i="3" s="1"/>
  <c r="F15" i="3"/>
  <c r="F24" i="3" s="1"/>
  <c r="H14" i="3"/>
  <c r="H23" i="3" s="1"/>
  <c r="F16" i="3"/>
  <c r="F25" i="3" s="1"/>
  <c r="H15" i="3"/>
  <c r="H24" i="3" s="1"/>
  <c r="H16" i="3"/>
  <c r="H25" i="3" s="1"/>
  <c r="F14" i="3"/>
  <c r="F23" i="3" s="1"/>
  <c r="G16" i="3"/>
  <c r="G25" i="3" s="1"/>
  <c r="H18" i="3"/>
  <c r="H27" i="3" s="1"/>
  <c r="E18" i="3"/>
  <c r="E27" i="3" s="1"/>
  <c r="G14" i="3"/>
  <c r="G23" i="3" s="1"/>
  <c r="E15" i="3"/>
  <c r="E24" i="3" s="1"/>
</calcChain>
</file>

<file path=xl/sharedStrings.xml><?xml version="1.0" encoding="utf-8"?>
<sst xmlns="http://schemas.openxmlformats.org/spreadsheetml/2006/main" count="111" uniqueCount="22">
  <si>
    <t>ELI1</t>
  </si>
  <si>
    <t>ELI2</t>
  </si>
  <si>
    <t>ELI3</t>
  </si>
  <si>
    <t>ELI4</t>
  </si>
  <si>
    <t>ELI5</t>
  </si>
  <si>
    <t>CLK1</t>
  </si>
  <si>
    <t>CLK2</t>
  </si>
  <si>
    <t>CLK3</t>
  </si>
  <si>
    <t>CLK4</t>
  </si>
  <si>
    <t>CLK5</t>
  </si>
  <si>
    <t>Rogue</t>
  </si>
  <si>
    <t>Scout</t>
  </si>
  <si>
    <t>Tech Level</t>
  </si>
  <si>
    <t>EL12</t>
  </si>
  <si>
    <t>%</t>
  </si>
  <si>
    <t>1D20</t>
  </si>
  <si>
    <t>Scout-Scout Detection (1D20)</t>
  </si>
  <si>
    <t>Scout-Raider Detection (1D20)</t>
  </si>
  <si>
    <t>Spy</t>
  </si>
  <si>
    <t>Base</t>
  </si>
  <si>
    <t>Stealth Pass - Alternate - No Good</t>
  </si>
  <si>
    <t>Raiders Stealth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</si>
</sst>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0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quotePrefix="1" applyNumberFormat="1" applyBorder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quotePrefix="1" applyNumberFormat="1" applyAlignment="1">
      <alignment horizontal="center"/>
    </xf>
    <xf numFmtId="9" fontId="0" fillId="0" borderId="1" xfId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9" fontId="0" fillId="0" borderId="6" xfId="1" applyFont="1" applyBorder="1"/>
    <xf numFmtId="2" fontId="0" fillId="0" borderId="0" xfId="1" applyNumberFormat="1" applyFont="1" applyBorder="1"/>
    <xf numFmtId="0" fontId="0" fillId="0" borderId="6" xfId="0" applyBorder="1" applyAlignment="1">
      <alignment horizontal="center"/>
    </xf>
    <xf numFmtId="2" fontId="0" fillId="0" borderId="8" xfId="1" applyNumberFormat="1" applyFont="1" applyBorder="1"/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5" xfId="0" applyBorder="1" applyAlignment="1">
      <alignment horizontal="right"/>
    </xf>
    <xf numFmtId="0" fontId="0" fillId="0" borderId="7" xfId="0" applyBorder="1" applyAlignment="1">
      <alignment horizontal="right"/>
    </xf>
    <xf numFmtId="2" fontId="0" fillId="0" borderId="0" xfId="0" applyNumberFormat="1"/>
    <xf numFmtId="17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91B3C-7352-454F-818D-9BCF80A3ACFF}">
  <dimension ref="B2:G23"/>
  <sheetViews>
    <sheetView tabSelected="1" workbookViewId="0">
      <selection activeCell="D18" sqref="D18"/>
    </sheetView>
  </sheetViews>
  <sheetFormatPr defaultRowHeight="15" x14ac:dyDescent="0.25"/>
  <sheetData>
    <row r="2" spans="2:7" ht="15.75" thickBot="1" x14ac:dyDescent="0.3"/>
    <row r="3" spans="2:7" ht="15.75" thickBot="1" x14ac:dyDescent="0.3">
      <c r="B3" s="22" t="s">
        <v>21</v>
      </c>
      <c r="C3" s="23"/>
      <c r="D3" s="24"/>
      <c r="F3" s="25" t="s">
        <v>14</v>
      </c>
      <c r="G3" s="25" t="s">
        <v>15</v>
      </c>
    </row>
    <row r="4" spans="2:7" x14ac:dyDescent="0.25">
      <c r="B4" s="13"/>
      <c r="C4" s="14"/>
      <c r="D4" s="15">
        <v>1</v>
      </c>
      <c r="F4" s="28">
        <v>5</v>
      </c>
      <c r="G4" s="28">
        <v>1</v>
      </c>
    </row>
    <row r="5" spans="2:7" x14ac:dyDescent="0.25">
      <c r="B5" s="26" t="s">
        <v>5</v>
      </c>
      <c r="C5" s="16">
        <v>1</v>
      </c>
      <c r="D5" s="17">
        <f>1-1/(1+EXP($C5-D$4)*0.25)</f>
        <v>0.19999999999999996</v>
      </c>
      <c r="F5" s="28">
        <v>10</v>
      </c>
      <c r="G5" s="28">
        <v>2</v>
      </c>
    </row>
    <row r="6" spans="2:7" x14ac:dyDescent="0.25">
      <c r="B6" s="26" t="s">
        <v>6</v>
      </c>
      <c r="C6" s="16">
        <v>2</v>
      </c>
      <c r="D6" s="17">
        <f>1-1/(1+EXP($C6-D$4)*0.25)</f>
        <v>0.40460967519168967</v>
      </c>
      <c r="F6" s="28">
        <v>15</v>
      </c>
      <c r="G6" s="28">
        <v>3</v>
      </c>
    </row>
    <row r="7" spans="2:7" x14ac:dyDescent="0.25">
      <c r="B7" s="26" t="s">
        <v>7</v>
      </c>
      <c r="C7" s="16">
        <v>3</v>
      </c>
      <c r="D7" s="17">
        <f>1-1/(1+EXP($C7-D$4)*0.25)</f>
        <v>0.64878564428393926</v>
      </c>
      <c r="F7" s="28">
        <v>20</v>
      </c>
      <c r="G7" s="28">
        <v>4</v>
      </c>
    </row>
    <row r="8" spans="2:7" x14ac:dyDescent="0.25">
      <c r="B8" s="26" t="s">
        <v>8</v>
      </c>
      <c r="C8" s="16">
        <v>4</v>
      </c>
      <c r="D8" s="17">
        <f>1-1/(1+EXP($C8-D$4)*0.25)</f>
        <v>0.83392523020115394</v>
      </c>
      <c r="F8" s="28">
        <v>25</v>
      </c>
      <c r="G8" s="28">
        <v>5</v>
      </c>
    </row>
    <row r="9" spans="2:7" x14ac:dyDescent="0.25">
      <c r="B9" s="26" t="s">
        <v>9</v>
      </c>
      <c r="C9" s="16">
        <v>5</v>
      </c>
      <c r="D9" s="17">
        <f>1-1/(1+EXP($C9-D$4)*0.25)</f>
        <v>0.93173845935857147</v>
      </c>
      <c r="F9" s="28">
        <v>30</v>
      </c>
      <c r="G9" s="28">
        <v>6</v>
      </c>
    </row>
    <row r="10" spans="2:7" x14ac:dyDescent="0.25">
      <c r="B10" s="26"/>
      <c r="C10" s="16"/>
      <c r="D10" s="17"/>
      <c r="F10" s="28">
        <v>35</v>
      </c>
      <c r="G10" s="28">
        <v>7</v>
      </c>
    </row>
    <row r="11" spans="2:7" x14ac:dyDescent="0.25">
      <c r="B11" s="26" t="s">
        <v>5</v>
      </c>
      <c r="C11" s="18">
        <f>FLOOR($D5*100,5)</f>
        <v>20</v>
      </c>
      <c r="D11" s="19" t="str">
        <f>IFERROR(_xlfn.CONCAT("&gt; ",_xlfn.XLOOKUP($F$23-C11,$F$3:$F$23,$G$3:$G$23)),"NA")</f>
        <v>&gt; 16</v>
      </c>
      <c r="F11" s="28">
        <v>40</v>
      </c>
      <c r="G11" s="28">
        <v>8</v>
      </c>
    </row>
    <row r="12" spans="2:7" x14ac:dyDescent="0.25">
      <c r="B12" s="26" t="s">
        <v>6</v>
      </c>
      <c r="C12" s="18">
        <f t="shared" ref="C12:C15" si="0">FLOOR($D6*100,5)</f>
        <v>40</v>
      </c>
      <c r="D12" s="19" t="str">
        <f t="shared" ref="D12:D15" si="1">IFERROR(_xlfn.CONCAT("&gt; ",_xlfn.XLOOKUP($F$23-C12,$F$3:$F$23,$G$3:$G$23)),"NA")</f>
        <v>&gt; 12</v>
      </c>
      <c r="F12" s="28">
        <v>45</v>
      </c>
      <c r="G12" s="28">
        <v>9</v>
      </c>
    </row>
    <row r="13" spans="2:7" x14ac:dyDescent="0.25">
      <c r="B13" s="26" t="s">
        <v>7</v>
      </c>
      <c r="C13" s="18">
        <f t="shared" si="0"/>
        <v>60</v>
      </c>
      <c r="D13" s="19" t="str">
        <f t="shared" si="1"/>
        <v>&gt; 8</v>
      </c>
      <c r="F13" s="28">
        <v>50</v>
      </c>
      <c r="G13" s="28">
        <v>10</v>
      </c>
    </row>
    <row r="14" spans="2:7" x14ac:dyDescent="0.25">
      <c r="B14" s="26" t="s">
        <v>8</v>
      </c>
      <c r="C14" s="18">
        <f t="shared" si="0"/>
        <v>80</v>
      </c>
      <c r="D14" s="19" t="str">
        <f t="shared" si="1"/>
        <v>&gt; 4</v>
      </c>
      <c r="F14" s="28">
        <v>55</v>
      </c>
      <c r="G14" s="28">
        <v>11</v>
      </c>
    </row>
    <row r="15" spans="2:7" ht="15.75" thickBot="1" x14ac:dyDescent="0.3">
      <c r="B15" s="27" t="s">
        <v>9</v>
      </c>
      <c r="C15" s="20">
        <f t="shared" si="0"/>
        <v>90</v>
      </c>
      <c r="D15" s="21" t="str">
        <f t="shared" si="1"/>
        <v>&gt; 2</v>
      </c>
      <c r="F15" s="28">
        <v>60</v>
      </c>
      <c r="G15" s="28">
        <v>12</v>
      </c>
    </row>
    <row r="16" spans="2:7" x14ac:dyDescent="0.25">
      <c r="F16" s="28">
        <v>65</v>
      </c>
      <c r="G16" s="28">
        <v>13</v>
      </c>
    </row>
    <row r="17" spans="6:7" x14ac:dyDescent="0.25">
      <c r="F17" s="28">
        <v>70</v>
      </c>
      <c r="G17" s="28">
        <v>14</v>
      </c>
    </row>
    <row r="18" spans="6:7" x14ac:dyDescent="0.25">
      <c r="F18" s="28">
        <v>75</v>
      </c>
      <c r="G18" s="28">
        <v>15</v>
      </c>
    </row>
    <row r="19" spans="6:7" x14ac:dyDescent="0.25">
      <c r="F19" s="28">
        <v>80</v>
      </c>
      <c r="G19" s="28">
        <v>16</v>
      </c>
    </row>
    <row r="20" spans="6:7" x14ac:dyDescent="0.25">
      <c r="F20" s="28">
        <v>85</v>
      </c>
      <c r="G20" s="28">
        <v>17</v>
      </c>
    </row>
    <row r="21" spans="6:7" x14ac:dyDescent="0.25">
      <c r="F21" s="28">
        <v>90</v>
      </c>
      <c r="G21" s="28">
        <v>18</v>
      </c>
    </row>
    <row r="22" spans="6:7" x14ac:dyDescent="0.25">
      <c r="F22" s="28">
        <v>95</v>
      </c>
      <c r="G22" s="28">
        <v>19</v>
      </c>
    </row>
    <row r="23" spans="6:7" x14ac:dyDescent="0.25">
      <c r="F23" s="28">
        <v>100</v>
      </c>
      <c r="G23" s="28">
        <v>20</v>
      </c>
    </row>
  </sheetData>
  <mergeCells count="1">
    <mergeCell ref="B3:D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A3F6C1-F763-4968-8F37-8ADB71C50A99}">
  <dimension ref="B2:H35"/>
  <sheetViews>
    <sheetView workbookViewId="0">
      <selection activeCell="F30" sqref="F30"/>
    </sheetView>
  </sheetViews>
  <sheetFormatPr defaultRowHeight="15" x14ac:dyDescent="0.25"/>
  <cols>
    <col min="3" max="3" width="10.5703125" bestFit="1" customWidth="1"/>
  </cols>
  <sheetData>
    <row r="2" spans="2:8" x14ac:dyDescent="0.25">
      <c r="B2" s="12" t="s">
        <v>16</v>
      </c>
      <c r="C2" s="12"/>
      <c r="D2" s="12"/>
      <c r="E2" s="12"/>
      <c r="F2" s="12"/>
      <c r="G2" s="12"/>
      <c r="H2" s="12"/>
    </row>
    <row r="3" spans="2:8" x14ac:dyDescent="0.25">
      <c r="B3" s="4"/>
      <c r="C3" s="1" t="s">
        <v>11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2:8" x14ac:dyDescent="0.25">
      <c r="B4" s="1" t="s">
        <v>18</v>
      </c>
      <c r="C4" s="1" t="s">
        <v>12</v>
      </c>
      <c r="D4" s="1">
        <v>1</v>
      </c>
      <c r="E4" s="1">
        <v>2</v>
      </c>
      <c r="F4" s="1">
        <v>3</v>
      </c>
      <c r="G4" s="1">
        <v>4</v>
      </c>
      <c r="H4" s="1">
        <v>5</v>
      </c>
    </row>
    <row r="5" spans="2:8" x14ac:dyDescent="0.25">
      <c r="B5" s="4" t="s">
        <v>0</v>
      </c>
      <c r="C5" s="4">
        <v>1</v>
      </c>
      <c r="D5" s="3">
        <f>1/(1+EXP($C5-D$4)*2.3)</f>
        <v>0.30303030303030304</v>
      </c>
      <c r="E5" s="3">
        <f t="shared" ref="E5:H9" si="0">1/(1+EXP($C5-E$4)*2.3)</f>
        <v>0.54167580087739775</v>
      </c>
      <c r="F5" s="3">
        <f t="shared" si="0"/>
        <v>0.76261877560458713</v>
      </c>
      <c r="G5" s="3">
        <f t="shared" si="0"/>
        <v>0.89725508894908013</v>
      </c>
      <c r="H5" s="3">
        <f t="shared" si="0"/>
        <v>0.95957689312112604</v>
      </c>
    </row>
    <row r="6" spans="2:8" x14ac:dyDescent="0.25">
      <c r="B6" s="4" t="s">
        <v>13</v>
      </c>
      <c r="C6" s="4">
        <v>2</v>
      </c>
      <c r="D6" s="3">
        <f t="shared" ref="D6:H9" si="1">1/(1+EXP($C6-D$4)*2.3)</f>
        <v>0.13789207844036228</v>
      </c>
      <c r="E6" s="3">
        <f t="shared" si="0"/>
        <v>0.30303030303030304</v>
      </c>
      <c r="F6" s="3">
        <f t="shared" si="0"/>
        <v>0.54167580087739775</v>
      </c>
      <c r="G6" s="3">
        <f t="shared" si="0"/>
        <v>0.76261877560458713</v>
      </c>
      <c r="H6" s="3">
        <f t="shared" si="0"/>
        <v>0.89725508894908013</v>
      </c>
    </row>
    <row r="7" spans="2:8" x14ac:dyDescent="0.25">
      <c r="B7" s="4" t="s">
        <v>4</v>
      </c>
      <c r="C7" s="4">
        <v>3</v>
      </c>
      <c r="D7" s="3">
        <f t="shared" si="1"/>
        <v>5.5571519933283776E-2</v>
      </c>
      <c r="E7" s="3">
        <f t="shared" si="0"/>
        <v>0.13789207844036228</v>
      </c>
      <c r="F7" s="3">
        <f t="shared" si="0"/>
        <v>0.30303030303030304</v>
      </c>
      <c r="G7" s="3">
        <f t="shared" si="0"/>
        <v>0.54167580087739775</v>
      </c>
      <c r="H7" s="3">
        <f t="shared" si="0"/>
        <v>0.76261877560458713</v>
      </c>
    </row>
    <row r="8" spans="2:8" x14ac:dyDescent="0.25">
      <c r="B8" s="4" t="s">
        <v>3</v>
      </c>
      <c r="C8" s="4">
        <v>4</v>
      </c>
      <c r="D8" s="3">
        <f t="shared" si="1"/>
        <v>2.1187906358870846E-2</v>
      </c>
      <c r="E8" s="3">
        <f t="shared" si="0"/>
        <v>5.5571519933283776E-2</v>
      </c>
      <c r="F8" s="3">
        <f t="shared" si="0"/>
        <v>0.13789207844036228</v>
      </c>
      <c r="G8" s="3">
        <f t="shared" si="0"/>
        <v>0.30303030303030304</v>
      </c>
      <c r="H8" s="3">
        <f t="shared" si="0"/>
        <v>0.54167580087739775</v>
      </c>
    </row>
    <row r="9" spans="2:8" x14ac:dyDescent="0.25">
      <c r="B9" s="4" t="s">
        <v>4</v>
      </c>
      <c r="C9" s="4">
        <v>5</v>
      </c>
      <c r="D9" s="3">
        <f t="shared" si="1"/>
        <v>7.9004077708390193E-3</v>
      </c>
      <c r="E9" s="3">
        <f t="shared" si="0"/>
        <v>2.1187906358870846E-2</v>
      </c>
      <c r="F9" s="3">
        <f t="shared" si="0"/>
        <v>5.5571519933283776E-2</v>
      </c>
      <c r="G9" s="3">
        <f t="shared" si="0"/>
        <v>0.13789207844036228</v>
      </c>
      <c r="H9" s="3">
        <f t="shared" si="0"/>
        <v>0.30303030303030304</v>
      </c>
    </row>
    <row r="10" spans="2:8" x14ac:dyDescent="0.25">
      <c r="C10" s="5"/>
      <c r="D10" s="6"/>
      <c r="E10" s="6"/>
      <c r="F10" s="6"/>
      <c r="G10" s="6"/>
      <c r="H10" s="6"/>
    </row>
    <row r="11" spans="2:8" x14ac:dyDescent="0.25">
      <c r="B11" s="12" t="s">
        <v>16</v>
      </c>
      <c r="C11" s="12"/>
      <c r="D11" s="12"/>
      <c r="E11" s="12"/>
      <c r="F11" s="12"/>
      <c r="G11" s="12"/>
      <c r="H11" s="12"/>
    </row>
    <row r="12" spans="2:8" x14ac:dyDescent="0.25">
      <c r="B12" s="4"/>
      <c r="C12" s="1" t="s">
        <v>11</v>
      </c>
      <c r="D12" s="1" t="s">
        <v>0</v>
      </c>
      <c r="E12" s="1" t="s">
        <v>1</v>
      </c>
      <c r="F12" s="1" t="s">
        <v>2</v>
      </c>
      <c r="G12" s="1" t="s">
        <v>3</v>
      </c>
      <c r="H12" s="1" t="s">
        <v>4</v>
      </c>
    </row>
    <row r="13" spans="2:8" x14ac:dyDescent="0.25">
      <c r="B13" s="1" t="s">
        <v>18</v>
      </c>
      <c r="C13" s="1" t="s">
        <v>12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</row>
    <row r="14" spans="2:8" x14ac:dyDescent="0.25">
      <c r="B14" s="4" t="s">
        <v>0</v>
      </c>
      <c r="C14" s="4">
        <v>1</v>
      </c>
      <c r="D14" s="7">
        <f>MROUND(D5*100,5)</f>
        <v>30</v>
      </c>
      <c r="E14" s="7">
        <f t="shared" ref="E14:H14" si="2">MROUND(E5*100,5)</f>
        <v>55</v>
      </c>
      <c r="F14" s="7">
        <f t="shared" si="2"/>
        <v>75</v>
      </c>
      <c r="G14" s="7">
        <f t="shared" si="2"/>
        <v>90</v>
      </c>
      <c r="H14" s="7">
        <f t="shared" si="2"/>
        <v>95</v>
      </c>
    </row>
    <row r="15" spans="2:8" x14ac:dyDescent="0.25">
      <c r="B15" s="4" t="s">
        <v>13</v>
      </c>
      <c r="C15" s="4">
        <v>2</v>
      </c>
      <c r="D15" s="7">
        <f t="shared" ref="D15:H15" si="3">MROUND(D6*100,5)</f>
        <v>15</v>
      </c>
      <c r="E15" s="7">
        <f t="shared" si="3"/>
        <v>30</v>
      </c>
      <c r="F15" s="7">
        <f t="shared" si="3"/>
        <v>55</v>
      </c>
      <c r="G15" s="7">
        <f t="shared" si="3"/>
        <v>75</v>
      </c>
      <c r="H15" s="7">
        <f t="shared" si="3"/>
        <v>90</v>
      </c>
    </row>
    <row r="16" spans="2:8" x14ac:dyDescent="0.25">
      <c r="B16" s="4" t="s">
        <v>4</v>
      </c>
      <c r="C16" s="4">
        <v>3</v>
      </c>
      <c r="D16" s="7">
        <f t="shared" ref="D16:H16" si="4">MROUND(D7*100,5)</f>
        <v>5</v>
      </c>
      <c r="E16" s="7">
        <f t="shared" si="4"/>
        <v>15</v>
      </c>
      <c r="F16" s="7">
        <f t="shared" si="4"/>
        <v>30</v>
      </c>
      <c r="G16" s="7">
        <f t="shared" si="4"/>
        <v>55</v>
      </c>
      <c r="H16" s="7">
        <f t="shared" si="4"/>
        <v>75</v>
      </c>
    </row>
    <row r="17" spans="2:8" x14ac:dyDescent="0.25">
      <c r="B17" s="4" t="s">
        <v>3</v>
      </c>
      <c r="C17" s="4">
        <v>4</v>
      </c>
      <c r="D17" s="7">
        <f t="shared" ref="D17:H17" si="5">MROUND(D8*100,5)</f>
        <v>0</v>
      </c>
      <c r="E17" s="7">
        <f t="shared" si="5"/>
        <v>5</v>
      </c>
      <c r="F17" s="7">
        <f t="shared" si="5"/>
        <v>15</v>
      </c>
      <c r="G17" s="7">
        <f t="shared" si="5"/>
        <v>30</v>
      </c>
      <c r="H17" s="7">
        <f t="shared" si="5"/>
        <v>55</v>
      </c>
    </row>
    <row r="18" spans="2:8" x14ac:dyDescent="0.25">
      <c r="B18" s="4" t="s">
        <v>4</v>
      </c>
      <c r="C18" s="4">
        <v>5</v>
      </c>
      <c r="D18" s="7">
        <f t="shared" ref="D18:H18" si="6">MROUND(D9*100,5)</f>
        <v>0</v>
      </c>
      <c r="E18" s="7">
        <f t="shared" si="6"/>
        <v>0</v>
      </c>
      <c r="F18" s="7">
        <f t="shared" si="6"/>
        <v>5</v>
      </c>
      <c r="G18" s="7">
        <f t="shared" si="6"/>
        <v>15</v>
      </c>
      <c r="H18" s="7">
        <f t="shared" si="6"/>
        <v>30</v>
      </c>
    </row>
    <row r="20" spans="2:8" x14ac:dyDescent="0.25">
      <c r="B20" s="12" t="s">
        <v>16</v>
      </c>
      <c r="C20" s="12"/>
      <c r="D20" s="12"/>
      <c r="E20" s="12"/>
      <c r="F20" s="12"/>
      <c r="G20" s="12"/>
      <c r="H20" s="12"/>
    </row>
    <row r="21" spans="2:8" x14ac:dyDescent="0.25">
      <c r="B21" s="4"/>
      <c r="C21" s="1" t="s">
        <v>11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</row>
    <row r="22" spans="2:8" x14ac:dyDescent="0.25">
      <c r="B22" s="1" t="s">
        <v>18</v>
      </c>
      <c r="C22" s="1" t="s">
        <v>12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</row>
    <row r="23" spans="2:8" x14ac:dyDescent="0.25">
      <c r="B23" s="4" t="s">
        <v>0</v>
      </c>
      <c r="C23" s="4">
        <v>1</v>
      </c>
      <c r="D23" s="8" t="str">
        <f>IFERROR(_xlfn.CONCAT("&gt; ",_xlfn.XLOOKUP(Raider!$F$23-D14,Raider!$F$3:$F$23,Raider!$G$3:$G$23)),"NA")</f>
        <v>&gt; 14</v>
      </c>
      <c r="E23" s="8" t="str">
        <f>IFERROR(_xlfn.CONCAT("&gt; ",_xlfn.XLOOKUP(Raider!$F$23-E14,Raider!$F$3:$F$23,Raider!$G$3:$G$23)),"NA")</f>
        <v>&gt; 9</v>
      </c>
      <c r="F23" s="8" t="str">
        <f>IFERROR(_xlfn.CONCAT("&gt; ",_xlfn.XLOOKUP(Raider!$F$23-F14,Raider!$F$3:$F$23,Raider!$G$3:$G$23)),"NA")</f>
        <v>&gt; 5</v>
      </c>
      <c r="G23" s="8" t="str">
        <f>IFERROR(_xlfn.CONCAT("&gt; ",_xlfn.XLOOKUP(Raider!$F$23-G14,Raider!$F$3:$F$23,Raider!$G$3:$G$23)),"NA")</f>
        <v>&gt; 2</v>
      </c>
      <c r="H23" s="8" t="str">
        <f>IFERROR(_xlfn.CONCAT("&gt; ",_xlfn.XLOOKUP(Raider!$F$23-H14,Raider!$F$3:$F$23,Raider!$G$3:$G$23)),"NA")</f>
        <v>&gt; 1</v>
      </c>
    </row>
    <row r="24" spans="2:8" x14ac:dyDescent="0.25">
      <c r="B24" s="4" t="s">
        <v>13</v>
      </c>
      <c r="C24" s="4">
        <v>2</v>
      </c>
      <c r="D24" s="8" t="str">
        <f>IFERROR(_xlfn.CONCAT("&gt; ",_xlfn.XLOOKUP(Raider!$F$23-D15,Raider!$F$3:$F$23,Raider!$G$3:$G$23)),"NA")</f>
        <v>&gt; 17</v>
      </c>
      <c r="E24" s="8" t="str">
        <f>IFERROR(_xlfn.CONCAT("&gt; ",_xlfn.XLOOKUP(Raider!$F$23-E15,Raider!$F$3:$F$23,Raider!$G$3:$G$23)),"NA")</f>
        <v>&gt; 14</v>
      </c>
      <c r="F24" s="8" t="str">
        <f>IFERROR(_xlfn.CONCAT("&gt; ",_xlfn.XLOOKUP(Raider!$F$23-F15,Raider!$F$3:$F$23,Raider!$G$3:$G$23)),"NA")</f>
        <v>&gt; 9</v>
      </c>
      <c r="G24" s="8" t="str">
        <f>IFERROR(_xlfn.CONCAT("&gt; ",_xlfn.XLOOKUP(Raider!$F$23-G15,Raider!$F$3:$F$23,Raider!$G$3:$G$23)),"NA")</f>
        <v>&gt; 5</v>
      </c>
      <c r="H24" s="8" t="str">
        <f>IFERROR(_xlfn.CONCAT("&gt; ",_xlfn.XLOOKUP(Raider!$F$23-H15,Raider!$F$3:$F$23,Raider!$G$3:$G$23)),"NA")</f>
        <v>&gt; 2</v>
      </c>
    </row>
    <row r="25" spans="2:8" x14ac:dyDescent="0.25">
      <c r="B25" s="4" t="s">
        <v>4</v>
      </c>
      <c r="C25" s="4">
        <v>3</v>
      </c>
      <c r="D25" s="8" t="str">
        <f>IFERROR(_xlfn.CONCAT("&gt; ",_xlfn.XLOOKUP(Raider!$F$23-D16,Raider!$F$3:$F$23,Raider!$G$3:$G$23)),"NA")</f>
        <v>&gt; 19</v>
      </c>
      <c r="E25" s="8" t="str">
        <f>IFERROR(_xlfn.CONCAT("&gt; ",_xlfn.XLOOKUP(Raider!$F$23-E16,Raider!$F$3:$F$23,Raider!$G$3:$G$23)),"NA")</f>
        <v>&gt; 17</v>
      </c>
      <c r="F25" s="8" t="str">
        <f>IFERROR(_xlfn.CONCAT("&gt; ",_xlfn.XLOOKUP(Raider!$F$23-F16,Raider!$F$3:$F$23,Raider!$G$3:$G$23)),"NA")</f>
        <v>&gt; 14</v>
      </c>
      <c r="G25" s="8" t="str">
        <f>IFERROR(_xlfn.CONCAT("&gt; ",_xlfn.XLOOKUP(Raider!$F$23-G16,Raider!$F$3:$F$23,Raider!$G$3:$G$23)),"NA")</f>
        <v>&gt; 9</v>
      </c>
      <c r="H25" s="8" t="str">
        <f>IFERROR(_xlfn.CONCAT("&gt; ",_xlfn.XLOOKUP(Raider!$F$23-H16,Raider!$F$3:$F$23,Raider!$G$3:$G$23)),"NA")</f>
        <v>&gt; 5</v>
      </c>
    </row>
    <row r="26" spans="2:8" x14ac:dyDescent="0.25">
      <c r="B26" s="4" t="s">
        <v>3</v>
      </c>
      <c r="C26" s="4">
        <v>4</v>
      </c>
      <c r="D26" s="8" t="str">
        <f>IFERROR(_xlfn.CONCAT("&gt; ",_xlfn.XLOOKUP(Raider!$F$23-D17,Raider!$F$3:$F$23,Raider!$G$3:$G$23)),"NA")</f>
        <v>&gt; 20</v>
      </c>
      <c r="E26" s="8" t="str">
        <f>IFERROR(_xlfn.CONCAT("&gt; ",_xlfn.XLOOKUP(Raider!$F$23-E17,Raider!$F$3:$F$23,Raider!$G$3:$G$23)),"NA")</f>
        <v>&gt; 19</v>
      </c>
      <c r="F26" s="8" t="str">
        <f>IFERROR(_xlfn.CONCAT("&gt; ",_xlfn.XLOOKUP(Raider!$F$23-F17,Raider!$F$3:$F$23,Raider!$G$3:$G$23)),"NA")</f>
        <v>&gt; 17</v>
      </c>
      <c r="G26" s="8" t="str">
        <f>IFERROR(_xlfn.CONCAT("&gt; ",_xlfn.XLOOKUP(Raider!$F$23-G17,Raider!$F$3:$F$23,Raider!$G$3:$G$23)),"NA")</f>
        <v>&gt; 14</v>
      </c>
      <c r="H26" s="8" t="str">
        <f>IFERROR(_xlfn.CONCAT("&gt; ",_xlfn.XLOOKUP(Raider!$F$23-H17,Raider!$F$3:$F$23,Raider!$G$3:$G$23)),"NA")</f>
        <v>&gt; 9</v>
      </c>
    </row>
    <row r="27" spans="2:8" x14ac:dyDescent="0.25">
      <c r="B27" s="4" t="s">
        <v>4</v>
      </c>
      <c r="C27" s="4">
        <v>5</v>
      </c>
      <c r="D27" s="8" t="str">
        <f>IFERROR(_xlfn.CONCAT("&gt; ",_xlfn.XLOOKUP(Raider!$F$23-D18,Raider!$F$3:$F$23,Raider!$G$3:$G$23)),"NA")</f>
        <v>&gt; 20</v>
      </c>
      <c r="E27" s="8" t="str">
        <f>IFERROR(_xlfn.CONCAT("&gt; ",_xlfn.XLOOKUP(Raider!$F$23-E18,Raider!$F$3:$F$23,Raider!$G$3:$G$23)),"NA")</f>
        <v>&gt; 20</v>
      </c>
      <c r="F27" s="8" t="str">
        <f>IFERROR(_xlfn.CONCAT("&gt; ",_xlfn.XLOOKUP(Raider!$F$23-F18,Raider!$F$3:$F$23,Raider!$G$3:$G$23)),"NA")</f>
        <v>&gt; 19</v>
      </c>
      <c r="G27" s="8" t="str">
        <f>IFERROR(_xlfn.CONCAT("&gt; ",_xlfn.XLOOKUP(Raider!$F$23-G18,Raider!$F$3:$F$23,Raider!$G$3:$G$23)),"NA")</f>
        <v>&gt; 17</v>
      </c>
      <c r="H27" s="8" t="str">
        <f>IFERROR(_xlfn.CONCAT("&gt; ",_xlfn.XLOOKUP(Raider!$F$23-H18,Raider!$F$3:$F$23,Raider!$G$3:$G$23)),"NA")</f>
        <v>&gt; 14</v>
      </c>
    </row>
    <row r="30" spans="2:8" x14ac:dyDescent="0.25">
      <c r="C30" s="9"/>
      <c r="D30" s="9"/>
      <c r="E30" s="9"/>
      <c r="F30" s="9"/>
      <c r="G30" s="9"/>
      <c r="H30" s="9"/>
    </row>
    <row r="31" spans="2:8" x14ac:dyDescent="0.25">
      <c r="C31" s="5"/>
      <c r="D31" s="10"/>
      <c r="E31" s="10"/>
      <c r="F31" s="10"/>
      <c r="G31" s="10"/>
      <c r="H31" s="10"/>
    </row>
    <row r="32" spans="2:8" x14ac:dyDescent="0.25">
      <c r="C32" s="5"/>
      <c r="D32" s="10"/>
      <c r="E32" s="10"/>
      <c r="F32" s="10"/>
      <c r="G32" s="10"/>
      <c r="H32" s="10"/>
    </row>
    <row r="33" spans="3:8" x14ac:dyDescent="0.25">
      <c r="C33" s="5"/>
      <c r="D33" s="10"/>
      <c r="E33" s="10"/>
      <c r="F33" s="10"/>
      <c r="G33" s="10"/>
      <c r="H33" s="10"/>
    </row>
    <row r="34" spans="3:8" x14ac:dyDescent="0.25">
      <c r="C34" s="5"/>
      <c r="D34" s="10"/>
      <c r="E34" s="10"/>
      <c r="F34" s="10"/>
      <c r="G34" s="10"/>
      <c r="H34" s="10"/>
    </row>
    <row r="35" spans="3:8" x14ac:dyDescent="0.25">
      <c r="C35" s="5"/>
      <c r="D35" s="10"/>
      <c r="E35" s="10"/>
      <c r="F35" s="10"/>
      <c r="G35" s="10"/>
      <c r="H35" s="10"/>
    </row>
  </sheetData>
  <mergeCells count="3">
    <mergeCell ref="B2:H2"/>
    <mergeCell ref="B11:H11"/>
    <mergeCell ref="B20:H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8366-2A05-4035-B4E2-8B55CF8D473F}">
  <dimension ref="B2:K36"/>
  <sheetViews>
    <sheetView workbookViewId="0">
      <selection activeCell="F39" sqref="F39"/>
    </sheetView>
  </sheetViews>
  <sheetFormatPr defaultRowHeight="15" x14ac:dyDescent="0.25"/>
  <cols>
    <col min="11" max="11" width="16.7109375" bestFit="1" customWidth="1"/>
  </cols>
  <sheetData>
    <row r="2" spans="2:8" x14ac:dyDescent="0.25">
      <c r="B2" s="12" t="s">
        <v>17</v>
      </c>
      <c r="C2" s="12"/>
      <c r="D2" s="12"/>
      <c r="E2" s="12"/>
      <c r="F2" s="12"/>
      <c r="G2" s="12"/>
      <c r="H2" s="12"/>
    </row>
    <row r="3" spans="2:8" x14ac:dyDescent="0.25">
      <c r="B3" s="4"/>
      <c r="C3" s="1" t="s">
        <v>11</v>
      </c>
      <c r="D3" s="1" t="s">
        <v>0</v>
      </c>
      <c r="E3" s="1" t="s">
        <v>1</v>
      </c>
      <c r="F3" s="1" t="s">
        <v>2</v>
      </c>
      <c r="G3" s="1" t="s">
        <v>3</v>
      </c>
      <c r="H3" s="1" t="s">
        <v>4</v>
      </c>
    </row>
    <row r="4" spans="2:8" x14ac:dyDescent="0.25">
      <c r="B4" s="1" t="s">
        <v>10</v>
      </c>
      <c r="C4" s="1" t="s">
        <v>12</v>
      </c>
      <c r="D4" s="1">
        <v>1</v>
      </c>
      <c r="E4" s="1">
        <v>2</v>
      </c>
      <c r="F4" s="1">
        <v>3</v>
      </c>
      <c r="G4" s="1">
        <v>4</v>
      </c>
      <c r="H4" s="1">
        <v>5</v>
      </c>
    </row>
    <row r="5" spans="2:8" x14ac:dyDescent="0.25">
      <c r="B5" s="4" t="s">
        <v>5</v>
      </c>
      <c r="C5" s="4">
        <v>1</v>
      </c>
      <c r="D5" s="3">
        <f>1/(1+EXP($C5-D$4)*2.3)</f>
        <v>0.30303030303030304</v>
      </c>
      <c r="E5" s="3">
        <f t="shared" ref="E5:H9" si="0">1/(1+EXP($C5-E$4)*2.3)</f>
        <v>0.54167580087739775</v>
      </c>
      <c r="F5" s="3">
        <f t="shared" si="0"/>
        <v>0.76261877560458713</v>
      </c>
      <c r="G5" s="3">
        <f t="shared" si="0"/>
        <v>0.89725508894908013</v>
      </c>
      <c r="H5" s="3">
        <f t="shared" si="0"/>
        <v>0.95957689312112604</v>
      </c>
    </row>
    <row r="6" spans="2:8" x14ac:dyDescent="0.25">
      <c r="B6" s="4" t="s">
        <v>6</v>
      </c>
      <c r="C6" s="4">
        <v>2</v>
      </c>
      <c r="D6" s="3">
        <f t="shared" ref="D6:H9" si="1">1/(1+EXP($C6-D$4)*2.3)</f>
        <v>0.13789207844036228</v>
      </c>
      <c r="E6" s="3">
        <f t="shared" si="0"/>
        <v>0.30303030303030304</v>
      </c>
      <c r="F6" s="3">
        <f t="shared" si="0"/>
        <v>0.54167580087739775</v>
      </c>
      <c r="G6" s="3">
        <f t="shared" si="0"/>
        <v>0.76261877560458713</v>
      </c>
      <c r="H6" s="3">
        <f t="shared" si="0"/>
        <v>0.89725508894908013</v>
      </c>
    </row>
    <row r="7" spans="2:8" x14ac:dyDescent="0.25">
      <c r="B7" s="4" t="s">
        <v>7</v>
      </c>
      <c r="C7" s="4">
        <v>3</v>
      </c>
      <c r="D7" s="3">
        <f t="shared" si="1"/>
        <v>5.5571519933283776E-2</v>
      </c>
      <c r="E7" s="3">
        <f t="shared" si="0"/>
        <v>0.13789207844036228</v>
      </c>
      <c r="F7" s="3">
        <f t="shared" si="0"/>
        <v>0.30303030303030304</v>
      </c>
      <c r="G7" s="3">
        <f t="shared" si="0"/>
        <v>0.54167580087739775</v>
      </c>
      <c r="H7" s="3">
        <f t="shared" si="0"/>
        <v>0.76261877560458713</v>
      </c>
    </row>
    <row r="8" spans="2:8" x14ac:dyDescent="0.25">
      <c r="B8" s="4" t="s">
        <v>8</v>
      </c>
      <c r="C8" s="4">
        <v>4</v>
      </c>
      <c r="D8" s="3">
        <f t="shared" si="1"/>
        <v>2.1187906358870846E-2</v>
      </c>
      <c r="E8" s="3">
        <f t="shared" si="0"/>
        <v>5.5571519933283776E-2</v>
      </c>
      <c r="F8" s="3">
        <f t="shared" si="0"/>
        <v>0.13789207844036228</v>
      </c>
      <c r="G8" s="3">
        <f t="shared" si="0"/>
        <v>0.30303030303030304</v>
      </c>
      <c r="H8" s="3">
        <f t="shared" si="0"/>
        <v>0.54167580087739775</v>
      </c>
    </row>
    <row r="9" spans="2:8" x14ac:dyDescent="0.25">
      <c r="B9" s="4" t="s">
        <v>9</v>
      </c>
      <c r="C9" s="4">
        <v>5</v>
      </c>
      <c r="D9" s="3">
        <f t="shared" si="1"/>
        <v>7.9004077708390193E-3</v>
      </c>
      <c r="E9" s="3">
        <f t="shared" si="0"/>
        <v>2.1187906358870846E-2</v>
      </c>
      <c r="F9" s="3">
        <f t="shared" si="0"/>
        <v>5.5571519933283776E-2</v>
      </c>
      <c r="G9" s="3">
        <f t="shared" si="0"/>
        <v>0.13789207844036228</v>
      </c>
      <c r="H9" s="3">
        <f t="shared" si="0"/>
        <v>0.30303030303030304</v>
      </c>
    </row>
    <row r="11" spans="2:8" x14ac:dyDescent="0.25">
      <c r="B11" s="12" t="s">
        <v>17</v>
      </c>
      <c r="C11" s="12"/>
      <c r="D11" s="12"/>
      <c r="E11" s="12"/>
      <c r="F11" s="12"/>
      <c r="G11" s="12"/>
      <c r="H11" s="12"/>
    </row>
    <row r="12" spans="2:8" x14ac:dyDescent="0.25">
      <c r="B12" s="2"/>
      <c r="C12" s="1" t="s">
        <v>11</v>
      </c>
      <c r="D12" s="1" t="s">
        <v>0</v>
      </c>
      <c r="E12" s="1" t="s">
        <v>1</v>
      </c>
      <c r="F12" s="1" t="s">
        <v>2</v>
      </c>
      <c r="G12" s="1" t="s">
        <v>3</v>
      </c>
      <c r="H12" s="1" t="s">
        <v>4</v>
      </c>
    </row>
    <row r="13" spans="2:8" x14ac:dyDescent="0.25">
      <c r="B13" s="1" t="s">
        <v>10</v>
      </c>
      <c r="C13" s="1" t="s">
        <v>12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</row>
    <row r="14" spans="2:8" x14ac:dyDescent="0.25">
      <c r="B14" s="2" t="s">
        <v>5</v>
      </c>
      <c r="C14" s="4">
        <v>1</v>
      </c>
      <c r="D14" s="7">
        <f>MROUND($D5*100,5)</f>
        <v>30</v>
      </c>
      <c r="E14" s="7">
        <f>MROUND($E5*100,5)</f>
        <v>55</v>
      </c>
      <c r="F14" s="7">
        <f>MROUND($F5*100,5)</f>
        <v>75</v>
      </c>
      <c r="G14" s="7">
        <f>MROUND($G5*100,5)</f>
        <v>90</v>
      </c>
      <c r="H14" s="7">
        <f>MROUND($H5*100,5)</f>
        <v>95</v>
      </c>
    </row>
    <row r="15" spans="2:8" x14ac:dyDescent="0.25">
      <c r="B15" s="2" t="s">
        <v>6</v>
      </c>
      <c r="C15" s="4">
        <v>2</v>
      </c>
      <c r="D15" s="7">
        <f>MROUND($D6*100,5)</f>
        <v>15</v>
      </c>
      <c r="E15" s="7">
        <f>MROUND($E6*100,5)</f>
        <v>30</v>
      </c>
      <c r="F15" s="7">
        <f>MROUND($F6*100,5)</f>
        <v>55</v>
      </c>
      <c r="G15" s="7">
        <f>MROUND($G6*100,5)</f>
        <v>75</v>
      </c>
      <c r="H15" s="7">
        <f>MROUND($H6*100,5)</f>
        <v>90</v>
      </c>
    </row>
    <row r="16" spans="2:8" x14ac:dyDescent="0.25">
      <c r="B16" s="2" t="s">
        <v>7</v>
      </c>
      <c r="C16" s="4">
        <v>3</v>
      </c>
      <c r="D16" s="7">
        <f>MROUND($D7*100,5)</f>
        <v>5</v>
      </c>
      <c r="E16" s="7">
        <f>MROUND($E7*100,5)</f>
        <v>15</v>
      </c>
      <c r="F16" s="7">
        <f>MROUND($F7*100,5)</f>
        <v>30</v>
      </c>
      <c r="G16" s="7">
        <f>MROUND($G7*100,5)</f>
        <v>55</v>
      </c>
      <c r="H16" s="7">
        <f>MROUND($H7*100,5)</f>
        <v>75</v>
      </c>
    </row>
    <row r="17" spans="2:11" x14ac:dyDescent="0.25">
      <c r="B17" s="2" t="s">
        <v>8</v>
      </c>
      <c r="C17" s="4">
        <v>4</v>
      </c>
      <c r="D17" s="7">
        <f>MROUND($D8*100,5)</f>
        <v>0</v>
      </c>
      <c r="E17" s="7">
        <f>MROUND($E8*100,5)</f>
        <v>5</v>
      </c>
      <c r="F17" s="7">
        <f>MROUND($F8*100,5)</f>
        <v>15</v>
      </c>
      <c r="G17" s="7">
        <f>MROUND($G8*100,5)</f>
        <v>30</v>
      </c>
      <c r="H17" s="7">
        <f>MROUND($H8*100,5)</f>
        <v>55</v>
      </c>
    </row>
    <row r="18" spans="2:11" x14ac:dyDescent="0.25">
      <c r="B18" s="2" t="s">
        <v>9</v>
      </c>
      <c r="C18" s="4">
        <v>5</v>
      </c>
      <c r="D18" s="7">
        <f>MROUND($D9*100,5)</f>
        <v>0</v>
      </c>
      <c r="E18" s="7">
        <f>MROUND($E9*100,5)</f>
        <v>0</v>
      </c>
      <c r="F18" s="7">
        <f>MROUND($F9*100,5)</f>
        <v>5</v>
      </c>
      <c r="G18" s="7">
        <f>MROUND($G9*100,5)</f>
        <v>15</v>
      </c>
      <c r="H18" s="7">
        <f>MROUND($H9*100,5)</f>
        <v>30</v>
      </c>
    </row>
    <row r="20" spans="2:11" x14ac:dyDescent="0.25">
      <c r="B20" s="12" t="s">
        <v>17</v>
      </c>
      <c r="C20" s="12"/>
      <c r="D20" s="12"/>
      <c r="E20" s="12"/>
      <c r="F20" s="12"/>
      <c r="G20" s="12"/>
      <c r="H20" s="12"/>
    </row>
    <row r="21" spans="2:11" x14ac:dyDescent="0.25">
      <c r="B21" s="2"/>
      <c r="C21" s="1" t="s">
        <v>11</v>
      </c>
      <c r="D21" s="1" t="s">
        <v>0</v>
      </c>
      <c r="E21" s="1" t="s">
        <v>1</v>
      </c>
      <c r="F21" s="1" t="s">
        <v>2</v>
      </c>
      <c r="G21" s="1" t="s">
        <v>3</v>
      </c>
      <c r="H21" s="1" t="s">
        <v>4</v>
      </c>
      <c r="K21" s="29"/>
    </row>
    <row r="22" spans="2:11" x14ac:dyDescent="0.25">
      <c r="B22" s="1" t="s">
        <v>10</v>
      </c>
      <c r="C22" s="1" t="s">
        <v>12</v>
      </c>
      <c r="D22" s="1">
        <v>1</v>
      </c>
      <c r="E22" s="1">
        <v>2</v>
      </c>
      <c r="F22" s="1">
        <v>3</v>
      </c>
      <c r="G22" s="1">
        <v>4</v>
      </c>
      <c r="H22" s="1">
        <v>5</v>
      </c>
    </row>
    <row r="23" spans="2:11" x14ac:dyDescent="0.25">
      <c r="B23" s="2" t="s">
        <v>5</v>
      </c>
      <c r="C23" s="4">
        <v>1</v>
      </c>
      <c r="D23" s="8" t="str">
        <f>IFERROR(_xlfn.CONCAT("&gt; ",_xlfn.XLOOKUP(Raider!$F$23 - D14, Raider!$F$3:$F$23, Raider!$G$3:$G$23)),"NA")</f>
        <v>&gt; 14</v>
      </c>
      <c r="E23" s="8" t="str">
        <f>IFERROR(_xlfn.CONCAT("&gt; ",_xlfn.XLOOKUP(Raider!$F$23 - E14, Raider!$F$3:$F$23, Raider!$G$3:$G$23)),"NA")</f>
        <v>&gt; 9</v>
      </c>
      <c r="F23" s="8" t="str">
        <f>IFERROR(_xlfn.CONCAT("&gt; ",_xlfn.XLOOKUP(Raider!$F$23 - F14, Raider!$F$3:$F$23, Raider!$G$3:$G$23)),"NA")</f>
        <v>&gt; 5</v>
      </c>
      <c r="G23" s="8" t="str">
        <f>IFERROR(_xlfn.CONCAT("&gt; ",_xlfn.XLOOKUP(Raider!$F$23 - G14, Raider!$F$3:$F$23, Raider!$G$3:$G$23)),"NA")</f>
        <v>&gt; 2</v>
      </c>
      <c r="H23" s="8" t="str">
        <f>IFERROR(_xlfn.CONCAT("&gt; ",_xlfn.XLOOKUP(Raider!$F$23 - H14, Raider!$F$3:$F$23, Raider!$G$3:$G$23)),"NA")</f>
        <v>&gt; 1</v>
      </c>
      <c r="K23" s="28"/>
    </row>
    <row r="24" spans="2:11" x14ac:dyDescent="0.25">
      <c r="B24" s="2" t="s">
        <v>6</v>
      </c>
      <c r="C24" s="4">
        <v>2</v>
      </c>
      <c r="D24" s="8" t="str">
        <f>IFERROR(_xlfn.CONCAT("&gt; ",_xlfn.XLOOKUP(Raider!$F$23 - D15, Raider!$F$3:$F$23, Raider!$G$3:$G$23)),"NA")</f>
        <v>&gt; 17</v>
      </c>
      <c r="E24" s="8" t="str">
        <f>IFERROR(_xlfn.CONCAT("&gt; ",_xlfn.XLOOKUP(Raider!$F$23 - E15, Raider!$F$3:$F$23, Raider!$G$3:$G$23)),"NA")</f>
        <v>&gt; 14</v>
      </c>
      <c r="F24" s="8" t="str">
        <f>IFERROR(_xlfn.CONCAT("&gt; ",_xlfn.XLOOKUP(Raider!$F$23 - F15, Raider!$F$3:$F$23, Raider!$G$3:$G$23)),"NA")</f>
        <v>&gt; 9</v>
      </c>
      <c r="G24" s="8" t="str">
        <f>IFERROR(_xlfn.CONCAT("&gt; ",_xlfn.XLOOKUP(Raider!$F$23 - G15, Raider!$F$3:$F$23, Raider!$G$3:$G$23)),"NA")</f>
        <v>&gt; 5</v>
      </c>
      <c r="H24" s="8" t="str">
        <f>IFERROR(_xlfn.CONCAT("&gt; ",_xlfn.XLOOKUP(Raider!$F$23 - H15, Raider!$F$3:$F$23, Raider!$G$3:$G$23)),"NA")</f>
        <v>&gt; 2</v>
      </c>
    </row>
    <row r="25" spans="2:11" x14ac:dyDescent="0.25">
      <c r="B25" s="2" t="s">
        <v>7</v>
      </c>
      <c r="C25" s="4">
        <v>3</v>
      </c>
      <c r="D25" s="8" t="str">
        <f>IFERROR(_xlfn.CONCAT("&gt; ",_xlfn.XLOOKUP(Raider!$F$23 - D16, Raider!$F$3:$F$23, Raider!$G$3:$G$23)),"NA")</f>
        <v>&gt; 19</v>
      </c>
      <c r="E25" s="8" t="str">
        <f>IFERROR(_xlfn.CONCAT("&gt; ",_xlfn.XLOOKUP(Raider!$F$23 - E16, Raider!$F$3:$F$23, Raider!$G$3:$G$23)),"NA")</f>
        <v>&gt; 17</v>
      </c>
      <c r="F25" s="8" t="str">
        <f>IFERROR(_xlfn.CONCAT("&gt; ",_xlfn.XLOOKUP(Raider!$F$23 - F16, Raider!$F$3:$F$23, Raider!$G$3:$G$23)),"NA")</f>
        <v>&gt; 14</v>
      </c>
      <c r="G25" s="8" t="str">
        <f>IFERROR(_xlfn.CONCAT("&gt; ",_xlfn.XLOOKUP(Raider!$F$23 - G16, Raider!$F$3:$F$23, Raider!$G$3:$G$23)),"NA")</f>
        <v>&gt; 9</v>
      </c>
      <c r="H25" s="8" t="str">
        <f>IFERROR(_xlfn.CONCAT("&gt; ",_xlfn.XLOOKUP(Raider!$F$23 - H16, Raider!$F$3:$F$23, Raider!$G$3:$G$23)),"NA")</f>
        <v>&gt; 5</v>
      </c>
    </row>
    <row r="26" spans="2:11" x14ac:dyDescent="0.25">
      <c r="B26" s="2" t="s">
        <v>8</v>
      </c>
      <c r="C26" s="4">
        <v>4</v>
      </c>
      <c r="D26" s="8" t="str">
        <f>IFERROR(_xlfn.CONCAT("&gt; ",_xlfn.XLOOKUP(Raider!$F$23 - D17, Raider!$F$3:$F$23, Raider!$G$3:$G$23)),"NA")</f>
        <v>&gt; 20</v>
      </c>
      <c r="E26" s="8" t="str">
        <f>IFERROR(_xlfn.CONCAT("&gt; ",_xlfn.XLOOKUP(Raider!$F$23 - E17, Raider!$F$3:$F$23, Raider!$G$3:$G$23)),"NA")</f>
        <v>&gt; 19</v>
      </c>
      <c r="F26" s="8" t="str">
        <f>IFERROR(_xlfn.CONCAT("&gt; ",_xlfn.XLOOKUP(Raider!$F$23 - F17, Raider!$F$3:$F$23, Raider!$G$3:$G$23)),"NA")</f>
        <v>&gt; 17</v>
      </c>
      <c r="G26" s="8" t="str">
        <f>IFERROR(_xlfn.CONCAT("&gt; ",_xlfn.XLOOKUP(Raider!$F$23 - G17, Raider!$F$3:$F$23, Raider!$G$3:$G$23)),"NA")</f>
        <v>&gt; 14</v>
      </c>
      <c r="H26" s="8" t="str">
        <f>IFERROR(_xlfn.CONCAT("&gt; ",_xlfn.XLOOKUP(Raider!$F$23 - H17, Raider!$F$3:$F$23, Raider!$G$3:$G$23)),"NA")</f>
        <v>&gt; 9</v>
      </c>
    </row>
    <row r="27" spans="2:11" x14ac:dyDescent="0.25">
      <c r="B27" s="2" t="s">
        <v>9</v>
      </c>
      <c r="C27" s="4">
        <v>5</v>
      </c>
      <c r="D27" s="8" t="str">
        <f>IFERROR(_xlfn.CONCAT("&gt; ",_xlfn.XLOOKUP(Raider!$F$23 - D18, Raider!$F$3:$F$23, Raider!$G$3:$G$23)),"NA")</f>
        <v>&gt; 20</v>
      </c>
      <c r="E27" s="8" t="str">
        <f>IFERROR(_xlfn.CONCAT("&gt; ",_xlfn.XLOOKUP(Raider!$F$23 - E18, Raider!$F$3:$F$23, Raider!$G$3:$G$23)),"NA")</f>
        <v>&gt; 20</v>
      </c>
      <c r="F27" s="8" t="str">
        <f>IFERROR(_xlfn.CONCAT("&gt; ",_xlfn.XLOOKUP(Raider!$F$23 - F18, Raider!$F$3:$F$23, Raider!$G$3:$G$23)),"NA")</f>
        <v>&gt; 19</v>
      </c>
      <c r="G27" s="8" t="str">
        <f>IFERROR(_xlfn.CONCAT("&gt; ",_xlfn.XLOOKUP(Raider!$F$23 - G18, Raider!$F$3:$F$23, Raider!$G$3:$G$23)),"NA")</f>
        <v>&gt; 17</v>
      </c>
      <c r="H27" s="8" t="str">
        <f>IFERROR(_xlfn.CONCAT("&gt; ",_xlfn.XLOOKUP(Raider!$F$23 - H18, Raider!$F$3:$F$23, Raider!$G$3:$G$23)),"NA")</f>
        <v>&gt; 14</v>
      </c>
    </row>
    <row r="29" spans="2:11" x14ac:dyDescent="0.25">
      <c r="B29" s="12" t="s">
        <v>20</v>
      </c>
      <c r="C29" s="12"/>
      <c r="D29" s="12"/>
      <c r="E29" s="12"/>
      <c r="F29" s="12"/>
      <c r="G29" s="12"/>
      <c r="H29" s="12"/>
    </row>
    <row r="30" spans="2:11" x14ac:dyDescent="0.25">
      <c r="B30" s="4"/>
      <c r="C30" s="1" t="s">
        <v>11</v>
      </c>
      <c r="D30" s="1" t="s">
        <v>0</v>
      </c>
      <c r="E30" s="1" t="s">
        <v>1</v>
      </c>
      <c r="F30" s="1" t="s">
        <v>2</v>
      </c>
      <c r="G30" s="1" t="s">
        <v>3</v>
      </c>
      <c r="H30" s="1" t="s">
        <v>4</v>
      </c>
    </row>
    <row r="31" spans="2:11" x14ac:dyDescent="0.25">
      <c r="B31" s="1" t="s">
        <v>10</v>
      </c>
      <c r="C31" s="1" t="s">
        <v>19</v>
      </c>
      <c r="D31" s="1">
        <v>1</v>
      </c>
      <c r="E31" s="1">
        <v>2</v>
      </c>
      <c r="F31" s="1">
        <v>3</v>
      </c>
      <c r="G31" s="1">
        <v>4</v>
      </c>
      <c r="H31" s="1">
        <v>5</v>
      </c>
    </row>
    <row r="32" spans="2:11" x14ac:dyDescent="0.25">
      <c r="B32" s="4" t="s">
        <v>5</v>
      </c>
      <c r="C32" s="11">
        <f>Raider!C11/100</f>
        <v>0.2</v>
      </c>
      <c r="D32" s="3">
        <f>(1-D5)*(1-C32)</f>
        <v>0.55757575757575761</v>
      </c>
      <c r="E32" s="3">
        <f t="shared" ref="E32:H32" si="2">(1-E5)*(1-D32)</f>
        <v>0.20277373658151493</v>
      </c>
      <c r="F32" s="3">
        <f t="shared" si="2"/>
        <v>0.18924654653045991</v>
      </c>
      <c r="G32" s="3">
        <f t="shared" si="2"/>
        <v>8.3300791460953996E-2</v>
      </c>
      <c r="H32" s="3">
        <f t="shared" si="2"/>
        <v>3.7055830082553025E-2</v>
      </c>
    </row>
    <row r="33" spans="2:8" x14ac:dyDescent="0.25">
      <c r="B33" s="4" t="s">
        <v>6</v>
      </c>
      <c r="C33" s="11">
        <f>Raider!C12/100</f>
        <v>0.4</v>
      </c>
      <c r="D33" s="3">
        <f t="shared" ref="D33:H33" si="3">(1-D6)*(1-C33)</f>
        <v>0.51726475293578256</v>
      </c>
      <c r="E33" s="3">
        <f t="shared" si="3"/>
        <v>0.33645183886293945</v>
      </c>
      <c r="F33" s="3">
        <f t="shared" si="3"/>
        <v>0.30412017953241871</v>
      </c>
      <c r="G33" s="3">
        <f t="shared" si="3"/>
        <v>0.16518880381465456</v>
      </c>
      <c r="H33" s="3">
        <f t="shared" si="3"/>
        <v>8.5772602096375342E-2</v>
      </c>
    </row>
    <row r="34" spans="2:8" x14ac:dyDescent="0.25">
      <c r="B34" s="4" t="s">
        <v>7</v>
      </c>
      <c r="C34" s="11">
        <f>Raider!C13/100</f>
        <v>0.6</v>
      </c>
      <c r="D34" s="3">
        <f t="shared" ref="D34:H34" si="4">(1-D7)*(1-C34)</f>
        <v>0.37777139202668653</v>
      </c>
      <c r="E34" s="3">
        <f t="shared" si="4"/>
        <v>0.53642821195481982</v>
      </c>
      <c r="F34" s="3">
        <f t="shared" si="4"/>
        <v>0.32309548863754983</v>
      </c>
      <c r="G34" s="3">
        <f t="shared" si="4"/>
        <v>0.31024171805267137</v>
      </c>
      <c r="H34" s="3">
        <f t="shared" si="4"/>
        <v>0.16373566550553328</v>
      </c>
    </row>
    <row r="35" spans="2:8" x14ac:dyDescent="0.25">
      <c r="B35" s="4" t="s">
        <v>8</v>
      </c>
      <c r="C35" s="11">
        <f>Raider!C14/100</f>
        <v>0.8</v>
      </c>
      <c r="D35" s="3">
        <f t="shared" ref="D35:H35" si="5">(1-D8)*(1-C35)</f>
        <v>0.19576241872822581</v>
      </c>
      <c r="E35" s="3">
        <f t="shared" si="5"/>
        <v>0.75954487649303382</v>
      </c>
      <c r="F35" s="3">
        <f t="shared" si="5"/>
        <v>0.20729826675495658</v>
      </c>
      <c r="G35" s="3">
        <f t="shared" si="5"/>
        <v>0.55248908680715159</v>
      </c>
      <c r="H35" s="3">
        <f t="shared" si="5"/>
        <v>0.20510508088773663</v>
      </c>
    </row>
    <row r="36" spans="2:8" x14ac:dyDescent="0.25">
      <c r="B36" s="4" t="s">
        <v>9</v>
      </c>
      <c r="C36" s="11">
        <f>Raider!C15/100</f>
        <v>0.9</v>
      </c>
      <c r="D36" s="3">
        <f t="shared" ref="D36:H36" si="6">(1-D9)*(1-C36)</f>
        <v>9.9209959222916075E-2</v>
      </c>
      <c r="E36" s="3">
        <f t="shared" si="6"/>
        <v>0.88170418574409559</v>
      </c>
      <c r="F36" s="3">
        <f t="shared" si="6"/>
        <v>0.11172193605595838</v>
      </c>
      <c r="G36" s="3">
        <f t="shared" si="6"/>
        <v>0.76579155547381661</v>
      </c>
      <c r="H36" s="3">
        <f t="shared" si="6"/>
        <v>0.16323618860915814</v>
      </c>
    </row>
  </sheetData>
  <mergeCells count="4">
    <mergeCell ref="B2:H2"/>
    <mergeCell ref="B11:H11"/>
    <mergeCell ref="B20:H20"/>
    <mergeCell ref="B29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Raider</vt:lpstr>
      <vt:lpstr>scout-scout</vt:lpstr>
      <vt:lpstr>scout-raider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Mason Green</dc:creator>
  <cp:lastModifiedBy>Mason Green</cp:lastModifiedBy>
  <dcterms:created xsi:type="dcterms:W3CDTF">2024-10-28T19:52:52Z</dcterms:created>
  <dcterms:modified xsi:type="dcterms:W3CDTF">2024-10-30T01:41:18Z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d746c0-3369-42be-bf83-6862f3f56ae7_Enabled">
    <vt:lpwstr>true</vt:lpwstr>
  </property>
  <property fmtid="{D5CDD505-2E9C-101B-9397-08002B2CF9AE}" pid="3" name="MSIP_Label_e9d746c0-3369-42be-bf83-6862f3f56ae7_SetDate">
    <vt:lpwstr>2024-10-28T21:13:10Z</vt:lpwstr>
  </property>
  <property fmtid="{D5CDD505-2E9C-101B-9397-08002B2CF9AE}" pid="4" name="MSIP_Label_e9d746c0-3369-42be-bf83-6862f3f56ae7_Method">
    <vt:lpwstr>Standard</vt:lpwstr>
  </property>
  <property fmtid="{D5CDD505-2E9C-101B-9397-08002B2CF9AE}" pid="5" name="MSIP_Label_e9d746c0-3369-42be-bf83-6862f3f56ae7_Name">
    <vt:lpwstr>Fluor General</vt:lpwstr>
  </property>
  <property fmtid="{D5CDD505-2E9C-101B-9397-08002B2CF9AE}" pid="6" name="MSIP_Label_e9d746c0-3369-42be-bf83-6862f3f56ae7_SiteId">
    <vt:lpwstr>75864cfe-f26d-419c-b69d-c638695b5533</vt:lpwstr>
  </property>
  <property fmtid="{D5CDD505-2E9C-101B-9397-08002B2CF9AE}" pid="7" name="MSIP_Label_e9d746c0-3369-42be-bf83-6862f3f56ae7_ActionId">
    <vt:lpwstr>ac863c0b-0f0b-4c7e-877c-c6e326a77b10</vt:lpwstr>
  </property>
  <property fmtid="{D5CDD505-2E9C-101B-9397-08002B2CF9AE}" pid="8" name="MSIP_Label_e9d746c0-3369-42be-bf83-6862f3f56ae7_ContentBits">
    <vt:lpwstr>0</vt:lpwstr>
  </property>
</Properties>
</file>