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795" yWindow="435" windowWidth="16365" windowHeight="8310" tabRatio="500" firstSheet="5" activeTab="7"/>
  </bookViews>
  <sheets>
    <sheet name="201810-農博實支費用" sheetId="4" r:id="rId1"/>
    <sheet name="201811-農博實支費用" sheetId="5" r:id="rId2"/>
    <sheet name="活動費-201901+02" sheetId="9" r:id="rId3"/>
    <sheet name="桃園農博2019-3+4月" sheetId="10" r:id="rId4"/>
    <sheet name="活動費-201903+04" sheetId="11" r:id="rId5"/>
    <sheet name="桃園農博2019-5+6月" sheetId="12" r:id="rId6"/>
    <sheet name="活動費-201905+6月" sheetId="13" r:id="rId7"/>
    <sheet name="活動費-201906-10月" sheetId="15" r:id="rId8"/>
  </sheets>
  <definedNames>
    <definedName name="_xlnm.Print_Area" localSheetId="0">'201810-農博實支費用'!$A$1:$F$47</definedName>
    <definedName name="_xlnm.Print_Area" localSheetId="1">'201811-農博實支費用'!$A$1:$F$14</definedName>
    <definedName name="_xlnm.Print_Area" localSheetId="2">'活動費-201901+02'!$A$1:$M$18</definedName>
    <definedName name="_xlnm.Print_Area" localSheetId="3">'桃園農博2019-3+4月'!$A$1:$D$7</definedName>
    <definedName name="_xlnm.Print_Area" localSheetId="5">'桃園農博2019-5+6月'!$A$1:$D$5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15" l="1"/>
  <c r="K10" i="15"/>
  <c r="K6" i="15"/>
  <c r="K7" i="15"/>
  <c r="K8" i="15"/>
  <c r="K9" i="15"/>
  <c r="K12" i="15"/>
  <c r="E13" i="15"/>
  <c r="F13" i="15"/>
  <c r="G13" i="15"/>
  <c r="H13" i="15"/>
  <c r="I13" i="15"/>
  <c r="J13" i="15"/>
  <c r="K13" i="15" l="1"/>
  <c r="D14" i="15" s="1"/>
  <c r="I10" i="13"/>
  <c r="J7" i="13"/>
  <c r="J8" i="13"/>
  <c r="J9" i="13"/>
  <c r="H10" i="13"/>
  <c r="G10" i="13"/>
  <c r="F10" i="13"/>
  <c r="E10" i="13"/>
  <c r="J6" i="13"/>
  <c r="C5" i="12"/>
  <c r="J10" i="13" l="1"/>
  <c r="D11" i="13" s="1"/>
  <c r="K8" i="11"/>
  <c r="K9" i="11"/>
  <c r="K10" i="11"/>
  <c r="K11" i="11"/>
  <c r="J12" i="11" l="1"/>
  <c r="I12" i="11"/>
  <c r="H12" i="11"/>
  <c r="G12" i="11"/>
  <c r="F12" i="11"/>
  <c r="E12" i="11"/>
  <c r="K7" i="11"/>
  <c r="K6" i="11"/>
  <c r="K12" i="11" l="1"/>
  <c r="D13" i="11" s="1"/>
  <c r="C7" i="10"/>
  <c r="F18" i="9" l="1"/>
  <c r="E18" i="9"/>
  <c r="G14" i="9"/>
  <c r="G15" i="9" s="1"/>
  <c r="G16" i="9" s="1"/>
  <c r="G17" i="9" s="1"/>
  <c r="L7" i="9"/>
  <c r="K8" i="9"/>
  <c r="J8" i="9"/>
  <c r="I8" i="9"/>
  <c r="H8" i="9"/>
  <c r="G8" i="9"/>
  <c r="F8" i="9"/>
  <c r="E8" i="9"/>
  <c r="D8" i="9"/>
  <c r="L6" i="9"/>
  <c r="G18" i="9" l="1"/>
  <c r="L8" i="9"/>
  <c r="C9" i="9" s="1"/>
  <c r="E47" i="4" l="1"/>
  <c r="D47" i="4"/>
  <c r="C47" i="4"/>
  <c r="E37" i="4"/>
  <c r="E38" i="4" s="1"/>
  <c r="E39" i="4" s="1"/>
  <c r="E40" i="4" s="1"/>
  <c r="E41" i="4" s="1"/>
  <c r="E42" i="4" s="1"/>
  <c r="E43" i="4" s="1"/>
  <c r="E44" i="4" s="1"/>
  <c r="E45" i="4" s="1"/>
  <c r="E46" i="4" s="1"/>
  <c r="E36" i="4"/>
  <c r="D32" i="4"/>
  <c r="E32" i="4" s="1"/>
  <c r="C32" i="4"/>
  <c r="E23" i="4"/>
  <c r="E24" i="4" s="1"/>
  <c r="E25" i="4" s="1"/>
  <c r="E26" i="4" s="1"/>
  <c r="E27" i="4" s="1"/>
  <c r="E28" i="4" s="1"/>
  <c r="E29" i="4" s="1"/>
  <c r="E30" i="4" s="1"/>
  <c r="E31" i="4" s="1"/>
  <c r="D14" i="5" l="1"/>
  <c r="E3" i="5"/>
  <c r="E4" i="5" s="1"/>
  <c r="E5" i="5" s="1"/>
  <c r="E6" i="5" s="1"/>
  <c r="E7" i="5" s="1"/>
  <c r="E8" i="5" s="1"/>
  <c r="E9" i="5" s="1"/>
  <c r="E10" i="5" s="1"/>
  <c r="E11" i="5" s="1"/>
  <c r="E12" i="5" s="1"/>
  <c r="E13" i="5" s="1"/>
  <c r="C14" i="5"/>
  <c r="E14" i="5" l="1"/>
  <c r="C19" i="4" l="1"/>
  <c r="J12" i="4"/>
  <c r="K12" i="4"/>
  <c r="L3" i="4"/>
  <c r="L4" i="4" s="1"/>
  <c r="L5" i="4" s="1"/>
  <c r="L6" i="4" s="1"/>
  <c r="L7" i="4" s="1"/>
  <c r="L8" i="4" s="1"/>
  <c r="L9" i="4" s="1"/>
  <c r="L10" i="4" s="1"/>
  <c r="L11" i="4" s="1"/>
  <c r="L12" i="4" l="1"/>
  <c r="E3" i="4" l="1"/>
  <c r="E4" i="4" s="1"/>
  <c r="E5" i="4" l="1"/>
  <c r="E6" i="4" s="1"/>
  <c r="E7" i="4" s="1"/>
  <c r="E8" i="4" s="1"/>
  <c r="E9" i="4" s="1"/>
  <c r="E10" i="4" s="1"/>
  <c r="E11" i="4" s="1"/>
  <c r="E12" i="4" s="1"/>
  <c r="E13" i="4" l="1"/>
  <c r="E14" i="4" s="1"/>
  <c r="E15" i="4" s="1"/>
  <c r="E16" i="4" s="1"/>
  <c r="E17" i="4" s="1"/>
  <c r="E18" i="4" s="1"/>
  <c r="D19" i="4"/>
  <c r="E19" i="4" l="1"/>
</calcChain>
</file>

<file path=xl/sharedStrings.xml><?xml version="1.0" encoding="utf-8"?>
<sst xmlns="http://schemas.openxmlformats.org/spreadsheetml/2006/main" count="270" uniqueCount="130">
  <si>
    <t>序號</t>
    <phoneticPr fontId="2" type="noConversion"/>
  </si>
  <si>
    <t>說明</t>
  </si>
  <si>
    <t>收入</t>
  </si>
  <si>
    <t>支出</t>
  </si>
  <si>
    <t>結餘</t>
  </si>
  <si>
    <t>備註</t>
  </si>
  <si>
    <t>合計</t>
    <phoneticPr fontId="7" type="noConversion"/>
  </si>
  <si>
    <t>停車費*2</t>
    <phoneticPr fontId="2" type="noConversion"/>
  </si>
  <si>
    <t>普渡用品</t>
    <phoneticPr fontId="2" type="noConversion"/>
  </si>
  <si>
    <t>DIY手作運費</t>
    <phoneticPr fontId="2" type="noConversion"/>
  </si>
  <si>
    <t>開鎖</t>
    <phoneticPr fontId="2" type="noConversion"/>
  </si>
  <si>
    <t>影印費</t>
    <phoneticPr fontId="2" type="noConversion"/>
  </si>
  <si>
    <t>客家館</t>
  </si>
  <si>
    <t>車工</t>
    <phoneticPr fontId="2" type="noConversion"/>
  </si>
  <si>
    <t>花布*4</t>
    <phoneticPr fontId="2" type="noConversion"/>
  </si>
  <si>
    <t>竹林</t>
    <phoneticPr fontId="2" type="noConversion"/>
  </si>
  <si>
    <t>客家商品</t>
    <phoneticPr fontId="2" type="noConversion"/>
  </si>
  <si>
    <t>藍染</t>
    <phoneticPr fontId="2" type="noConversion"/>
  </si>
  <si>
    <t>溫室</t>
    <phoneticPr fontId="2" type="noConversion"/>
  </si>
  <si>
    <t>種子瓶*20+培養皿</t>
    <phoneticPr fontId="2" type="noConversion"/>
  </si>
  <si>
    <t>苗種運費</t>
    <phoneticPr fontId="2" type="noConversion"/>
  </si>
  <si>
    <t>園藝代購</t>
    <phoneticPr fontId="2" type="noConversion"/>
  </si>
  <si>
    <t>維修費*2</t>
    <phoneticPr fontId="2" type="noConversion"/>
  </si>
  <si>
    <t>場地擺設及物件+租裝費及運費</t>
    <phoneticPr fontId="2" type="noConversion"/>
  </si>
  <si>
    <t>誤餐費</t>
    <phoneticPr fontId="2" type="noConversion"/>
  </si>
  <si>
    <t>魔術帶</t>
    <phoneticPr fontId="2" type="noConversion"/>
  </si>
  <si>
    <t>物品</t>
    <phoneticPr fontId="2" type="noConversion"/>
  </si>
  <si>
    <t>溫室用品*3</t>
    <phoneticPr fontId="2" type="noConversion"/>
  </si>
  <si>
    <t>四國用品</t>
    <phoneticPr fontId="2" type="noConversion"/>
  </si>
  <si>
    <t>農博場刊*2餐飲(建築師*6)</t>
    <phoneticPr fontId="2" type="noConversion"/>
  </si>
  <si>
    <t>清潔用品</t>
    <phoneticPr fontId="2" type="noConversion"/>
  </si>
  <si>
    <t>液晶電視+視訊盒等設備*2</t>
    <phoneticPr fontId="2" type="noConversion"/>
  </si>
  <si>
    <t>jillian代墊</t>
    <phoneticPr fontId="2" type="noConversion"/>
  </si>
  <si>
    <t>客家物品*3</t>
    <phoneticPr fontId="2" type="noConversion"/>
  </si>
  <si>
    <t>拜訪廠商*2</t>
    <phoneticPr fontId="2" type="noConversion"/>
  </si>
  <si>
    <t>案名-桃園農博實支金明細表(綠雷德)</t>
    <phoneticPr fontId="7" type="noConversion"/>
  </si>
  <si>
    <t>客家館</t>
    <phoneticPr fontId="2" type="noConversion"/>
  </si>
  <si>
    <t>電視*2</t>
    <phoneticPr fontId="2" type="noConversion"/>
  </si>
  <si>
    <t>綠色方舟</t>
    <phoneticPr fontId="2" type="noConversion"/>
  </si>
  <si>
    <t>LED燈插頭</t>
    <phoneticPr fontId="2" type="noConversion"/>
  </si>
  <si>
    <t>油資*3</t>
    <phoneticPr fontId="2" type="noConversion"/>
  </si>
  <si>
    <t>萬聖節布置及道具</t>
    <phoneticPr fontId="2" type="noConversion"/>
  </si>
  <si>
    <t>花材</t>
    <phoneticPr fontId="2" type="noConversion"/>
  </si>
  <si>
    <t>萬聖節</t>
  </si>
  <si>
    <t>溫室</t>
    <phoneticPr fontId="2" type="noConversion"/>
  </si>
  <si>
    <t>茶包</t>
    <phoneticPr fontId="2" type="noConversion"/>
  </si>
  <si>
    <t>吸塵器</t>
    <phoneticPr fontId="2" type="noConversion"/>
  </si>
  <si>
    <t>停車費*2</t>
    <phoneticPr fontId="2" type="noConversion"/>
  </si>
  <si>
    <t>童玩*3</t>
    <phoneticPr fontId="2" type="noConversion"/>
  </si>
  <si>
    <t>餐費*2</t>
    <phoneticPr fontId="2" type="noConversion"/>
  </si>
  <si>
    <t>萬聖節道具運費</t>
    <phoneticPr fontId="2" type="noConversion"/>
  </si>
  <si>
    <t xml:space="preserve">   費   用    申    請    明    細    表</t>
    <phoneticPr fontId="2" type="noConversion"/>
  </si>
  <si>
    <t>頁次：1</t>
    <phoneticPr fontId="2" type="noConversion"/>
  </si>
  <si>
    <t>日期</t>
  </si>
  <si>
    <t>專案編號</t>
  </si>
  <si>
    <t>摘要</t>
  </si>
  <si>
    <t>交通費</t>
  </si>
  <si>
    <t>餐費</t>
  </si>
  <si>
    <t>教(材)具</t>
    <phoneticPr fontId="2" type="noConversion"/>
  </si>
  <si>
    <t>雜費</t>
  </si>
  <si>
    <t>小計</t>
  </si>
  <si>
    <t xml:space="preserve">備註 </t>
  </si>
  <si>
    <t>鐵/公路</t>
    <phoneticPr fontId="2" type="noConversion"/>
  </si>
  <si>
    <t>計程車</t>
    <phoneticPr fontId="2" type="noConversion"/>
  </si>
  <si>
    <t>etag</t>
    <phoneticPr fontId="2" type="noConversion"/>
  </si>
  <si>
    <t xml:space="preserve">   油單  </t>
    <phoneticPr fontId="2" type="noConversion"/>
  </si>
  <si>
    <t>停車費</t>
  </si>
  <si>
    <t>吳奇靜
費用申請</t>
    <phoneticPr fontId="2" type="noConversion"/>
  </si>
  <si>
    <t>總計金額</t>
  </si>
  <si>
    <t>董事長核准:</t>
  </si>
  <si>
    <t>總經理：</t>
  </si>
  <si>
    <t xml:space="preserve">  單位主管：</t>
  </si>
  <si>
    <t xml:space="preserve">  申請人:吳奇靜</t>
    <phoneticPr fontId="2" type="noConversion"/>
  </si>
  <si>
    <t>閱野文創股份有限公司</t>
    <phoneticPr fontId="2" type="noConversion"/>
  </si>
  <si>
    <t>案名-桃園農博10月實支金明細表(閱野)</t>
    <phoneticPr fontId="7" type="noConversion"/>
  </si>
  <si>
    <t>案名-桃園農博10月實支金明細表(綠雷德)</t>
    <phoneticPr fontId="7" type="noConversion"/>
  </si>
  <si>
    <t>案名-桃園農博11月實支金明細表(閱野)</t>
    <phoneticPr fontId="7" type="noConversion"/>
  </si>
  <si>
    <t>月份：  2019/03</t>
    <phoneticPr fontId="2" type="noConversion"/>
  </si>
  <si>
    <t>2019/1-2月</t>
    <phoneticPr fontId="2" type="noConversion"/>
  </si>
  <si>
    <t>停車費*4</t>
    <phoneticPr fontId="2" type="noConversion"/>
  </si>
  <si>
    <t>交際餐費*4</t>
    <phoneticPr fontId="2" type="noConversion"/>
  </si>
  <si>
    <t>案名-桃園農博12月實支金明細表(閱野)</t>
    <phoneticPr fontId="7" type="noConversion"/>
  </si>
  <si>
    <t>花布燈-大*10+中*10</t>
    <phoneticPr fontId="2" type="noConversion"/>
  </si>
  <si>
    <t>小米音箱</t>
    <phoneticPr fontId="2" type="noConversion"/>
  </si>
  <si>
    <t>太陽麻</t>
    <phoneticPr fontId="2" type="noConversion"/>
  </si>
  <si>
    <t>好客食堂-香氛飾品*2+碗*6+湯盤*6</t>
    <phoneticPr fontId="2" type="noConversion"/>
  </si>
  <si>
    <t>四國文化-毛巾*1+板凳*5+餐具組*3+水杯*4+LED小蠟燭燈組*1+碗組*4+盤組*4</t>
    <phoneticPr fontId="2" type="noConversion"/>
  </si>
  <si>
    <t>好客食堂-惠而浦冰櫃-198L*1+惠而浦冷凍櫃-193L*1</t>
    <phoneticPr fontId="2" type="noConversion"/>
  </si>
  <si>
    <t>好客食堂-餐具組+飾品等物品+運費</t>
    <phoneticPr fontId="2" type="noConversion"/>
  </si>
  <si>
    <t>案名-桃園農博1-4月實支金明細表(閱野)</t>
    <phoneticPr fontId="7" type="noConversion"/>
  </si>
  <si>
    <t>月份：  2019/04</t>
    <phoneticPr fontId="2" type="noConversion"/>
  </si>
  <si>
    <t>2019/3-4月</t>
    <phoneticPr fontId="2" type="noConversion"/>
  </si>
  <si>
    <t>停車費*3</t>
    <phoneticPr fontId="2" type="noConversion"/>
  </si>
  <si>
    <t>交際餐費*2</t>
    <phoneticPr fontId="2" type="noConversion"/>
  </si>
  <si>
    <t>公司聚餐</t>
    <phoneticPr fontId="2" type="noConversion"/>
  </si>
  <si>
    <t>土地公
拜拜</t>
    <phoneticPr fontId="2" type="noConversion"/>
  </si>
  <si>
    <t>公文夾</t>
    <phoneticPr fontId="2" type="noConversion"/>
  </si>
  <si>
    <t>農博好客食堂物品</t>
    <phoneticPr fontId="2" type="noConversion"/>
  </si>
  <si>
    <t>單位主管：</t>
    <phoneticPr fontId="2" type="noConversion"/>
  </si>
  <si>
    <t>海客文化
900</t>
    <phoneticPr fontId="2" type="noConversion"/>
  </si>
  <si>
    <t>案名-桃園農博5-6月實支金明細表(閱野)</t>
    <phoneticPr fontId="7" type="noConversion"/>
  </si>
  <si>
    <t>好客食堂-瓦斯爐</t>
    <phoneticPr fontId="2" type="noConversion"/>
  </si>
  <si>
    <t>好客食堂-冰箱租金</t>
    <phoneticPr fontId="2" type="noConversion"/>
  </si>
  <si>
    <t>月份：  2019/05-06</t>
    <phoneticPr fontId="2" type="noConversion"/>
  </si>
  <si>
    <t>2019/5-6月</t>
    <phoneticPr fontId="2" type="noConversion"/>
  </si>
  <si>
    <t>停車費*2</t>
    <phoneticPr fontId="2" type="noConversion"/>
  </si>
  <si>
    <t>油單</t>
    <phoneticPr fontId="2" type="noConversion"/>
  </si>
  <si>
    <t>Sony相機-小粉費用</t>
    <phoneticPr fontId="2" type="noConversion"/>
  </si>
  <si>
    <t>相機+維修+保護套</t>
    <phoneticPr fontId="2" type="noConversion"/>
  </si>
  <si>
    <t>亞太網路</t>
    <phoneticPr fontId="2" type="noConversion"/>
  </si>
  <si>
    <t>統一禮券</t>
    <phoneticPr fontId="2" type="noConversion"/>
  </si>
  <si>
    <t>匯款</t>
    <phoneticPr fontId="2" type="noConversion"/>
  </si>
  <si>
    <t>V</t>
    <phoneticPr fontId="2" type="noConversion"/>
  </si>
  <si>
    <t xml:space="preserve">  申請人:吳奇靜</t>
    <phoneticPr fontId="2" type="noConversion"/>
  </si>
  <si>
    <t>普渡用品</t>
    <phoneticPr fontId="2" type="noConversion"/>
  </si>
  <si>
    <t>郵資</t>
    <phoneticPr fontId="2" type="noConversion"/>
  </si>
  <si>
    <t>etag*7</t>
    <phoneticPr fontId="2" type="noConversion"/>
  </si>
  <si>
    <t>停車費*12</t>
    <phoneticPr fontId="2" type="noConversion"/>
  </si>
  <si>
    <t>吳奇靜
費用申請</t>
    <phoneticPr fontId="2" type="noConversion"/>
  </si>
  <si>
    <t>2019年
6-10月</t>
    <phoneticPr fontId="2" type="noConversion"/>
  </si>
  <si>
    <t>etag</t>
    <phoneticPr fontId="2" type="noConversion"/>
  </si>
  <si>
    <t>計程車</t>
    <phoneticPr fontId="2" type="noConversion"/>
  </si>
  <si>
    <t>高/台鐵</t>
    <phoneticPr fontId="2" type="noConversion"/>
  </si>
  <si>
    <t>頁次：1</t>
    <phoneticPr fontId="2" type="noConversion"/>
  </si>
  <si>
    <t>月份：  2019/06-10</t>
    <phoneticPr fontId="2" type="noConversion"/>
  </si>
  <si>
    <t xml:space="preserve">   費   用    申    請    明    細    表</t>
    <phoneticPr fontId="2" type="noConversion"/>
  </si>
  <si>
    <t>閱野文創股份有限公司</t>
    <phoneticPr fontId="2" type="noConversion"/>
  </si>
  <si>
    <t>相機+記憶卡*3+腳架</t>
    <phoneticPr fontId="2" type="noConversion"/>
  </si>
  <si>
    <t>CD</t>
    <phoneticPr fontId="2" type="noConversion"/>
  </si>
  <si>
    <t>餐費*3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</si>
</sst>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_(* #,##0.00_);_(* \(#,##0.00\);_(* &quot;-&quot;??_);_(@_)"/>
    <numFmt numFmtId="177" formatCode="#,##0_ "/>
    <numFmt numFmtId="178" formatCode="&quot;$&quot;#,##0.00"/>
    <numFmt numFmtId="179" formatCode="#,##0_);[Red]\(#,##0\)"/>
    <numFmt numFmtId="180" formatCode="&quot;$&quot;#,##0;[Red]&quot;$&quot;#,##0"/>
    <numFmt numFmtId="181" formatCode="_-* #,##0_-;\-* #,##0_-;_-* &quot;-&quot;??_-;_-@_-"/>
  </numFmts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4"/>
      <color indexed="8"/>
      <name val="新細明體"/>
      <family val="1"/>
      <charset val="136"/>
    </font>
    <font>
      <sz val="9"/>
      <name val="Microsoft YaHei"/>
      <family val="2"/>
      <charset val="136"/>
    </font>
    <font>
      <sz val="12"/>
      <color indexed="8"/>
      <name val="新細明體"/>
      <family val="1"/>
      <charset val="136"/>
      <scheme val="major"/>
    </font>
    <font>
      <sz val="12"/>
      <name val="細明體"/>
      <family val="3"/>
      <charset val="136"/>
    </font>
    <font>
      <sz val="12"/>
      <name val="標楷體"/>
      <family val="4"/>
      <charset val="136"/>
    </font>
    <font>
      <b/>
      <sz val="20"/>
      <name val="微軟正黑體"/>
      <family val="2"/>
      <charset val="136"/>
    </font>
    <font>
      <b/>
      <sz val="18"/>
      <name val="微軟正黑體"/>
      <family val="2"/>
      <charset val="136"/>
    </font>
    <font>
      <sz val="12"/>
      <name val="微軟正黑體"/>
      <family val="2"/>
      <charset val="136"/>
    </font>
    <font>
      <b/>
      <sz val="16"/>
      <name val="微軟正黑體"/>
      <family val="2"/>
      <charset val="136"/>
    </font>
    <font>
      <sz val="1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1"/>
      <name val="微軟正黑體"/>
      <family val="2"/>
      <charset val="136"/>
    </font>
    <font>
      <sz val="14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>
      <alignment vertical="center"/>
    </xf>
    <xf numFmtId="0" fontId="1" fillId="0" borderId="0"/>
    <xf numFmtId="176" fontId="1" fillId="0" borderId="0" applyFont="0" applyFill="0" applyBorder="0" applyAlignment="0" applyProtection="0"/>
  </cellStyleXfs>
  <cellXfs count="93">
    <xf numFmtId="0" fontId="0" fillId="0" borderId="0" xfId="0"/>
    <xf numFmtId="0" fontId="0" fillId="0" borderId="1" xfId="0" applyBorder="1" applyAlignment="1">
      <alignment horizontal="center" vertical="center"/>
    </xf>
    <xf numFmtId="0" fontId="5" fillId="0" borderId="1" xfId="13" applyFont="1" applyBorder="1" applyAlignment="1">
      <alignment horizontal="center" vertical="center"/>
    </xf>
    <xf numFmtId="0" fontId="5" fillId="0" borderId="1" xfId="13" applyFont="1" applyBorder="1" applyAlignment="1">
      <alignment horizontal="left" vertical="center"/>
    </xf>
    <xf numFmtId="177" fontId="8" fillId="0" borderId="1" xfId="13" applyNumberFormat="1" applyFont="1" applyBorder="1" applyAlignment="1">
      <alignment horizontal="center" vertical="center"/>
    </xf>
    <xf numFmtId="0" fontId="8" fillId="0" borderId="1" xfId="13" applyFont="1" applyBorder="1" applyAlignment="1">
      <alignment horizontal="left" vertical="center"/>
    </xf>
    <xf numFmtId="0" fontId="8" fillId="2" borderId="1" xfId="13" applyFont="1" applyFill="1" applyBorder="1" applyAlignment="1">
      <alignment horizontal="left" vertical="center"/>
    </xf>
    <xf numFmtId="177" fontId="9" fillId="0" borderId="1" xfId="0" applyNumberFormat="1" applyFont="1" applyBorder="1" applyAlignment="1">
      <alignment vertical="center"/>
    </xf>
    <xf numFmtId="0" fontId="10" fillId="0" borderId="1" xfId="0" applyFont="1" applyBorder="1" applyAlignment="1"/>
    <xf numFmtId="0" fontId="5" fillId="0" borderId="1" xfId="13" applyFont="1" applyBorder="1" applyAlignment="1">
      <alignment vertical="center"/>
    </xf>
    <xf numFmtId="0" fontId="5" fillId="0" borderId="0" xfId="13" applyFont="1" applyBorder="1" applyAlignment="1">
      <alignment horizontal="center" vertical="center"/>
    </xf>
    <xf numFmtId="0" fontId="10" fillId="0" borderId="0" xfId="0" applyFont="1" applyBorder="1" applyAlignment="1"/>
    <xf numFmtId="0" fontId="6" fillId="0" borderId="0" xfId="13" applyFont="1" applyBorder="1" applyAlignment="1">
      <alignment horizontal="center" vertical="center"/>
    </xf>
    <xf numFmtId="0" fontId="5" fillId="0" borderId="0" xfId="13" applyFont="1" applyBorder="1" applyAlignment="1">
      <alignment vertical="center"/>
    </xf>
    <xf numFmtId="0" fontId="5" fillId="0" borderId="0" xfId="13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77" fontId="9" fillId="0" borderId="0" xfId="0" applyNumberFormat="1" applyFont="1" applyBorder="1" applyAlignment="1">
      <alignment vertical="center"/>
    </xf>
    <xf numFmtId="177" fontId="8" fillId="0" borderId="0" xfId="13" applyNumberFormat="1" applyFont="1" applyBorder="1" applyAlignment="1">
      <alignment horizontal="center" vertical="center"/>
    </xf>
    <xf numFmtId="177" fontId="5" fillId="0" borderId="1" xfId="13" applyNumberFormat="1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178" fontId="15" fillId="0" borderId="1" xfId="0" applyNumberFormat="1" applyFont="1" applyBorder="1" applyAlignment="1">
      <alignment vertical="center" wrapText="1"/>
    </xf>
    <xf numFmtId="179" fontId="16" fillId="0" borderId="1" xfId="0" applyNumberFormat="1" applyFont="1" applyBorder="1" applyAlignment="1">
      <alignment horizontal="center" vertical="center"/>
    </xf>
    <xf numFmtId="179" fontId="15" fillId="0" borderId="1" xfId="0" applyNumberFormat="1" applyFont="1" applyBorder="1" applyAlignment="1">
      <alignment horizontal="center" vertical="center" wrapText="1"/>
    </xf>
    <xf numFmtId="179" fontId="15" fillId="0" borderId="1" xfId="0" applyNumberFormat="1" applyFont="1" applyBorder="1" applyAlignment="1">
      <alignment horizontal="center" vertical="center"/>
    </xf>
    <xf numFmtId="180" fontId="13" fillId="0" borderId="1" xfId="0" applyNumberFormat="1" applyFont="1" applyBorder="1" applyAlignment="1">
      <alignment horizontal="left" vertical="center"/>
    </xf>
    <xf numFmtId="181" fontId="16" fillId="0" borderId="1" xfId="15" applyNumberFormat="1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5" fillId="0" borderId="1" xfId="13" applyFont="1" applyBorder="1" applyAlignment="1">
      <alignment horizontal="left" vertical="center" wrapText="1"/>
    </xf>
    <xf numFmtId="0" fontId="8" fillId="2" borderId="1" xfId="13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5" fillId="0" borderId="1" xfId="13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5" fillId="0" borderId="1" xfId="13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49" fontId="19" fillId="0" borderId="1" xfId="0" applyNumberFormat="1" applyFont="1" applyBorder="1" applyAlignment="1">
      <alignment horizontal="left" vertical="center"/>
    </xf>
    <xf numFmtId="0" fontId="6" fillId="0" borderId="1" xfId="13" applyFont="1" applyBorder="1" applyAlignment="1">
      <alignment horizontal="center" vertical="center"/>
    </xf>
    <xf numFmtId="3" fontId="15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49" fontId="15" fillId="0" borderId="2" xfId="0" applyNumberFormat="1" applyFont="1" applyBorder="1" applyAlignment="1">
      <alignment horizontal="center" vertical="center" wrapText="1"/>
    </xf>
    <xf numFmtId="49" fontId="15" fillId="0" borderId="3" xfId="0" applyNumberFormat="1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5" fillId="0" borderId="1" xfId="13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5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49" fontId="15" fillId="0" borderId="4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9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vertical="center"/>
    </xf>
    <xf numFmtId="49" fontId="15" fillId="0" borderId="1" xfId="0" applyNumberFormat="1" applyFont="1" applyBorder="1" applyAlignment="1">
      <alignment horizontal="center" vertical="center" wrapText="1"/>
    </xf>
  </cellXfs>
  <cellStyles count="16">
    <cellStyle name="Excel Built-in Normal" xfId="13"/>
    <cellStyle name="一般" xfId="0" builtinId="0"/>
    <cellStyle name="一般 2" xfId="14"/>
    <cellStyle name="千分位 2" xfId="15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47625</xdr:rowOff>
    </xdr:from>
    <xdr:to>
      <xdr:col>1</xdr:col>
      <xdr:colOff>513927</xdr:colOff>
      <xdr:row>1</xdr:row>
      <xdr:rowOff>266700</xdr:rowOff>
    </xdr:to>
    <xdr:pic>
      <xdr:nvPicPr>
        <xdr:cNvPr id="2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7625"/>
          <a:ext cx="961602" cy="5619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47625</xdr:rowOff>
    </xdr:from>
    <xdr:to>
      <xdr:col>2</xdr:col>
      <xdr:colOff>513927</xdr:colOff>
      <xdr:row>1</xdr:row>
      <xdr:rowOff>266700</xdr:rowOff>
    </xdr:to>
    <xdr:pic>
      <xdr:nvPicPr>
        <xdr:cNvPr id="2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7625"/>
          <a:ext cx="961602" cy="5619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47625</xdr:rowOff>
    </xdr:from>
    <xdr:to>
      <xdr:col>2</xdr:col>
      <xdr:colOff>513927</xdr:colOff>
      <xdr:row>1</xdr:row>
      <xdr:rowOff>266700</xdr:rowOff>
    </xdr:to>
    <xdr:pic>
      <xdr:nvPicPr>
        <xdr:cNvPr id="2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47625"/>
          <a:ext cx="1133052" cy="5619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47625</xdr:rowOff>
    </xdr:from>
    <xdr:to>
      <xdr:col>2</xdr:col>
      <xdr:colOff>513927</xdr:colOff>
      <xdr:row>1</xdr:row>
      <xdr:rowOff>266700</xdr:rowOff>
    </xdr:to>
    <xdr:pic>
      <xdr:nvPicPr>
        <xdr:cNvPr id="2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47625"/>
          <a:ext cx="1133052" cy="3714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A10" workbookViewId="0">
      <selection activeCell="F47" sqref="A1:F47"/>
    </sheetView>
  </sheetViews>
  <sheetFormatPr defaultColWidth="8.875" defaultRowHeight="16.5" x14ac:dyDescent="0.25"/>
  <cols>
    <col min="1" max="1" width="6.75" customWidth="1"/>
    <col min="2" max="2" width="17.625" customWidth="1"/>
    <col min="3" max="3" width="5.5" bestFit="1" customWidth="1"/>
    <col min="4" max="4" width="9.5" bestFit="1" customWidth="1"/>
    <col min="6" max="6" width="11.375" customWidth="1"/>
    <col min="7" max="7" width="7" customWidth="1"/>
    <col min="8" max="8" width="5.5" bestFit="1" customWidth="1"/>
    <col min="9" max="9" width="30.5" bestFit="1" customWidth="1"/>
    <col min="10" max="10" width="5.5" bestFit="1" customWidth="1"/>
    <col min="13" max="13" width="12.75" bestFit="1" customWidth="1"/>
  </cols>
  <sheetData>
    <row r="1" spans="1:13" ht="19.5" x14ac:dyDescent="0.25">
      <c r="A1" s="54" t="s">
        <v>74</v>
      </c>
      <c r="B1" s="54"/>
      <c r="C1" s="54"/>
      <c r="D1" s="54"/>
      <c r="E1" s="54"/>
      <c r="F1" s="54"/>
      <c r="G1" s="12"/>
      <c r="H1" s="54" t="s">
        <v>35</v>
      </c>
      <c r="I1" s="54"/>
      <c r="J1" s="54"/>
      <c r="K1" s="54"/>
      <c r="L1" s="54"/>
      <c r="M1" s="54"/>
    </row>
    <row r="2" spans="1:13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10"/>
      <c r="H2" s="1" t="s">
        <v>0</v>
      </c>
      <c r="I2" s="2" t="s">
        <v>1</v>
      </c>
      <c r="J2" s="2" t="s">
        <v>2</v>
      </c>
      <c r="K2" s="2" t="s">
        <v>3</v>
      </c>
      <c r="L2" s="2" t="s">
        <v>4</v>
      </c>
      <c r="M2" s="2" t="s">
        <v>5</v>
      </c>
    </row>
    <row r="3" spans="1:13" x14ac:dyDescent="0.25">
      <c r="A3" s="1">
        <v>1</v>
      </c>
      <c r="B3" s="2" t="s">
        <v>7</v>
      </c>
      <c r="C3" s="2"/>
      <c r="D3" s="2">
        <v>265</v>
      </c>
      <c r="E3" s="2">
        <f>C3-D3</f>
        <v>-265</v>
      </c>
      <c r="F3" s="2"/>
      <c r="G3" s="10"/>
      <c r="H3" s="1">
        <v>1</v>
      </c>
      <c r="I3" s="3" t="s">
        <v>23</v>
      </c>
      <c r="J3" s="2"/>
      <c r="K3" s="2">
        <v>17773</v>
      </c>
      <c r="L3" s="2">
        <f>J3-K3</f>
        <v>-17773</v>
      </c>
      <c r="M3" s="2"/>
    </row>
    <row r="4" spans="1:13" x14ac:dyDescent="0.25">
      <c r="A4" s="1">
        <v>2</v>
      </c>
      <c r="B4" s="3" t="s">
        <v>8</v>
      </c>
      <c r="C4" s="4"/>
      <c r="D4" s="4">
        <v>362</v>
      </c>
      <c r="E4" s="4">
        <f>E3+C4-D4</f>
        <v>-627</v>
      </c>
      <c r="F4" s="9"/>
      <c r="G4" s="13"/>
      <c r="H4" s="1">
        <v>2</v>
      </c>
      <c r="I4" s="3" t="s">
        <v>24</v>
      </c>
      <c r="J4" s="4"/>
      <c r="K4" s="4">
        <v>240</v>
      </c>
      <c r="L4" s="4">
        <f t="shared" ref="L4:L11" si="0">L3+J4-K4</f>
        <v>-18013</v>
      </c>
      <c r="M4" s="9"/>
    </row>
    <row r="5" spans="1:13" x14ac:dyDescent="0.25">
      <c r="A5" s="1">
        <v>3</v>
      </c>
      <c r="B5" s="5" t="s">
        <v>9</v>
      </c>
      <c r="C5" s="4"/>
      <c r="D5" s="4">
        <v>397</v>
      </c>
      <c r="E5" s="4">
        <f>E4+C5-D5</f>
        <v>-1024</v>
      </c>
      <c r="F5" s="9"/>
      <c r="G5" s="13"/>
      <c r="H5" s="1">
        <v>3</v>
      </c>
      <c r="I5" s="5" t="s">
        <v>25</v>
      </c>
      <c r="J5" s="4"/>
      <c r="K5" s="4">
        <v>200</v>
      </c>
      <c r="L5" s="4">
        <f t="shared" si="0"/>
        <v>-18213</v>
      </c>
      <c r="M5" s="9"/>
    </row>
    <row r="6" spans="1:13" x14ac:dyDescent="0.25">
      <c r="A6" s="1">
        <v>4</v>
      </c>
      <c r="B6" s="6" t="s">
        <v>11</v>
      </c>
      <c r="C6" s="4"/>
      <c r="D6" s="4">
        <v>182</v>
      </c>
      <c r="E6" s="4">
        <f>E5+C7-D7</f>
        <v>-1424</v>
      </c>
      <c r="F6" s="3"/>
      <c r="G6" s="14"/>
      <c r="H6" s="1">
        <v>4</v>
      </c>
      <c r="I6" s="6" t="s">
        <v>26</v>
      </c>
      <c r="J6" s="4"/>
      <c r="K6" s="4">
        <v>1060</v>
      </c>
      <c r="L6" s="4">
        <f t="shared" si="0"/>
        <v>-19273</v>
      </c>
      <c r="M6" s="3"/>
    </row>
    <row r="7" spans="1:13" x14ac:dyDescent="0.25">
      <c r="A7" s="1">
        <v>5</v>
      </c>
      <c r="B7" s="6" t="s">
        <v>10</v>
      </c>
      <c r="C7" s="4"/>
      <c r="D7" s="4">
        <v>400</v>
      </c>
      <c r="E7" s="4">
        <f>E6+C6-D6</f>
        <v>-1606</v>
      </c>
      <c r="F7" s="2" t="s">
        <v>12</v>
      </c>
      <c r="G7" s="10"/>
      <c r="H7" s="1">
        <v>5</v>
      </c>
      <c r="I7" s="6" t="s">
        <v>27</v>
      </c>
      <c r="J7" s="4"/>
      <c r="K7" s="4">
        <v>2863</v>
      </c>
      <c r="L7" s="4">
        <f t="shared" si="0"/>
        <v>-22136</v>
      </c>
      <c r="M7" s="2"/>
    </row>
    <row r="8" spans="1:13" x14ac:dyDescent="0.25">
      <c r="A8" s="1">
        <v>6</v>
      </c>
      <c r="B8" s="6" t="s">
        <v>13</v>
      </c>
      <c r="C8" s="4"/>
      <c r="D8" s="4">
        <v>150</v>
      </c>
      <c r="E8" s="4">
        <f t="shared" ref="E8:E18" si="1">E7+C8-D8</f>
        <v>-1756</v>
      </c>
      <c r="F8" s="2" t="s">
        <v>12</v>
      </c>
      <c r="G8" s="10"/>
      <c r="H8" s="1">
        <v>6</v>
      </c>
      <c r="I8" s="6" t="s">
        <v>28</v>
      </c>
      <c r="J8" s="4"/>
      <c r="K8" s="4">
        <v>1034</v>
      </c>
      <c r="L8" s="4">
        <f t="shared" si="0"/>
        <v>-23170</v>
      </c>
      <c r="M8" s="2"/>
    </row>
    <row r="9" spans="1:13" x14ac:dyDescent="0.25">
      <c r="A9" s="1">
        <v>7</v>
      </c>
      <c r="B9" s="6" t="s">
        <v>14</v>
      </c>
      <c r="C9" s="4"/>
      <c r="D9" s="4">
        <v>3633</v>
      </c>
      <c r="E9" s="4">
        <f t="shared" si="1"/>
        <v>-5389</v>
      </c>
      <c r="F9" s="2" t="s">
        <v>12</v>
      </c>
      <c r="G9" s="10"/>
      <c r="H9" s="1">
        <v>7</v>
      </c>
      <c r="I9" s="6" t="s">
        <v>29</v>
      </c>
      <c r="J9" s="4"/>
      <c r="K9" s="4">
        <v>1561</v>
      </c>
      <c r="L9" s="4">
        <f t="shared" si="0"/>
        <v>-24731</v>
      </c>
      <c r="M9" s="2"/>
    </row>
    <row r="10" spans="1:13" x14ac:dyDescent="0.25">
      <c r="A10" s="1">
        <v>8</v>
      </c>
      <c r="B10" s="6" t="s">
        <v>15</v>
      </c>
      <c r="C10" s="4"/>
      <c r="D10" s="4">
        <v>450</v>
      </c>
      <c r="E10" s="4">
        <f t="shared" si="1"/>
        <v>-5839</v>
      </c>
      <c r="F10" s="2" t="s">
        <v>12</v>
      </c>
      <c r="G10" s="10"/>
      <c r="H10" s="1">
        <v>8</v>
      </c>
      <c r="I10" s="6" t="s">
        <v>30</v>
      </c>
      <c r="J10" s="4"/>
      <c r="K10" s="4">
        <v>734</v>
      </c>
      <c r="L10" s="4">
        <f t="shared" si="0"/>
        <v>-25465</v>
      </c>
      <c r="M10" s="2"/>
    </row>
    <row r="11" spans="1:13" x14ac:dyDescent="0.25">
      <c r="A11" s="1">
        <v>9</v>
      </c>
      <c r="B11" s="6" t="s">
        <v>16</v>
      </c>
      <c r="C11" s="4"/>
      <c r="D11" s="4">
        <v>4400</v>
      </c>
      <c r="E11" s="4">
        <f t="shared" si="1"/>
        <v>-10239</v>
      </c>
      <c r="F11" s="2" t="s">
        <v>12</v>
      </c>
      <c r="G11" s="10"/>
      <c r="H11" s="1">
        <v>9</v>
      </c>
      <c r="I11" s="6" t="s">
        <v>31</v>
      </c>
      <c r="J11" s="4"/>
      <c r="K11" s="4">
        <v>20387</v>
      </c>
      <c r="L11" s="4">
        <f t="shared" si="0"/>
        <v>-45852</v>
      </c>
      <c r="M11" s="2"/>
    </row>
    <row r="12" spans="1:13" x14ac:dyDescent="0.25">
      <c r="A12" s="1">
        <v>10</v>
      </c>
      <c r="B12" s="6" t="s">
        <v>17</v>
      </c>
      <c r="C12" s="4"/>
      <c r="D12" s="4">
        <v>920</v>
      </c>
      <c r="E12" s="4">
        <f t="shared" si="1"/>
        <v>-11159</v>
      </c>
      <c r="F12" s="2" t="s">
        <v>12</v>
      </c>
      <c r="G12" s="10"/>
      <c r="H12" s="15" t="s">
        <v>6</v>
      </c>
      <c r="I12" s="15"/>
      <c r="J12" s="7">
        <f>SUM(J3:J11)</f>
        <v>0</v>
      </c>
      <c r="K12" s="7">
        <f>SUM(K3:K11)</f>
        <v>45852</v>
      </c>
      <c r="L12" s="4">
        <f>J12-K12</f>
        <v>-45852</v>
      </c>
      <c r="M12" s="8" t="s">
        <v>32</v>
      </c>
    </row>
    <row r="13" spans="1:13" x14ac:dyDescent="0.25">
      <c r="A13" s="1">
        <v>11</v>
      </c>
      <c r="B13" s="6" t="s">
        <v>33</v>
      </c>
      <c r="C13" s="4"/>
      <c r="D13" s="4">
        <v>11205</v>
      </c>
      <c r="E13" s="4">
        <f t="shared" si="1"/>
        <v>-22364</v>
      </c>
      <c r="F13" s="2" t="s">
        <v>12</v>
      </c>
      <c r="G13" s="10"/>
      <c r="H13" s="16"/>
      <c r="I13" s="16"/>
      <c r="J13" s="17"/>
      <c r="K13" s="17"/>
      <c r="L13" s="18"/>
      <c r="M13" s="11"/>
    </row>
    <row r="14" spans="1:13" x14ac:dyDescent="0.25">
      <c r="A14" s="1">
        <v>12</v>
      </c>
      <c r="B14" s="6" t="s">
        <v>34</v>
      </c>
      <c r="C14" s="4"/>
      <c r="D14" s="4">
        <v>413</v>
      </c>
      <c r="E14" s="4">
        <f t="shared" si="1"/>
        <v>-22777</v>
      </c>
      <c r="F14" s="2"/>
      <c r="G14" s="10"/>
      <c r="H14" s="16"/>
      <c r="I14" s="16"/>
      <c r="J14" s="17"/>
      <c r="K14" s="17"/>
      <c r="L14" s="18"/>
      <c r="M14" s="11"/>
    </row>
    <row r="15" spans="1:13" x14ac:dyDescent="0.25">
      <c r="A15" s="1">
        <v>13</v>
      </c>
      <c r="B15" s="6" t="s">
        <v>19</v>
      </c>
      <c r="C15" s="4"/>
      <c r="D15" s="4">
        <v>2405</v>
      </c>
      <c r="E15" s="4">
        <f t="shared" si="1"/>
        <v>-25182</v>
      </c>
      <c r="F15" s="2" t="s">
        <v>18</v>
      </c>
      <c r="G15" s="10"/>
    </row>
    <row r="16" spans="1:13" x14ac:dyDescent="0.25">
      <c r="A16" s="1">
        <v>14</v>
      </c>
      <c r="B16" s="6" t="s">
        <v>20</v>
      </c>
      <c r="C16" s="4"/>
      <c r="D16" s="4">
        <v>5000</v>
      </c>
      <c r="E16" s="4">
        <f t="shared" si="1"/>
        <v>-30182</v>
      </c>
      <c r="F16" s="2" t="s">
        <v>18</v>
      </c>
      <c r="G16" s="10"/>
    </row>
    <row r="17" spans="1:7" x14ac:dyDescent="0.25">
      <c r="A17" s="1">
        <v>15</v>
      </c>
      <c r="B17" s="6" t="s">
        <v>21</v>
      </c>
      <c r="C17" s="4"/>
      <c r="D17" s="4">
        <v>52500</v>
      </c>
      <c r="E17" s="4">
        <f t="shared" si="1"/>
        <v>-82682</v>
      </c>
      <c r="F17" s="2" t="s">
        <v>18</v>
      </c>
      <c r="G17" s="10"/>
    </row>
    <row r="18" spans="1:7" x14ac:dyDescent="0.25">
      <c r="A18" s="1">
        <v>16</v>
      </c>
      <c r="B18" s="6" t="s">
        <v>22</v>
      </c>
      <c r="C18" s="4"/>
      <c r="D18" s="4">
        <v>19900</v>
      </c>
      <c r="E18" s="4">
        <f t="shared" si="1"/>
        <v>-102582</v>
      </c>
      <c r="F18" s="2"/>
      <c r="G18" s="10"/>
    </row>
    <row r="19" spans="1:7" x14ac:dyDescent="0.25">
      <c r="A19" s="15" t="s">
        <v>6</v>
      </c>
      <c r="B19" s="15"/>
      <c r="C19" s="7">
        <f>SUM(C3:C18)</f>
        <v>0</v>
      </c>
      <c r="D19" s="7">
        <f>SUM(D4:D18)</f>
        <v>102317</v>
      </c>
      <c r="E19" s="4">
        <f>C19-D19</f>
        <v>-102317</v>
      </c>
      <c r="F19" s="8" t="s">
        <v>32</v>
      </c>
      <c r="G19" s="11"/>
    </row>
    <row r="21" spans="1:7" ht="19.5" x14ac:dyDescent="0.25">
      <c r="A21" s="54" t="s">
        <v>75</v>
      </c>
      <c r="B21" s="54"/>
      <c r="C21" s="54"/>
      <c r="D21" s="54"/>
      <c r="E21" s="54"/>
      <c r="F21" s="54"/>
    </row>
    <row r="22" spans="1:7" x14ac:dyDescent="0.25">
      <c r="A22" s="1" t="s">
        <v>0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5</v>
      </c>
    </row>
    <row r="23" spans="1:7" ht="33" x14ac:dyDescent="0.25">
      <c r="A23" s="1">
        <v>1</v>
      </c>
      <c r="B23" s="30" t="s">
        <v>23</v>
      </c>
      <c r="C23" s="2"/>
      <c r="D23" s="2">
        <v>17773</v>
      </c>
      <c r="E23" s="2">
        <f>C23-D23</f>
        <v>-17773</v>
      </c>
      <c r="F23" s="2"/>
    </row>
    <row r="24" spans="1:7" x14ac:dyDescent="0.25">
      <c r="A24" s="1">
        <v>2</v>
      </c>
      <c r="B24" s="3" t="s">
        <v>24</v>
      </c>
      <c r="C24" s="4"/>
      <c r="D24" s="4">
        <v>240</v>
      </c>
      <c r="E24" s="4">
        <f t="shared" ref="E24:E31" si="2">E23+C24-D24</f>
        <v>-18013</v>
      </c>
      <c r="F24" s="9"/>
    </row>
    <row r="25" spans="1:7" x14ac:dyDescent="0.25">
      <c r="A25" s="1">
        <v>3</v>
      </c>
      <c r="B25" s="5" t="s">
        <v>25</v>
      </c>
      <c r="C25" s="4"/>
      <c r="D25" s="4">
        <v>200</v>
      </c>
      <c r="E25" s="4">
        <f t="shared" si="2"/>
        <v>-18213</v>
      </c>
      <c r="F25" s="9"/>
    </row>
    <row r="26" spans="1:7" x14ac:dyDescent="0.25">
      <c r="A26" s="1">
        <v>4</v>
      </c>
      <c r="B26" s="6" t="s">
        <v>26</v>
      </c>
      <c r="C26" s="4"/>
      <c r="D26" s="4">
        <v>1060</v>
      </c>
      <c r="E26" s="4">
        <f t="shared" si="2"/>
        <v>-19273</v>
      </c>
      <c r="F26" s="3"/>
    </row>
    <row r="27" spans="1:7" x14ac:dyDescent="0.25">
      <c r="A27" s="1">
        <v>5</v>
      </c>
      <c r="B27" s="6" t="s">
        <v>27</v>
      </c>
      <c r="C27" s="4"/>
      <c r="D27" s="4">
        <v>2863</v>
      </c>
      <c r="E27" s="4">
        <f t="shared" si="2"/>
        <v>-22136</v>
      </c>
      <c r="F27" s="2"/>
    </row>
    <row r="28" spans="1:7" x14ac:dyDescent="0.25">
      <c r="A28" s="1">
        <v>6</v>
      </c>
      <c r="B28" s="6" t="s">
        <v>28</v>
      </c>
      <c r="C28" s="4"/>
      <c r="D28" s="4">
        <v>1034</v>
      </c>
      <c r="E28" s="4">
        <f t="shared" si="2"/>
        <v>-23170</v>
      </c>
      <c r="F28" s="2"/>
    </row>
    <row r="29" spans="1:7" ht="33" x14ac:dyDescent="0.25">
      <c r="A29" s="1">
        <v>7</v>
      </c>
      <c r="B29" s="31" t="s">
        <v>29</v>
      </c>
      <c r="C29" s="4"/>
      <c r="D29" s="4">
        <v>1561</v>
      </c>
      <c r="E29" s="4">
        <f t="shared" si="2"/>
        <v>-24731</v>
      </c>
      <c r="F29" s="2"/>
    </row>
    <row r="30" spans="1:7" x14ac:dyDescent="0.25">
      <c r="A30" s="1">
        <v>8</v>
      </c>
      <c r="B30" s="6" t="s">
        <v>30</v>
      </c>
      <c r="C30" s="4"/>
      <c r="D30" s="4">
        <v>734</v>
      </c>
      <c r="E30" s="4">
        <f t="shared" si="2"/>
        <v>-25465</v>
      </c>
      <c r="F30" s="2"/>
    </row>
    <row r="31" spans="1:7" ht="33" x14ac:dyDescent="0.25">
      <c r="A31" s="1">
        <v>9</v>
      </c>
      <c r="B31" s="31" t="s">
        <v>31</v>
      </c>
      <c r="C31" s="4"/>
      <c r="D31" s="4">
        <v>20387</v>
      </c>
      <c r="E31" s="4">
        <f t="shared" si="2"/>
        <v>-45852</v>
      </c>
      <c r="F31" s="2"/>
    </row>
    <row r="32" spans="1:7" x14ac:dyDescent="0.25">
      <c r="A32" s="15" t="s">
        <v>6</v>
      </c>
      <c r="B32" s="15"/>
      <c r="C32" s="7">
        <f>SUM(C23:C31)</f>
        <v>0</v>
      </c>
      <c r="D32" s="7">
        <f>SUM(D23:D31)</f>
        <v>45852</v>
      </c>
      <c r="E32" s="4">
        <f>C32-D32</f>
        <v>-45852</v>
      </c>
      <c r="F32" s="8" t="s">
        <v>32</v>
      </c>
    </row>
    <row r="34" spans="1:6" ht="19.5" x14ac:dyDescent="0.25">
      <c r="A34" s="54" t="s">
        <v>76</v>
      </c>
      <c r="B34" s="54"/>
      <c r="C34" s="54"/>
      <c r="D34" s="54"/>
      <c r="E34" s="54"/>
      <c r="F34" s="54"/>
    </row>
    <row r="35" spans="1:6" x14ac:dyDescent="0.25">
      <c r="A35" s="1" t="s">
        <v>0</v>
      </c>
      <c r="B35" s="2" t="s">
        <v>1</v>
      </c>
      <c r="C35" s="2" t="s">
        <v>2</v>
      </c>
      <c r="D35" s="2" t="s">
        <v>3</v>
      </c>
      <c r="E35" s="2" t="s">
        <v>4</v>
      </c>
      <c r="F35" s="2" t="s">
        <v>5</v>
      </c>
    </row>
    <row r="36" spans="1:6" x14ac:dyDescent="0.25">
      <c r="A36" s="1">
        <v>1</v>
      </c>
      <c r="B36" s="3" t="s">
        <v>48</v>
      </c>
      <c r="C36" s="2"/>
      <c r="D36" s="4">
        <v>3451</v>
      </c>
      <c r="E36" s="19">
        <f>C36-D36</f>
        <v>-3451</v>
      </c>
      <c r="F36" s="2" t="s">
        <v>36</v>
      </c>
    </row>
    <row r="37" spans="1:6" x14ac:dyDescent="0.25">
      <c r="A37" s="1">
        <v>2</v>
      </c>
      <c r="B37" s="3" t="s">
        <v>37</v>
      </c>
      <c r="C37" s="4"/>
      <c r="D37" s="4">
        <v>5980</v>
      </c>
      <c r="E37" s="4">
        <f>E36+C37-D37</f>
        <v>-9431</v>
      </c>
      <c r="F37" s="9" t="s">
        <v>38</v>
      </c>
    </row>
    <row r="38" spans="1:6" x14ac:dyDescent="0.25">
      <c r="A38" s="1">
        <v>3</v>
      </c>
      <c r="B38" s="5" t="s">
        <v>47</v>
      </c>
      <c r="C38" s="4"/>
      <c r="D38" s="4">
        <v>185</v>
      </c>
      <c r="E38" s="4">
        <f t="shared" ref="E38:E46" si="3">E37+C38-D38</f>
        <v>-9616</v>
      </c>
      <c r="F38" s="9"/>
    </row>
    <row r="39" spans="1:6" x14ac:dyDescent="0.25">
      <c r="A39" s="1">
        <v>4</v>
      </c>
      <c r="B39" s="6" t="s">
        <v>39</v>
      </c>
      <c r="C39" s="4"/>
      <c r="D39" s="4">
        <v>375</v>
      </c>
      <c r="E39" s="4">
        <f t="shared" si="3"/>
        <v>-9991</v>
      </c>
      <c r="F39" s="3" t="s">
        <v>43</v>
      </c>
    </row>
    <row r="40" spans="1:6" x14ac:dyDescent="0.25">
      <c r="A40" s="1">
        <v>5</v>
      </c>
      <c r="B40" s="6" t="s">
        <v>40</v>
      </c>
      <c r="C40" s="4"/>
      <c r="D40" s="4">
        <v>3125</v>
      </c>
      <c r="E40" s="4">
        <f t="shared" si="3"/>
        <v>-13116</v>
      </c>
      <c r="F40" s="2"/>
    </row>
    <row r="41" spans="1:6" x14ac:dyDescent="0.25">
      <c r="A41" s="1">
        <v>6</v>
      </c>
      <c r="B41" s="6" t="s">
        <v>49</v>
      </c>
      <c r="C41" s="4"/>
      <c r="D41" s="4">
        <v>1335</v>
      </c>
      <c r="E41" s="4">
        <f t="shared" si="3"/>
        <v>-14451</v>
      </c>
      <c r="F41" s="2"/>
    </row>
    <row r="42" spans="1:6" x14ac:dyDescent="0.25">
      <c r="A42" s="1">
        <v>7</v>
      </c>
      <c r="B42" s="6" t="s">
        <v>41</v>
      </c>
      <c r="C42" s="4"/>
      <c r="D42" s="4">
        <v>4480</v>
      </c>
      <c r="E42" s="4">
        <f t="shared" si="3"/>
        <v>-18931</v>
      </c>
      <c r="F42" s="2"/>
    </row>
    <row r="43" spans="1:6" x14ac:dyDescent="0.25">
      <c r="A43" s="1">
        <v>8</v>
      </c>
      <c r="B43" s="6" t="s">
        <v>42</v>
      </c>
      <c r="C43" s="4"/>
      <c r="D43" s="4">
        <v>4100</v>
      </c>
      <c r="E43" s="4">
        <f t="shared" si="3"/>
        <v>-23031</v>
      </c>
      <c r="F43" s="2" t="s">
        <v>44</v>
      </c>
    </row>
    <row r="44" spans="1:6" x14ac:dyDescent="0.25">
      <c r="A44" s="1">
        <v>9</v>
      </c>
      <c r="B44" s="6" t="s">
        <v>45</v>
      </c>
      <c r="C44" s="4"/>
      <c r="D44" s="4">
        <v>7200</v>
      </c>
      <c r="E44" s="4">
        <f t="shared" si="3"/>
        <v>-30231</v>
      </c>
      <c r="F44" s="2"/>
    </row>
    <row r="45" spans="1:6" x14ac:dyDescent="0.25">
      <c r="A45" s="1">
        <v>10</v>
      </c>
      <c r="B45" s="6" t="s">
        <v>46</v>
      </c>
      <c r="C45" s="4"/>
      <c r="D45" s="4">
        <v>1387</v>
      </c>
      <c r="E45" s="4">
        <f t="shared" si="3"/>
        <v>-31618</v>
      </c>
      <c r="F45" s="9" t="s">
        <v>38</v>
      </c>
    </row>
    <row r="46" spans="1:6" x14ac:dyDescent="0.25">
      <c r="A46" s="1">
        <v>11</v>
      </c>
      <c r="B46" s="6" t="s">
        <v>50</v>
      </c>
      <c r="C46" s="4"/>
      <c r="D46" s="4">
        <v>160</v>
      </c>
      <c r="E46" s="4">
        <f t="shared" si="3"/>
        <v>-31778</v>
      </c>
      <c r="F46" s="2"/>
    </row>
    <row r="47" spans="1:6" x14ac:dyDescent="0.25">
      <c r="A47" s="15" t="s">
        <v>6</v>
      </c>
      <c r="B47" s="15"/>
      <c r="C47" s="7">
        <f>SUM(C36:C46)</f>
        <v>0</v>
      </c>
      <c r="D47" s="7">
        <f>SUM(D36:D46)</f>
        <v>31778</v>
      </c>
      <c r="E47" s="4">
        <f>C47-D47</f>
        <v>-31778</v>
      </c>
      <c r="F47" s="8" t="s">
        <v>32</v>
      </c>
    </row>
  </sheetData>
  <mergeCells count="4">
    <mergeCell ref="A1:F1"/>
    <mergeCell ref="H1:M1"/>
    <mergeCell ref="A21:F21"/>
    <mergeCell ref="A34:F34"/>
  </mergeCells>
  <phoneticPr fontId="2" type="noConversion"/>
  <printOptions horizontalCentered="1"/>
  <pageMargins left="0.23622047244094491" right="0.23622047244094491" top="0" bottom="0" header="0.31496062992125984" footer="0.31496062992125984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1" sqref="H11"/>
    </sheetView>
  </sheetViews>
  <sheetFormatPr defaultColWidth="8.875" defaultRowHeight="16.5" x14ac:dyDescent="0.25"/>
  <cols>
    <col min="1" max="1" width="6.75" customWidth="1"/>
    <col min="2" max="2" width="17.625" customWidth="1"/>
    <col min="3" max="3" width="5.5" bestFit="1" customWidth="1"/>
    <col min="6" max="6" width="11.375" customWidth="1"/>
    <col min="7" max="7" width="7" customWidth="1"/>
  </cols>
  <sheetData>
    <row r="1" spans="1:7" ht="19.5" x14ac:dyDescent="0.25">
      <c r="A1" s="54" t="s">
        <v>76</v>
      </c>
      <c r="B1" s="54"/>
      <c r="C1" s="54"/>
      <c r="D1" s="54"/>
      <c r="E1" s="54"/>
      <c r="F1" s="54"/>
      <c r="G1" s="12"/>
    </row>
    <row r="2" spans="1:7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10"/>
    </row>
    <row r="3" spans="1:7" x14ac:dyDescent="0.25">
      <c r="A3" s="1">
        <v>1</v>
      </c>
      <c r="B3" s="3" t="s">
        <v>48</v>
      </c>
      <c r="C3" s="2"/>
      <c r="D3" s="4">
        <v>3451</v>
      </c>
      <c r="E3" s="19">
        <f>C3-D3</f>
        <v>-3451</v>
      </c>
      <c r="F3" s="2" t="s">
        <v>36</v>
      </c>
      <c r="G3" s="10"/>
    </row>
    <row r="4" spans="1:7" x14ac:dyDescent="0.25">
      <c r="A4" s="1">
        <v>2</v>
      </c>
      <c r="B4" s="3" t="s">
        <v>37</v>
      </c>
      <c r="C4" s="4"/>
      <c r="D4" s="4">
        <v>5980</v>
      </c>
      <c r="E4" s="4">
        <f>E3+C4-D4</f>
        <v>-9431</v>
      </c>
      <c r="F4" s="9" t="s">
        <v>38</v>
      </c>
      <c r="G4" s="13"/>
    </row>
    <row r="5" spans="1:7" x14ac:dyDescent="0.25">
      <c r="A5" s="1">
        <v>3</v>
      </c>
      <c r="B5" s="5" t="s">
        <v>47</v>
      </c>
      <c r="C5" s="4"/>
      <c r="D5" s="4">
        <v>185</v>
      </c>
      <c r="E5" s="4">
        <f t="shared" ref="E5:E13" si="0">E4+C5-D5</f>
        <v>-9616</v>
      </c>
      <c r="F5" s="9"/>
      <c r="G5" s="13"/>
    </row>
    <row r="6" spans="1:7" x14ac:dyDescent="0.25">
      <c r="A6" s="1">
        <v>4</v>
      </c>
      <c r="B6" s="6" t="s">
        <v>39</v>
      </c>
      <c r="C6" s="4"/>
      <c r="D6" s="4">
        <v>375</v>
      </c>
      <c r="E6" s="4">
        <f t="shared" si="0"/>
        <v>-9991</v>
      </c>
      <c r="F6" s="3" t="s">
        <v>43</v>
      </c>
      <c r="G6" s="14"/>
    </row>
    <row r="7" spans="1:7" x14ac:dyDescent="0.25">
      <c r="A7" s="1">
        <v>5</v>
      </c>
      <c r="B7" s="6" t="s">
        <v>40</v>
      </c>
      <c r="C7" s="4"/>
      <c r="D7" s="4">
        <v>3125</v>
      </c>
      <c r="E7" s="4">
        <f t="shared" si="0"/>
        <v>-13116</v>
      </c>
      <c r="F7" s="2"/>
      <c r="G7" s="10"/>
    </row>
    <row r="8" spans="1:7" x14ac:dyDescent="0.25">
      <c r="A8" s="1">
        <v>6</v>
      </c>
      <c r="B8" s="6" t="s">
        <v>49</v>
      </c>
      <c r="C8" s="4"/>
      <c r="D8" s="4">
        <v>1335</v>
      </c>
      <c r="E8" s="4">
        <f t="shared" si="0"/>
        <v>-14451</v>
      </c>
      <c r="F8" s="2"/>
      <c r="G8" s="10"/>
    </row>
    <row r="9" spans="1:7" x14ac:dyDescent="0.25">
      <c r="A9" s="1">
        <v>7</v>
      </c>
      <c r="B9" s="6" t="s">
        <v>41</v>
      </c>
      <c r="C9" s="4"/>
      <c r="D9" s="4">
        <v>4480</v>
      </c>
      <c r="E9" s="4">
        <f t="shared" si="0"/>
        <v>-18931</v>
      </c>
      <c r="F9" s="2"/>
      <c r="G9" s="10"/>
    </row>
    <row r="10" spans="1:7" x14ac:dyDescent="0.25">
      <c r="A10" s="1">
        <v>8</v>
      </c>
      <c r="B10" s="6" t="s">
        <v>42</v>
      </c>
      <c r="C10" s="4"/>
      <c r="D10" s="4">
        <v>4100</v>
      </c>
      <c r="E10" s="4">
        <f t="shared" si="0"/>
        <v>-23031</v>
      </c>
      <c r="F10" s="2" t="s">
        <v>44</v>
      </c>
      <c r="G10" s="10"/>
    </row>
    <row r="11" spans="1:7" x14ac:dyDescent="0.25">
      <c r="A11" s="1">
        <v>9</v>
      </c>
      <c r="B11" s="6" t="s">
        <v>45</v>
      </c>
      <c r="C11" s="4"/>
      <c r="D11" s="4">
        <v>7200</v>
      </c>
      <c r="E11" s="4">
        <f t="shared" si="0"/>
        <v>-30231</v>
      </c>
      <c r="F11" s="2"/>
      <c r="G11" s="10"/>
    </row>
    <row r="12" spans="1:7" x14ac:dyDescent="0.25">
      <c r="A12" s="1">
        <v>10</v>
      </c>
      <c r="B12" s="6" t="s">
        <v>46</v>
      </c>
      <c r="C12" s="4"/>
      <c r="D12" s="4">
        <v>1387</v>
      </c>
      <c r="E12" s="4">
        <f t="shared" si="0"/>
        <v>-31618</v>
      </c>
      <c r="F12" s="9" t="s">
        <v>38</v>
      </c>
      <c r="G12" s="10"/>
    </row>
    <row r="13" spans="1:7" x14ac:dyDescent="0.25">
      <c r="A13" s="1">
        <v>11</v>
      </c>
      <c r="B13" s="6" t="s">
        <v>50</v>
      </c>
      <c r="C13" s="4"/>
      <c r="D13" s="4">
        <v>160</v>
      </c>
      <c r="E13" s="4">
        <f t="shared" si="0"/>
        <v>-31778</v>
      </c>
      <c r="F13" s="2"/>
      <c r="G13" s="10"/>
    </row>
    <row r="14" spans="1:7" x14ac:dyDescent="0.25">
      <c r="A14" s="15" t="s">
        <v>6</v>
      </c>
      <c r="B14" s="15"/>
      <c r="C14" s="7">
        <f>SUM(C3:C13)</f>
        <v>0</v>
      </c>
      <c r="D14" s="7">
        <f>SUM(D3:D13)</f>
        <v>31778</v>
      </c>
      <c r="E14" s="4">
        <f>C14-D14</f>
        <v>-31778</v>
      </c>
      <c r="F14" s="8" t="s">
        <v>32</v>
      </c>
      <c r="G14" s="11"/>
    </row>
  </sheetData>
  <mergeCells count="1">
    <mergeCell ref="A1:F1"/>
  </mergeCells>
  <phoneticPr fontId="2" type="noConversion"/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sqref="A1:M10"/>
    </sheetView>
  </sheetViews>
  <sheetFormatPr defaultColWidth="8.875" defaultRowHeight="16.5" x14ac:dyDescent="0.25"/>
  <cols>
    <col min="1" max="1" width="6.75" customWidth="1"/>
    <col min="2" max="2" width="9.25" bestFit="1" customWidth="1"/>
    <col min="3" max="3" width="11.375" bestFit="1" customWidth="1"/>
    <col min="4" max="4" width="8.125" hidden="1" customWidth="1"/>
    <col min="5" max="5" width="7.375" hidden="1" customWidth="1"/>
    <col min="6" max="6" width="7.125" bestFit="1" customWidth="1"/>
    <col min="7" max="7" width="7" bestFit="1" customWidth="1"/>
    <col min="8" max="8" width="12.75" bestFit="1" customWidth="1"/>
    <col min="10" max="10" width="0" hidden="1" customWidth="1"/>
    <col min="11" max="11" width="5.5" bestFit="1" customWidth="1"/>
  </cols>
  <sheetData>
    <row r="1" spans="1:13" ht="27" x14ac:dyDescent="0.45">
      <c r="A1" s="56" t="s">
        <v>73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13" ht="24" x14ac:dyDescent="0.25">
      <c r="A2" s="57" t="s">
        <v>51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</row>
    <row r="3" spans="1:13" ht="20.25" x14ac:dyDescent="0.25">
      <c r="A3" s="20"/>
      <c r="B3" s="32"/>
      <c r="C3" s="21"/>
      <c r="D3" s="58" t="s">
        <v>77</v>
      </c>
      <c r="E3" s="58"/>
      <c r="F3" s="58"/>
      <c r="G3" s="58"/>
      <c r="H3" s="58"/>
      <c r="I3" s="58"/>
      <c r="J3" s="58"/>
      <c r="K3" s="58"/>
      <c r="L3" s="58"/>
      <c r="M3" s="33" t="s">
        <v>52</v>
      </c>
    </row>
    <row r="4" spans="1:13" x14ac:dyDescent="0.25">
      <c r="A4" s="59" t="s">
        <v>53</v>
      </c>
      <c r="B4" s="60" t="s">
        <v>54</v>
      </c>
      <c r="C4" s="60" t="s">
        <v>55</v>
      </c>
      <c r="D4" s="61" t="s">
        <v>56</v>
      </c>
      <c r="E4" s="61"/>
      <c r="F4" s="61"/>
      <c r="G4" s="61"/>
      <c r="H4" s="61"/>
      <c r="I4" s="61" t="s">
        <v>57</v>
      </c>
      <c r="J4" s="61" t="s">
        <v>58</v>
      </c>
      <c r="K4" s="61" t="s">
        <v>59</v>
      </c>
      <c r="L4" s="61" t="s">
        <v>60</v>
      </c>
      <c r="M4" s="61" t="s">
        <v>61</v>
      </c>
    </row>
    <row r="5" spans="1:13" x14ac:dyDescent="0.25">
      <c r="A5" s="59"/>
      <c r="B5" s="60"/>
      <c r="C5" s="60"/>
      <c r="D5" s="33" t="s">
        <v>62</v>
      </c>
      <c r="E5" s="33" t="s">
        <v>63</v>
      </c>
      <c r="F5" s="33" t="s">
        <v>64</v>
      </c>
      <c r="G5" s="22" t="s">
        <v>65</v>
      </c>
      <c r="H5" s="33" t="s">
        <v>66</v>
      </c>
      <c r="I5" s="61"/>
      <c r="J5" s="61"/>
      <c r="K5" s="61"/>
      <c r="L5" s="61"/>
      <c r="M5" s="61"/>
    </row>
    <row r="6" spans="1:13" x14ac:dyDescent="0.25">
      <c r="A6" s="62" t="s">
        <v>78</v>
      </c>
      <c r="B6" s="64" t="s">
        <v>67</v>
      </c>
      <c r="C6" s="35" t="s">
        <v>79</v>
      </c>
      <c r="D6" s="23"/>
      <c r="E6" s="24"/>
      <c r="F6" s="24"/>
      <c r="G6" s="24"/>
      <c r="H6" s="25">
        <v>390</v>
      </c>
      <c r="I6" s="25"/>
      <c r="J6" s="25"/>
      <c r="K6" s="25"/>
      <c r="L6" s="25">
        <f t="shared" ref="L6:L7" si="0">SUM(D6:K6)</f>
        <v>390</v>
      </c>
      <c r="M6" s="33"/>
    </row>
    <row r="7" spans="1:13" x14ac:dyDescent="0.25">
      <c r="A7" s="63"/>
      <c r="B7" s="65"/>
      <c r="C7" s="35" t="s">
        <v>80</v>
      </c>
      <c r="D7" s="23"/>
      <c r="E7" s="24"/>
      <c r="F7" s="24"/>
      <c r="G7" s="24"/>
      <c r="H7" s="25"/>
      <c r="I7" s="25">
        <v>1811</v>
      </c>
      <c r="J7" s="25"/>
      <c r="K7" s="25"/>
      <c r="L7" s="25">
        <f t="shared" si="0"/>
        <v>1811</v>
      </c>
      <c r="M7" s="33"/>
    </row>
    <row r="8" spans="1:13" x14ac:dyDescent="0.25">
      <c r="A8" s="61" t="s">
        <v>60</v>
      </c>
      <c r="B8" s="61"/>
      <c r="C8" s="35"/>
      <c r="D8" s="25">
        <f t="shared" ref="D8:L8" si="1">SUM(D6:D7)</f>
        <v>0</v>
      </c>
      <c r="E8" s="25">
        <f t="shared" si="1"/>
        <v>0</v>
      </c>
      <c r="F8" s="25">
        <f t="shared" si="1"/>
        <v>0</v>
      </c>
      <c r="G8" s="25">
        <f t="shared" si="1"/>
        <v>0</v>
      </c>
      <c r="H8" s="25">
        <f t="shared" si="1"/>
        <v>390</v>
      </c>
      <c r="I8" s="25">
        <f t="shared" si="1"/>
        <v>1811</v>
      </c>
      <c r="J8" s="25">
        <f t="shared" si="1"/>
        <v>0</v>
      </c>
      <c r="K8" s="25">
        <f t="shared" si="1"/>
        <v>0</v>
      </c>
      <c r="L8" s="25">
        <f t="shared" si="1"/>
        <v>2201</v>
      </c>
      <c r="M8" s="33"/>
    </row>
    <row r="9" spans="1:13" x14ac:dyDescent="0.25">
      <c r="A9" s="72" t="s">
        <v>68</v>
      </c>
      <c r="B9" s="72"/>
      <c r="C9" s="26">
        <f>L8</f>
        <v>2201</v>
      </c>
      <c r="D9" s="26"/>
      <c r="E9" s="26"/>
      <c r="F9" s="26"/>
      <c r="G9" s="26"/>
      <c r="H9" s="26"/>
      <c r="I9" s="34"/>
      <c r="J9" s="27"/>
      <c r="K9" s="34"/>
      <c r="L9" s="55"/>
      <c r="M9" s="55"/>
    </row>
    <row r="10" spans="1:13" x14ac:dyDescent="0.25">
      <c r="A10" s="28" t="s">
        <v>69</v>
      </c>
      <c r="B10" s="32"/>
      <c r="C10" s="32"/>
      <c r="D10" s="67" t="s">
        <v>70</v>
      </c>
      <c r="E10" s="68"/>
      <c r="F10" s="67"/>
      <c r="G10" s="68"/>
      <c r="H10" s="69" t="s">
        <v>71</v>
      </c>
      <c r="I10" s="70"/>
      <c r="J10" s="73"/>
      <c r="K10" s="73"/>
      <c r="L10" s="29" t="s">
        <v>72</v>
      </c>
      <c r="M10" s="29"/>
    </row>
    <row r="12" spans="1:13" ht="19.5" x14ac:dyDescent="0.25">
      <c r="A12" s="54" t="s">
        <v>81</v>
      </c>
      <c r="B12" s="54"/>
      <c r="C12" s="54"/>
      <c r="D12" s="54"/>
      <c r="E12" s="54"/>
      <c r="F12" s="54"/>
      <c r="G12" s="54"/>
      <c r="H12" s="54"/>
    </row>
    <row r="13" spans="1:13" x14ac:dyDescent="0.25">
      <c r="A13" s="1" t="s">
        <v>0</v>
      </c>
      <c r="B13" s="71" t="s">
        <v>1</v>
      </c>
      <c r="C13" s="71"/>
      <c r="E13" s="2" t="s">
        <v>2</v>
      </c>
      <c r="F13" s="2" t="s">
        <v>3</v>
      </c>
      <c r="G13" s="2" t="s">
        <v>4</v>
      </c>
      <c r="H13" s="2" t="s">
        <v>5</v>
      </c>
    </row>
    <row r="14" spans="1:13" x14ac:dyDescent="0.25">
      <c r="A14" s="1">
        <v>1</v>
      </c>
      <c r="B14" s="71" t="s">
        <v>82</v>
      </c>
      <c r="C14" s="71"/>
      <c r="E14" s="2"/>
      <c r="F14" s="4">
        <v>5500</v>
      </c>
      <c r="G14" s="19">
        <f>E14-F14</f>
        <v>-5500</v>
      </c>
      <c r="H14" s="2"/>
    </row>
    <row r="15" spans="1:13" x14ac:dyDescent="0.25">
      <c r="A15" s="1">
        <v>2</v>
      </c>
      <c r="B15" s="71" t="s">
        <v>11</v>
      </c>
      <c r="C15" s="71"/>
      <c r="E15" s="4"/>
      <c r="F15" s="4">
        <v>192</v>
      </c>
      <c r="G15" s="19">
        <f>G14+E15-F15</f>
        <v>-5692</v>
      </c>
      <c r="H15" s="9"/>
    </row>
    <row r="16" spans="1:13" x14ac:dyDescent="0.25">
      <c r="A16" s="1">
        <v>3</v>
      </c>
      <c r="B16" s="71" t="s">
        <v>83</v>
      </c>
      <c r="C16" s="71"/>
      <c r="E16" s="4"/>
      <c r="F16" s="4">
        <v>1495</v>
      </c>
      <c r="G16" s="19">
        <f>G15+E16-F16</f>
        <v>-7187</v>
      </c>
      <c r="H16" s="9"/>
    </row>
    <row r="17" spans="1:8" x14ac:dyDescent="0.25">
      <c r="A17" s="1">
        <v>4</v>
      </c>
      <c r="B17" s="71" t="s">
        <v>84</v>
      </c>
      <c r="C17" s="71"/>
      <c r="E17" s="4"/>
      <c r="F17" s="4">
        <v>140</v>
      </c>
      <c r="G17" s="19">
        <f>G16+E17-F17</f>
        <v>-7327</v>
      </c>
      <c r="H17" s="9"/>
    </row>
    <row r="18" spans="1:8" x14ac:dyDescent="0.25">
      <c r="A18" s="66" t="s">
        <v>6</v>
      </c>
      <c r="B18" s="66"/>
      <c r="C18" s="66"/>
      <c r="E18" s="7">
        <f>SUM(E14:E16)</f>
        <v>0</v>
      </c>
      <c r="F18" s="7">
        <f>SUM(F14:F17)</f>
        <v>7327</v>
      </c>
      <c r="G18" s="4">
        <f>E18-F18</f>
        <v>-7327</v>
      </c>
      <c r="H18" s="8" t="s">
        <v>32</v>
      </c>
    </row>
  </sheetData>
  <mergeCells count="28">
    <mergeCell ref="A9:B9"/>
    <mergeCell ref="J10:K10"/>
    <mergeCell ref="A12:H12"/>
    <mergeCell ref="B13:C13"/>
    <mergeCell ref="B14:C14"/>
    <mergeCell ref="A18:C18"/>
    <mergeCell ref="D10:E10"/>
    <mergeCell ref="F10:G10"/>
    <mergeCell ref="H10:I10"/>
    <mergeCell ref="B16:C16"/>
    <mergeCell ref="B17:C17"/>
    <mergeCell ref="B15:C15"/>
    <mergeCell ref="L9:M9"/>
    <mergeCell ref="A1:M1"/>
    <mergeCell ref="A2:M2"/>
    <mergeCell ref="D3:L3"/>
    <mergeCell ref="A4:A5"/>
    <mergeCell ref="B4:B5"/>
    <mergeCell ref="C4:C5"/>
    <mergeCell ref="D4:H4"/>
    <mergeCell ref="I4:I5"/>
    <mergeCell ref="J4:J5"/>
    <mergeCell ref="K4:K5"/>
    <mergeCell ref="L4:L5"/>
    <mergeCell ref="M4:M5"/>
    <mergeCell ref="A6:A7"/>
    <mergeCell ref="B6:B7"/>
    <mergeCell ref="A8:B8"/>
  </mergeCells>
  <phoneticPr fontId="2" type="noConversion"/>
  <printOptions horizontalCentered="1"/>
  <pageMargins left="0.23622047244094491" right="0.23622047244094491" top="0" bottom="0.74803149606299213" header="0.31496062992125984" footer="0.31496062992125984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7" sqref="D17"/>
    </sheetView>
  </sheetViews>
  <sheetFormatPr defaultRowHeight="16.5" x14ac:dyDescent="0.25"/>
  <cols>
    <col min="2" max="2" width="36.125" customWidth="1"/>
    <col min="3" max="3" width="11.375" customWidth="1"/>
    <col min="4" max="4" width="12.75" bestFit="1" customWidth="1"/>
  </cols>
  <sheetData>
    <row r="1" spans="1:4" ht="19.5" x14ac:dyDescent="0.25">
      <c r="A1" s="54" t="s">
        <v>89</v>
      </c>
      <c r="B1" s="54"/>
      <c r="C1" s="54"/>
      <c r="D1" s="54"/>
    </row>
    <row r="2" spans="1:4" x14ac:dyDescent="0.25">
      <c r="A2" s="1" t="s">
        <v>0</v>
      </c>
      <c r="B2" s="36" t="s">
        <v>1</v>
      </c>
      <c r="C2" s="36" t="s">
        <v>3</v>
      </c>
      <c r="D2" s="36" t="s">
        <v>5</v>
      </c>
    </row>
    <row r="3" spans="1:4" x14ac:dyDescent="0.25">
      <c r="A3" s="1">
        <v>1</v>
      </c>
      <c r="B3" s="30" t="s">
        <v>85</v>
      </c>
      <c r="C3" s="4">
        <v>456</v>
      </c>
      <c r="D3" s="36"/>
    </row>
    <row r="4" spans="1:4" ht="33" x14ac:dyDescent="0.25">
      <c r="A4" s="1">
        <v>2</v>
      </c>
      <c r="B4" s="30" t="s">
        <v>86</v>
      </c>
      <c r="C4" s="4">
        <v>2748</v>
      </c>
      <c r="D4" s="9"/>
    </row>
    <row r="5" spans="1:4" ht="33" x14ac:dyDescent="0.25">
      <c r="A5" s="1">
        <v>3</v>
      </c>
      <c r="B5" s="30" t="s">
        <v>87</v>
      </c>
      <c r="C5" s="4">
        <v>19798</v>
      </c>
      <c r="D5" s="9"/>
    </row>
    <row r="6" spans="1:4" x14ac:dyDescent="0.25">
      <c r="A6" s="1">
        <v>4</v>
      </c>
      <c r="B6" s="30" t="s">
        <v>88</v>
      </c>
      <c r="C6" s="4">
        <v>18161</v>
      </c>
      <c r="D6" s="9"/>
    </row>
    <row r="7" spans="1:4" x14ac:dyDescent="0.25">
      <c r="A7" s="66" t="s">
        <v>6</v>
      </c>
      <c r="B7" s="66"/>
      <c r="C7" s="7">
        <f>SUM(C3:C6)</f>
        <v>41163</v>
      </c>
      <c r="D7" s="8" t="s">
        <v>32</v>
      </c>
    </row>
  </sheetData>
  <mergeCells count="2">
    <mergeCell ref="A7:B7"/>
    <mergeCell ref="A1:D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"/>
  <sheetViews>
    <sheetView workbookViewId="0">
      <selection activeCell="P13" sqref="P13"/>
    </sheetView>
  </sheetViews>
  <sheetFormatPr defaultRowHeight="16.5" x14ac:dyDescent="0.25"/>
  <cols>
    <col min="1" max="1" width="4.375" customWidth="1"/>
    <col min="5" max="5" width="9.75" bestFit="1" customWidth="1"/>
    <col min="6" max="6" width="5.625" bestFit="1" customWidth="1"/>
    <col min="7" max="7" width="7" bestFit="1" customWidth="1"/>
    <col min="9" max="9" width="7.25" bestFit="1" customWidth="1"/>
    <col min="12" max="12" width="9.25" bestFit="1" customWidth="1"/>
  </cols>
  <sheetData>
    <row r="1" spans="2:12" ht="27" x14ac:dyDescent="0.45">
      <c r="B1" s="56" t="s">
        <v>73</v>
      </c>
      <c r="C1" s="56"/>
      <c r="D1" s="56"/>
      <c r="E1" s="56"/>
      <c r="F1" s="56"/>
      <c r="G1" s="56"/>
      <c r="H1" s="56"/>
      <c r="I1" s="56"/>
      <c r="J1" s="56"/>
      <c r="K1" s="56"/>
      <c r="L1" s="56"/>
    </row>
    <row r="2" spans="2:12" ht="24" x14ac:dyDescent="0.25">
      <c r="B2" s="57" t="s">
        <v>51</v>
      </c>
      <c r="C2" s="57"/>
      <c r="D2" s="57"/>
      <c r="E2" s="57"/>
      <c r="F2" s="57"/>
      <c r="G2" s="57"/>
      <c r="H2" s="57"/>
      <c r="I2" s="57"/>
      <c r="J2" s="57"/>
      <c r="K2" s="57"/>
      <c r="L2" s="57"/>
    </row>
    <row r="3" spans="2:12" ht="20.25" x14ac:dyDescent="0.25">
      <c r="B3" s="20"/>
      <c r="C3" s="40"/>
      <c r="D3" s="21"/>
      <c r="E3" s="85" t="s">
        <v>90</v>
      </c>
      <c r="F3" s="86"/>
      <c r="G3" s="86"/>
      <c r="H3" s="86"/>
      <c r="I3" s="86"/>
      <c r="J3" s="86"/>
      <c r="K3" s="87"/>
      <c r="L3" s="39" t="s">
        <v>52</v>
      </c>
    </row>
    <row r="4" spans="2:12" x14ac:dyDescent="0.25">
      <c r="B4" s="59" t="s">
        <v>53</v>
      </c>
      <c r="C4" s="60" t="s">
        <v>54</v>
      </c>
      <c r="D4" s="60" t="s">
        <v>55</v>
      </c>
      <c r="E4" s="82" t="s">
        <v>56</v>
      </c>
      <c r="F4" s="83"/>
      <c r="G4" s="83"/>
      <c r="H4" s="84"/>
      <c r="I4" s="61" t="s">
        <v>57</v>
      </c>
      <c r="J4" s="61" t="s">
        <v>59</v>
      </c>
      <c r="K4" s="61" t="s">
        <v>60</v>
      </c>
      <c r="L4" s="61" t="s">
        <v>61</v>
      </c>
    </row>
    <row r="5" spans="2:12" x14ac:dyDescent="0.25">
      <c r="B5" s="59"/>
      <c r="C5" s="60"/>
      <c r="D5" s="60"/>
      <c r="E5" s="39" t="s">
        <v>63</v>
      </c>
      <c r="F5" s="39" t="s">
        <v>64</v>
      </c>
      <c r="G5" s="22" t="s">
        <v>65</v>
      </c>
      <c r="H5" s="39" t="s">
        <v>66</v>
      </c>
      <c r="I5" s="61"/>
      <c r="J5" s="61"/>
      <c r="K5" s="61"/>
      <c r="L5" s="61"/>
    </row>
    <row r="6" spans="2:12" ht="16.5" customHeight="1" x14ac:dyDescent="0.25">
      <c r="B6" s="62" t="s">
        <v>91</v>
      </c>
      <c r="C6" s="64" t="s">
        <v>67</v>
      </c>
      <c r="D6" s="38" t="s">
        <v>92</v>
      </c>
      <c r="E6" s="24"/>
      <c r="F6" s="24"/>
      <c r="G6" s="24"/>
      <c r="H6" s="25">
        <v>420</v>
      </c>
      <c r="I6" s="25"/>
      <c r="J6" s="25"/>
      <c r="K6" s="25">
        <f>SUM(E6:J6)</f>
        <v>420</v>
      </c>
      <c r="L6" s="39"/>
    </row>
    <row r="7" spans="2:12" ht="30" x14ac:dyDescent="0.25">
      <c r="B7" s="63"/>
      <c r="C7" s="65"/>
      <c r="D7" s="38" t="s">
        <v>93</v>
      </c>
      <c r="E7" s="24"/>
      <c r="F7" s="24"/>
      <c r="G7" s="24"/>
      <c r="H7" s="25"/>
      <c r="I7" s="25">
        <v>1035</v>
      </c>
      <c r="J7" s="25"/>
      <c r="K7" s="25">
        <f>SUM(E7:J7)</f>
        <v>1035</v>
      </c>
      <c r="L7" s="41" t="s">
        <v>99</v>
      </c>
    </row>
    <row r="8" spans="2:12" x14ac:dyDescent="0.25">
      <c r="B8" s="63"/>
      <c r="C8" s="65"/>
      <c r="D8" s="38" t="s">
        <v>94</v>
      </c>
      <c r="E8" s="24"/>
      <c r="F8" s="24"/>
      <c r="G8" s="24"/>
      <c r="H8" s="25"/>
      <c r="I8" s="25">
        <v>2880</v>
      </c>
      <c r="J8" s="25"/>
      <c r="K8" s="25">
        <f t="shared" ref="K8:K11" si="0">SUM(E8:J8)</f>
        <v>2880</v>
      </c>
      <c r="L8" s="39"/>
    </row>
    <row r="9" spans="2:12" ht="30" x14ac:dyDescent="0.25">
      <c r="B9" s="63"/>
      <c r="C9" s="65"/>
      <c r="D9" s="38" t="s">
        <v>95</v>
      </c>
      <c r="E9" s="24"/>
      <c r="F9" s="24"/>
      <c r="G9" s="24"/>
      <c r="H9" s="25"/>
      <c r="I9" s="25"/>
      <c r="J9" s="25">
        <v>288</v>
      </c>
      <c r="K9" s="25">
        <f t="shared" si="0"/>
        <v>288</v>
      </c>
      <c r="L9" s="39"/>
    </row>
    <row r="10" spans="2:12" x14ac:dyDescent="0.25">
      <c r="B10" s="63"/>
      <c r="C10" s="65"/>
      <c r="D10" s="38" t="s">
        <v>96</v>
      </c>
      <c r="E10" s="24"/>
      <c r="F10" s="24"/>
      <c r="G10" s="24"/>
      <c r="H10" s="25"/>
      <c r="I10" s="25"/>
      <c r="J10" s="25">
        <v>336</v>
      </c>
      <c r="K10" s="25">
        <f t="shared" si="0"/>
        <v>336</v>
      </c>
      <c r="L10" s="39"/>
    </row>
    <row r="11" spans="2:12" ht="30" x14ac:dyDescent="0.25">
      <c r="B11" s="80"/>
      <c r="C11" s="81"/>
      <c r="D11" s="38" t="s">
        <v>97</v>
      </c>
      <c r="E11" s="24"/>
      <c r="F11" s="24"/>
      <c r="G11" s="24"/>
      <c r="H11" s="25"/>
      <c r="I11" s="25"/>
      <c r="J11" s="25">
        <v>2247</v>
      </c>
      <c r="K11" s="25">
        <f t="shared" si="0"/>
        <v>2247</v>
      </c>
      <c r="L11" s="39"/>
    </row>
    <row r="12" spans="2:12" x14ac:dyDescent="0.25">
      <c r="B12" s="61" t="s">
        <v>60</v>
      </c>
      <c r="C12" s="61"/>
      <c r="D12" s="38"/>
      <c r="E12" s="25">
        <f t="shared" ref="E12:J12" si="1">SUM(E6:E7)</f>
        <v>0</v>
      </c>
      <c r="F12" s="25">
        <f t="shared" si="1"/>
        <v>0</v>
      </c>
      <c r="G12" s="25">
        <f t="shared" si="1"/>
        <v>0</v>
      </c>
      <c r="H12" s="25">
        <f t="shared" si="1"/>
        <v>420</v>
      </c>
      <c r="I12" s="25">
        <f t="shared" si="1"/>
        <v>1035</v>
      </c>
      <c r="J12" s="25">
        <f t="shared" si="1"/>
        <v>0</v>
      </c>
      <c r="K12" s="25">
        <f>SUM(K6:K11)</f>
        <v>7206</v>
      </c>
      <c r="L12" s="39"/>
    </row>
    <row r="13" spans="2:12" x14ac:dyDescent="0.25">
      <c r="B13" s="72" t="s">
        <v>68</v>
      </c>
      <c r="C13" s="72"/>
      <c r="D13" s="26">
        <f>K12</f>
        <v>7206</v>
      </c>
      <c r="E13" s="26"/>
      <c r="F13" s="26"/>
      <c r="G13" s="26"/>
      <c r="H13" s="26"/>
      <c r="I13" s="37"/>
      <c r="J13" s="37"/>
      <c r="K13" s="55"/>
      <c r="L13" s="55"/>
    </row>
    <row r="14" spans="2:12" x14ac:dyDescent="0.25">
      <c r="B14" s="28" t="s">
        <v>69</v>
      </c>
      <c r="C14" s="40"/>
      <c r="D14" s="77"/>
      <c r="E14" s="78"/>
      <c r="F14" s="78"/>
      <c r="G14" s="79"/>
      <c r="H14" s="74" t="s">
        <v>98</v>
      </c>
      <c r="I14" s="75"/>
      <c r="J14" s="76"/>
      <c r="K14" s="29" t="s">
        <v>72</v>
      </c>
      <c r="L14" s="29"/>
    </row>
  </sheetData>
  <mergeCells count="18">
    <mergeCell ref="B6:B11"/>
    <mergeCell ref="C6:C11"/>
    <mergeCell ref="B1:L1"/>
    <mergeCell ref="B2:L2"/>
    <mergeCell ref="B4:B5"/>
    <mergeCell ref="C4:C5"/>
    <mergeCell ref="D4:D5"/>
    <mergeCell ref="I4:I5"/>
    <mergeCell ref="J4:J5"/>
    <mergeCell ref="E4:H4"/>
    <mergeCell ref="E3:K3"/>
    <mergeCell ref="K4:K5"/>
    <mergeCell ref="L4:L5"/>
    <mergeCell ref="H14:J14"/>
    <mergeCell ref="D14:G14"/>
    <mergeCell ref="B12:C12"/>
    <mergeCell ref="B13:C13"/>
    <mergeCell ref="K13:L13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2" sqref="B12"/>
    </sheetView>
  </sheetViews>
  <sheetFormatPr defaultRowHeight="16.5" x14ac:dyDescent="0.25"/>
  <cols>
    <col min="2" max="2" width="36.125" customWidth="1"/>
    <col min="3" max="3" width="11.375" customWidth="1"/>
    <col min="4" max="4" width="12.75" bestFit="1" customWidth="1"/>
  </cols>
  <sheetData>
    <row r="1" spans="1:4" ht="19.5" x14ac:dyDescent="0.25">
      <c r="A1" s="54" t="s">
        <v>100</v>
      </c>
      <c r="B1" s="54"/>
      <c r="C1" s="54"/>
      <c r="D1" s="54"/>
    </row>
    <row r="2" spans="1:4" x14ac:dyDescent="0.25">
      <c r="A2" s="1" t="s">
        <v>0</v>
      </c>
      <c r="B2" s="44" t="s">
        <v>1</v>
      </c>
      <c r="C2" s="44" t="s">
        <v>3</v>
      </c>
      <c r="D2" s="44" t="s">
        <v>5</v>
      </c>
    </row>
    <row r="3" spans="1:4" x14ac:dyDescent="0.25">
      <c r="A3" s="1">
        <v>1</v>
      </c>
      <c r="B3" s="30" t="s">
        <v>101</v>
      </c>
      <c r="C3" s="4">
        <v>2380</v>
      </c>
      <c r="D3" s="44"/>
    </row>
    <row r="4" spans="1:4" x14ac:dyDescent="0.25">
      <c r="A4" s="1">
        <v>2</v>
      </c>
      <c r="B4" s="30" t="s">
        <v>102</v>
      </c>
      <c r="C4" s="4">
        <v>13000</v>
      </c>
      <c r="D4" s="9"/>
    </row>
    <row r="5" spans="1:4" x14ac:dyDescent="0.25">
      <c r="A5" s="66" t="s">
        <v>6</v>
      </c>
      <c r="B5" s="66"/>
      <c r="C5" s="7">
        <f>SUM(C3:C4)</f>
        <v>15380</v>
      </c>
      <c r="D5" s="8" t="s">
        <v>32</v>
      </c>
    </row>
  </sheetData>
  <mergeCells count="2">
    <mergeCell ref="A1:D1"/>
    <mergeCell ref="A5:B5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"/>
  <sheetViews>
    <sheetView workbookViewId="0">
      <selection sqref="A1:XFD1048576"/>
    </sheetView>
  </sheetViews>
  <sheetFormatPr defaultRowHeight="16.5" x14ac:dyDescent="0.25"/>
  <cols>
    <col min="1" max="1" width="4.375" customWidth="1"/>
    <col min="4" max="4" width="11.375" customWidth="1"/>
    <col min="5" max="5" width="5.625" bestFit="1" customWidth="1"/>
    <col min="6" max="6" width="5.125" bestFit="1" customWidth="1"/>
    <col min="7" max="7" width="7" bestFit="1" customWidth="1"/>
    <col min="8" max="8" width="7.25" bestFit="1" customWidth="1"/>
    <col min="11" max="11" width="18.375" bestFit="1" customWidth="1"/>
  </cols>
  <sheetData>
    <row r="1" spans="2:11" ht="27" x14ac:dyDescent="0.45">
      <c r="B1" s="56" t="s">
        <v>73</v>
      </c>
      <c r="C1" s="56"/>
      <c r="D1" s="56"/>
      <c r="E1" s="56"/>
      <c r="F1" s="56"/>
      <c r="G1" s="56"/>
      <c r="H1" s="56"/>
      <c r="I1" s="56"/>
      <c r="J1" s="56"/>
      <c r="K1" s="56"/>
    </row>
    <row r="2" spans="2:11" ht="24" x14ac:dyDescent="0.25">
      <c r="B2" s="57" t="s">
        <v>51</v>
      </c>
      <c r="C2" s="57"/>
      <c r="D2" s="57"/>
      <c r="E2" s="57"/>
      <c r="F2" s="57"/>
      <c r="G2" s="57"/>
      <c r="H2" s="57"/>
      <c r="I2" s="57"/>
      <c r="J2" s="57"/>
      <c r="K2" s="57"/>
    </row>
    <row r="3" spans="2:11" ht="20.25" x14ac:dyDescent="0.25">
      <c r="B3" s="20"/>
      <c r="C3" s="43"/>
      <c r="D3" s="21"/>
      <c r="E3" s="85" t="s">
        <v>103</v>
      </c>
      <c r="F3" s="86"/>
      <c r="G3" s="86"/>
      <c r="H3" s="86"/>
      <c r="I3" s="86"/>
      <c r="J3" s="87"/>
      <c r="K3" s="46" t="s">
        <v>52</v>
      </c>
    </row>
    <row r="4" spans="2:11" x14ac:dyDescent="0.25">
      <c r="B4" s="59" t="s">
        <v>53</v>
      </c>
      <c r="C4" s="60" t="s">
        <v>54</v>
      </c>
      <c r="D4" s="60" t="s">
        <v>55</v>
      </c>
      <c r="E4" s="82" t="s">
        <v>56</v>
      </c>
      <c r="F4" s="83"/>
      <c r="G4" s="83"/>
      <c r="H4" s="61" t="s">
        <v>57</v>
      </c>
      <c r="I4" s="61" t="s">
        <v>59</v>
      </c>
      <c r="J4" s="61" t="s">
        <v>60</v>
      </c>
      <c r="K4" s="61" t="s">
        <v>61</v>
      </c>
    </row>
    <row r="5" spans="2:11" x14ac:dyDescent="0.25">
      <c r="B5" s="59"/>
      <c r="C5" s="60"/>
      <c r="D5" s="60"/>
      <c r="E5" s="46" t="s">
        <v>64</v>
      </c>
      <c r="F5" s="22" t="s">
        <v>106</v>
      </c>
      <c r="G5" s="46" t="s">
        <v>66</v>
      </c>
      <c r="H5" s="61"/>
      <c r="I5" s="61"/>
      <c r="J5" s="61"/>
      <c r="K5" s="61"/>
    </row>
    <row r="6" spans="2:11" ht="16.5" customHeight="1" x14ac:dyDescent="0.25">
      <c r="B6" s="62" t="s">
        <v>104</v>
      </c>
      <c r="C6" s="64" t="s">
        <v>67</v>
      </c>
      <c r="D6" s="45" t="s">
        <v>105</v>
      </c>
      <c r="E6" s="24"/>
      <c r="F6" s="24"/>
      <c r="G6" s="24">
        <v>105</v>
      </c>
      <c r="H6" s="25"/>
      <c r="I6" s="25"/>
      <c r="J6" s="25">
        <f>SUM(E6:I6)</f>
        <v>105</v>
      </c>
      <c r="K6" s="46"/>
    </row>
    <row r="7" spans="2:11" x14ac:dyDescent="0.25">
      <c r="B7" s="63"/>
      <c r="C7" s="65"/>
      <c r="D7" s="45" t="s">
        <v>109</v>
      </c>
      <c r="E7" s="24"/>
      <c r="F7" s="24"/>
      <c r="G7" s="24"/>
      <c r="H7" s="25"/>
      <c r="I7" s="25">
        <v>300</v>
      </c>
      <c r="J7" s="25">
        <f t="shared" ref="J7:J9" si="0">SUM(E7:I7)</f>
        <v>300</v>
      </c>
      <c r="K7" s="45"/>
    </row>
    <row r="8" spans="2:11" ht="30" x14ac:dyDescent="0.25">
      <c r="B8" s="63"/>
      <c r="C8" s="65"/>
      <c r="D8" s="45" t="s">
        <v>107</v>
      </c>
      <c r="E8" s="24"/>
      <c r="F8" s="24"/>
      <c r="G8" s="24"/>
      <c r="H8" s="25"/>
      <c r="I8" s="25">
        <v>31481</v>
      </c>
      <c r="J8" s="25">
        <f t="shared" si="0"/>
        <v>31481</v>
      </c>
      <c r="K8" s="46" t="s">
        <v>108</v>
      </c>
    </row>
    <row r="9" spans="2:11" x14ac:dyDescent="0.25">
      <c r="B9" s="63"/>
      <c r="C9" s="65"/>
      <c r="D9" s="45" t="s">
        <v>110</v>
      </c>
      <c r="E9" s="24"/>
      <c r="F9" s="24"/>
      <c r="G9" s="24"/>
      <c r="H9" s="25"/>
      <c r="I9" s="25">
        <v>10000</v>
      </c>
      <c r="J9" s="25">
        <f t="shared" si="0"/>
        <v>10000</v>
      </c>
      <c r="K9" s="46"/>
    </row>
    <row r="10" spans="2:11" x14ac:dyDescent="0.25">
      <c r="B10" s="61" t="s">
        <v>60</v>
      </c>
      <c r="C10" s="61"/>
      <c r="D10" s="45"/>
      <c r="E10" s="25">
        <f>SUM(E6:E7)</f>
        <v>0</v>
      </c>
      <c r="F10" s="25">
        <f>SUM(F6:F7)</f>
        <v>0</v>
      </c>
      <c r="G10" s="25">
        <f>SUM(G6:G7)</f>
        <v>105</v>
      </c>
      <c r="H10" s="25">
        <f>SUM(H6:H7)</f>
        <v>0</v>
      </c>
      <c r="I10" s="25">
        <f>SUM(I6:I9)</f>
        <v>41781</v>
      </c>
      <c r="J10" s="25">
        <f>SUM(J6:J9)</f>
        <v>41886</v>
      </c>
      <c r="K10" s="46"/>
    </row>
    <row r="11" spans="2:11" x14ac:dyDescent="0.25">
      <c r="B11" s="72" t="s">
        <v>68</v>
      </c>
      <c r="C11" s="72"/>
      <c r="D11" s="26">
        <f>J10</f>
        <v>41886</v>
      </c>
      <c r="E11" s="26"/>
      <c r="F11" s="26"/>
      <c r="G11" s="26"/>
      <c r="H11" s="42" t="s">
        <v>111</v>
      </c>
      <c r="I11" s="42" t="s">
        <v>112</v>
      </c>
      <c r="J11" s="55"/>
      <c r="K11" s="55"/>
    </row>
    <row r="12" spans="2:11" x14ac:dyDescent="0.25">
      <c r="B12" s="28" t="s">
        <v>69</v>
      </c>
      <c r="C12" s="43"/>
      <c r="D12" s="77"/>
      <c r="E12" s="78"/>
      <c r="F12" s="78"/>
      <c r="G12" s="79"/>
      <c r="H12" s="75"/>
      <c r="I12" s="76"/>
      <c r="J12" s="29" t="s">
        <v>72</v>
      </c>
      <c r="K12" s="29"/>
    </row>
  </sheetData>
  <mergeCells count="18">
    <mergeCell ref="D12:G12"/>
    <mergeCell ref="H12:I12"/>
    <mergeCell ref="K4:K5"/>
    <mergeCell ref="B6:B9"/>
    <mergeCell ref="C6:C9"/>
    <mergeCell ref="B10:C10"/>
    <mergeCell ref="B11:C11"/>
    <mergeCell ref="J11:K11"/>
    <mergeCell ref="B1:K1"/>
    <mergeCell ref="B2:K2"/>
    <mergeCell ref="E3:J3"/>
    <mergeCell ref="B4:B5"/>
    <mergeCell ref="C4:C5"/>
    <mergeCell ref="D4:D5"/>
    <mergeCell ref="E4:G4"/>
    <mergeCell ref="H4:H5"/>
    <mergeCell ref="I4:I5"/>
    <mergeCell ref="J4:J5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tabSelected="1" workbookViewId="0">
      <selection activeCell="H22" sqref="H22"/>
    </sheetView>
  </sheetViews>
  <sheetFormatPr defaultRowHeight="16.5" x14ac:dyDescent="0.25"/>
  <cols>
    <col min="1" max="1" width="4.375" customWidth="1"/>
    <col min="4" max="4" width="12.375" customWidth="1"/>
    <col min="5" max="5" width="8.125" bestFit="1" customWidth="1"/>
    <col min="6" max="6" width="7.375" bestFit="1" customWidth="1"/>
    <col min="7" max="7" width="7" bestFit="1" customWidth="1"/>
    <col min="10" max="10" width="8.375" bestFit="1" customWidth="1"/>
    <col min="12" max="12" width="10.875" bestFit="1" customWidth="1"/>
  </cols>
  <sheetData>
    <row r="1" spans="2:12" ht="27" x14ac:dyDescent="0.45">
      <c r="B1" s="88" t="s">
        <v>126</v>
      </c>
      <c r="C1" s="89"/>
      <c r="D1" s="89"/>
      <c r="E1" s="89"/>
      <c r="F1" s="89"/>
      <c r="G1" s="89"/>
      <c r="H1" s="89"/>
      <c r="I1" s="89"/>
      <c r="J1" s="89"/>
      <c r="K1" s="89"/>
      <c r="L1" s="89"/>
    </row>
    <row r="2" spans="2:12" ht="24" x14ac:dyDescent="0.25">
      <c r="B2" s="57" t="s">
        <v>125</v>
      </c>
      <c r="C2" s="57"/>
      <c r="D2" s="57"/>
      <c r="E2" s="57"/>
      <c r="F2" s="57"/>
      <c r="G2" s="57"/>
      <c r="H2" s="57"/>
      <c r="I2" s="57"/>
      <c r="J2" s="57"/>
      <c r="K2" s="57"/>
      <c r="L2" s="57"/>
    </row>
    <row r="3" spans="2:12" ht="20.25" x14ac:dyDescent="0.25">
      <c r="B3" s="20"/>
      <c r="C3" s="50"/>
      <c r="D3" s="21"/>
      <c r="E3" s="58" t="s">
        <v>124</v>
      </c>
      <c r="F3" s="58"/>
      <c r="G3" s="58"/>
      <c r="H3" s="58"/>
      <c r="I3" s="58"/>
      <c r="J3" s="58"/>
      <c r="K3" s="58"/>
      <c r="L3" s="48" t="s">
        <v>123</v>
      </c>
    </row>
    <row r="4" spans="2:12" x14ac:dyDescent="0.25">
      <c r="B4" s="59" t="s">
        <v>53</v>
      </c>
      <c r="C4" s="60" t="s">
        <v>54</v>
      </c>
      <c r="D4" s="60" t="s">
        <v>55</v>
      </c>
      <c r="E4" s="61" t="s">
        <v>56</v>
      </c>
      <c r="F4" s="61"/>
      <c r="G4" s="61"/>
      <c r="H4" s="61"/>
      <c r="I4" s="61" t="s">
        <v>57</v>
      </c>
      <c r="J4" s="61" t="s">
        <v>59</v>
      </c>
      <c r="K4" s="61" t="s">
        <v>60</v>
      </c>
      <c r="L4" s="61" t="s">
        <v>61</v>
      </c>
    </row>
    <row r="5" spans="2:12" x14ac:dyDescent="0.25">
      <c r="B5" s="59"/>
      <c r="C5" s="60"/>
      <c r="D5" s="60"/>
      <c r="E5" s="48" t="s">
        <v>122</v>
      </c>
      <c r="F5" s="48" t="s">
        <v>121</v>
      </c>
      <c r="G5" s="48" t="s">
        <v>120</v>
      </c>
      <c r="H5" s="48" t="s">
        <v>66</v>
      </c>
      <c r="I5" s="61"/>
      <c r="J5" s="61"/>
      <c r="K5" s="61"/>
      <c r="L5" s="61"/>
    </row>
    <row r="6" spans="2:12" ht="16.5" customHeight="1" x14ac:dyDescent="0.25">
      <c r="B6" s="92" t="s">
        <v>119</v>
      </c>
      <c r="C6" s="60" t="s">
        <v>118</v>
      </c>
      <c r="D6" s="47" t="s">
        <v>117</v>
      </c>
      <c r="E6" s="23"/>
      <c r="F6" s="24"/>
      <c r="G6" s="24"/>
      <c r="H6" s="25">
        <v>1562</v>
      </c>
      <c r="I6" s="25"/>
      <c r="J6" s="25"/>
      <c r="K6" s="25">
        <f t="shared" ref="K6:K12" si="0">SUM(E6:J6)</f>
        <v>1562</v>
      </c>
      <c r="L6" s="48"/>
    </row>
    <row r="7" spans="2:12" x14ac:dyDescent="0.25">
      <c r="B7" s="59"/>
      <c r="C7" s="60"/>
      <c r="D7" s="48" t="s">
        <v>116</v>
      </c>
      <c r="E7" s="23"/>
      <c r="F7" s="24"/>
      <c r="G7" s="24">
        <v>3600</v>
      </c>
      <c r="H7" s="25"/>
      <c r="I7" s="25"/>
      <c r="J7" s="25"/>
      <c r="K7" s="25">
        <f t="shared" si="0"/>
        <v>3600</v>
      </c>
      <c r="L7" s="48"/>
    </row>
    <row r="8" spans="2:12" x14ac:dyDescent="0.25">
      <c r="B8" s="59"/>
      <c r="C8" s="60"/>
      <c r="D8" s="47" t="s">
        <v>115</v>
      </c>
      <c r="E8" s="23"/>
      <c r="F8" s="24"/>
      <c r="G8" s="24"/>
      <c r="H8" s="25"/>
      <c r="I8" s="25"/>
      <c r="J8" s="25">
        <v>28</v>
      </c>
      <c r="K8" s="25">
        <f t="shared" si="0"/>
        <v>28</v>
      </c>
      <c r="L8" s="48"/>
    </row>
    <row r="9" spans="2:12" x14ac:dyDescent="0.25">
      <c r="B9" s="59"/>
      <c r="C9" s="60"/>
      <c r="D9" s="47" t="s">
        <v>129</v>
      </c>
      <c r="E9" s="23"/>
      <c r="F9" s="24"/>
      <c r="G9" s="24"/>
      <c r="H9" s="25"/>
      <c r="I9" s="25">
        <v>1719</v>
      </c>
      <c r="J9" s="25"/>
      <c r="K9" s="25">
        <f t="shared" si="0"/>
        <v>1719</v>
      </c>
      <c r="L9" s="48"/>
    </row>
    <row r="10" spans="2:12" ht="30" x14ac:dyDescent="0.25">
      <c r="B10" s="59"/>
      <c r="C10" s="60"/>
      <c r="D10" s="47" t="s">
        <v>127</v>
      </c>
      <c r="E10" s="23"/>
      <c r="F10" s="24"/>
      <c r="G10" s="24"/>
      <c r="H10" s="25"/>
      <c r="I10" s="25"/>
      <c r="J10" s="25">
        <v>39190</v>
      </c>
      <c r="K10" s="25">
        <f t="shared" si="0"/>
        <v>39190</v>
      </c>
      <c r="L10" s="48"/>
    </row>
    <row r="11" spans="2:12" x14ac:dyDescent="0.25">
      <c r="B11" s="59"/>
      <c r="C11" s="60"/>
      <c r="D11" s="47" t="s">
        <v>128</v>
      </c>
      <c r="E11" s="23"/>
      <c r="F11" s="24"/>
      <c r="G11" s="24"/>
      <c r="H11" s="25"/>
      <c r="I11" s="25"/>
      <c r="J11" s="25">
        <v>4300</v>
      </c>
      <c r="K11" s="25">
        <f t="shared" si="0"/>
        <v>4300</v>
      </c>
      <c r="L11" s="48"/>
    </row>
    <row r="12" spans="2:12" x14ac:dyDescent="0.25">
      <c r="B12" s="59"/>
      <c r="C12" s="60"/>
      <c r="D12" s="47" t="s">
        <v>114</v>
      </c>
      <c r="E12" s="23"/>
      <c r="F12" s="24"/>
      <c r="G12" s="24"/>
      <c r="H12" s="25"/>
      <c r="I12" s="25"/>
      <c r="J12" s="25">
        <v>4540</v>
      </c>
      <c r="K12" s="25">
        <f t="shared" si="0"/>
        <v>4540</v>
      </c>
      <c r="L12" s="48"/>
    </row>
    <row r="13" spans="2:12" x14ac:dyDescent="0.25">
      <c r="B13" s="61" t="s">
        <v>60</v>
      </c>
      <c r="C13" s="61"/>
      <c r="D13" s="47"/>
      <c r="E13" s="25">
        <f t="shared" ref="E13:K13" si="1">SUM(E6:E12)</f>
        <v>0</v>
      </c>
      <c r="F13" s="25">
        <f t="shared" si="1"/>
        <v>0</v>
      </c>
      <c r="G13" s="25">
        <f t="shared" si="1"/>
        <v>3600</v>
      </c>
      <c r="H13" s="25">
        <f t="shared" si="1"/>
        <v>1562</v>
      </c>
      <c r="I13" s="25">
        <f t="shared" si="1"/>
        <v>1719</v>
      </c>
      <c r="J13" s="25">
        <f t="shared" si="1"/>
        <v>48058</v>
      </c>
      <c r="K13" s="25">
        <f t="shared" si="1"/>
        <v>54939</v>
      </c>
      <c r="L13" s="48"/>
    </row>
    <row r="14" spans="2:12" x14ac:dyDescent="0.25">
      <c r="B14" s="72" t="s">
        <v>68</v>
      </c>
      <c r="C14" s="72"/>
      <c r="D14" s="26">
        <f>K13</f>
        <v>54939</v>
      </c>
      <c r="E14" s="26"/>
      <c r="F14" s="26"/>
      <c r="G14" s="26"/>
      <c r="H14" s="26"/>
      <c r="I14" s="49"/>
      <c r="J14" s="49"/>
      <c r="K14" s="55"/>
      <c r="L14" s="55"/>
    </row>
    <row r="15" spans="2:12" ht="18.75" x14ac:dyDescent="0.25">
      <c r="B15" s="53" t="s">
        <v>69</v>
      </c>
      <c r="C15" s="52"/>
      <c r="D15" s="52"/>
      <c r="E15" s="90" t="s">
        <v>70</v>
      </c>
      <c r="F15" s="68"/>
      <c r="G15" s="52"/>
      <c r="H15" s="91"/>
      <c r="I15" s="70"/>
      <c r="J15" s="52"/>
      <c r="K15" s="51" t="s">
        <v>113</v>
      </c>
      <c r="L15" s="51"/>
    </row>
  </sheetData>
  <mergeCells count="18">
    <mergeCell ref="E15:F15"/>
    <mergeCell ref="H15:I15"/>
    <mergeCell ref="L4:L5"/>
    <mergeCell ref="B6:B12"/>
    <mergeCell ref="C6:C12"/>
    <mergeCell ref="B13:C13"/>
    <mergeCell ref="B14:C14"/>
    <mergeCell ref="K14:L14"/>
    <mergeCell ref="B1:L1"/>
    <mergeCell ref="B2:L2"/>
    <mergeCell ref="E3:K3"/>
    <mergeCell ref="B4:B5"/>
    <mergeCell ref="C4:C5"/>
    <mergeCell ref="D4:D5"/>
    <mergeCell ref="E4:H4"/>
    <mergeCell ref="I4:I5"/>
    <mergeCell ref="J4:J5"/>
    <mergeCell ref="K4:K5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已命名的範圍</vt:lpstr>
      </vt:variant>
      <vt:variant>
        <vt:i4>5</vt:i4>
      </vt:variant>
    </vt:vector>
  </HeadingPairs>
  <TitlesOfParts>
    <vt:vector size="13" baseType="lpstr">
      <vt:lpstr>201810-農博實支費用</vt:lpstr>
      <vt:lpstr>201811-農博實支費用</vt:lpstr>
      <vt:lpstr>活動費-201901+02</vt:lpstr>
      <vt:lpstr>桃園農博2019-3+4月</vt:lpstr>
      <vt:lpstr>活動費-201903+04</vt:lpstr>
      <vt:lpstr>桃園農博2019-5+6月</vt:lpstr>
      <vt:lpstr>活動費-201905+6月</vt:lpstr>
      <vt:lpstr>活動費-201906-10月</vt:lpstr>
      <vt:lpstr>'201810-農博實支費用'!Print_Area</vt:lpstr>
      <vt:lpstr>'201811-農博實支費用'!Print_Area</vt:lpstr>
      <vt:lpstr>'活動費-201901+02'!Print_Area</vt:lpstr>
      <vt:lpstr>'桃園農博2019-3+4月'!Print_Area</vt:lpstr>
      <vt:lpstr>'桃園農博2019-5+6月'!Print_Area</vt:lpstr>
    </vt:vector>
  </TitlesOfParts>
  <Company>readwildness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 Yi Lu</dc:creator>
  <cp:lastModifiedBy>user</cp:lastModifiedBy>
  <cp:lastPrinted>2019-05-13T10:16:14Z</cp:lastPrinted>
  <dcterms:created xsi:type="dcterms:W3CDTF">2014-10-30T13:08:57Z</dcterms:created>
  <dcterms:modified xsi:type="dcterms:W3CDTF">2019-11-22T11:38:02Z</dcterms:modified>
</cp:coreProperties>
</file>