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30" yWindow="2070" windowWidth="14955" windowHeight="10455" activeTab="1"/>
  </bookViews>
  <sheets>
    <sheet name="0801-0802費用" sheetId="1" r:id="rId1"/>
    <sheet name="0801-0816費用" sheetId="2" r:id="rId2"/>
  </sheets>
  <calcPr calcId="144525"/>
</workbook>
</file>

<file path=xl/calcChain.xml><?xml version="1.0" encoding="utf-8"?>
<calcChain xmlns="http://schemas.openxmlformats.org/spreadsheetml/2006/main">
  <c r="C23" i="2" l="1"/>
  <c r="M5" i="2" l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L36" i="2" l="1"/>
  <c r="F13" i="2" l="1"/>
  <c r="E14" i="2"/>
  <c r="D14" i="2"/>
  <c r="F11" i="2"/>
  <c r="F12" i="2" s="1"/>
  <c r="F14" i="2" l="1"/>
  <c r="K36" i="2" l="1"/>
  <c r="E6" i="2"/>
  <c r="D6" i="2"/>
  <c r="M3" i="2"/>
  <c r="M4" i="2" s="1"/>
  <c r="F3" i="2"/>
  <c r="F4" i="2" s="1"/>
  <c r="F5" i="2" s="1"/>
  <c r="M36" i="2" l="1"/>
  <c r="F6" i="2"/>
  <c r="E12" i="1"/>
  <c r="D12" i="1"/>
  <c r="F10" i="1"/>
  <c r="F11" i="1" s="1"/>
  <c r="F12" i="1" l="1"/>
  <c r="L18" i="1"/>
  <c r="K18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E5" i="1"/>
  <c r="D5" i="1"/>
  <c r="F3" i="1"/>
  <c r="F4" i="1" s="1"/>
  <c r="M18" i="1" l="1"/>
  <c r="F5" i="1"/>
</calcChain>
</file>

<file path=xl/sharedStrings.xml><?xml version="1.0" encoding="utf-8"?>
<sst xmlns="http://schemas.openxmlformats.org/spreadsheetml/2006/main" count="238" uniqueCount="109">
  <si>
    <t>收入</t>
  </si>
  <si>
    <t>支出</t>
  </si>
  <si>
    <t>結餘</t>
  </si>
  <si>
    <t>說明</t>
  </si>
  <si>
    <t>2</t>
  </si>
  <si>
    <t>序號</t>
    <phoneticPr fontId="1" type="noConversion"/>
  </si>
  <si>
    <t>1</t>
    <phoneticPr fontId="1" type="noConversion"/>
  </si>
  <si>
    <t>合計</t>
    <phoneticPr fontId="3" type="noConversion"/>
  </si>
  <si>
    <t>8/1~8/2露營活動費用表-活動費用</t>
    <phoneticPr fontId="1" type="noConversion"/>
  </si>
  <si>
    <t>日期</t>
    <phoneticPr fontId="1" type="noConversion"/>
  </si>
  <si>
    <t>7/24</t>
    <phoneticPr fontId="1" type="noConversion"/>
  </si>
  <si>
    <t>露營保證金匯入</t>
    <phoneticPr fontId="1" type="noConversion"/>
  </si>
  <si>
    <t>露營活動費用表-保證金</t>
    <phoneticPr fontId="1" type="noConversion"/>
  </si>
  <si>
    <t>8/2</t>
    <phoneticPr fontId="1" type="noConversion"/>
  </si>
  <si>
    <t>保證金退款-43組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</si>
  <si>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</si>
  <si>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</si>
  <si>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</si>
  <si>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</si>
  <si>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</si>
  <si>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</si>
  <si>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</si>
  <si>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</si>
  <si>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露營活動費用</t>
    <phoneticPr fontId="1" type="noConversion"/>
  </si>
  <si>
    <t>8/1</t>
    <phoneticPr fontId="1" type="noConversion"/>
  </si>
  <si>
    <t>11</t>
  </si>
  <si>
    <t>12</t>
  </si>
  <si>
    <t>13</t>
  </si>
  <si>
    <t>14</t>
  </si>
  <si>
    <t>備註</t>
    <phoneticPr fontId="1" type="noConversion"/>
  </si>
  <si>
    <t>(好客-有春)未付</t>
    <phoneticPr fontId="1" type="noConversion"/>
  </si>
  <si>
    <t>jillian代墊4000</t>
    <phoneticPr fontId="1" type="noConversion"/>
  </si>
  <si>
    <t>7/30</t>
    <phoneticPr fontId="1" type="noConversion"/>
  </si>
  <si>
    <t>口罩(大人+小孩各2盒)</t>
    <phoneticPr fontId="1" type="noConversion"/>
  </si>
  <si>
    <t>1&amp;0有機農場</t>
    <phoneticPr fontId="1" type="noConversion"/>
  </si>
  <si>
    <t>結冰水-10*10元</t>
    <phoneticPr fontId="1" type="noConversion"/>
  </si>
  <si>
    <t>義交-4位*3小時*300元</t>
    <phoneticPr fontId="1" type="noConversion"/>
  </si>
  <si>
    <t>護理師-7小時*600元</t>
    <phoneticPr fontId="1" type="noConversion"/>
  </si>
  <si>
    <t>晚餐攤商(1470+240+1620+2280+600)</t>
    <phoneticPr fontId="1" type="noConversion"/>
  </si>
  <si>
    <t>住宿</t>
    <phoneticPr fontId="1" type="noConversion"/>
  </si>
  <si>
    <t>加油</t>
    <phoneticPr fontId="1" type="noConversion"/>
  </si>
  <si>
    <t>早餐攤商(2160+4350)</t>
    <phoneticPr fontId="1" type="noConversion"/>
  </si>
  <si>
    <t xml:space="preserve">晚餐便當-37*85元         </t>
    <phoneticPr fontId="1" type="noConversion"/>
  </si>
  <si>
    <t>中餐便當-23*80元</t>
    <phoneticPr fontId="1" type="noConversion"/>
  </si>
  <si>
    <t>中餐便當-10*80元</t>
    <phoneticPr fontId="1" type="noConversion"/>
  </si>
  <si>
    <t>晚餐匹薩-2*150元</t>
    <phoneticPr fontId="1" type="noConversion"/>
  </si>
  <si>
    <t>8/2同仁中餐費用</t>
    <phoneticPr fontId="1" type="noConversion"/>
  </si>
  <si>
    <t>海星中餐</t>
    <phoneticPr fontId="1" type="noConversion"/>
  </si>
  <si>
    <t>穿山甲中餐(海星已代付款)</t>
    <phoneticPr fontId="1" type="noConversion"/>
  </si>
  <si>
    <t>15</t>
    <phoneticPr fontId="1" type="noConversion"/>
  </si>
  <si>
    <t>8/7</t>
    <phoneticPr fontId="1" type="noConversion"/>
  </si>
  <si>
    <t>綠T清洗費</t>
    <phoneticPr fontId="1" type="noConversion"/>
  </si>
  <si>
    <t>8/16</t>
    <phoneticPr fontId="1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</si>
  <si>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</si>
  <si>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</si>
  <si>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</si>
  <si>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</si>
  <si>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</si>
  <si>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</si>
  <si>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</si>
  <si>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</si>
  <si>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</si>
  <si>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</si>
  <si>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8/15</t>
    <phoneticPr fontId="1" type="noConversion"/>
  </si>
  <si>
    <t>養蜂場</t>
    <phoneticPr fontId="1" type="noConversion"/>
  </si>
  <si>
    <t>保證金退款-47組</t>
    <phoneticPr fontId="1" type="noConversion"/>
  </si>
  <si>
    <t>27</t>
  </si>
  <si>
    <t>工作人員露營裝備租借</t>
    <phoneticPr fontId="1" type="noConversion"/>
  </si>
  <si>
    <t>8/15</t>
    <phoneticPr fontId="1" type="noConversion"/>
  </si>
  <si>
    <t>飲料*30</t>
    <phoneticPr fontId="1" type="noConversion"/>
  </si>
  <si>
    <t>中餐便當-24*80元</t>
    <phoneticPr fontId="1" type="noConversion"/>
  </si>
  <si>
    <t>中餐便當-9*80元</t>
    <phoneticPr fontId="1" type="noConversion"/>
  </si>
  <si>
    <t xml:space="preserve">晚餐便當-30*75元         </t>
    <phoneticPr fontId="1" type="noConversion"/>
  </si>
  <si>
    <t>29</t>
  </si>
  <si>
    <t>30</t>
  </si>
  <si>
    <t>8/15</t>
    <phoneticPr fontId="1" type="noConversion"/>
  </si>
  <si>
    <t>副座的Pizza</t>
    <phoneticPr fontId="1" type="noConversion"/>
  </si>
  <si>
    <t>結冰水-4*10元</t>
    <phoneticPr fontId="1" type="noConversion"/>
  </si>
  <si>
    <t>31</t>
  </si>
  <si>
    <t>8/16</t>
    <phoneticPr fontId="1" type="noConversion"/>
  </si>
  <si>
    <t>好客廠商(1080+1170+2400+5460+9000+5520</t>
    <phoneticPr fontId="1" type="noConversion"/>
  </si>
  <si>
    <t>32</t>
  </si>
  <si>
    <t>8/19</t>
    <phoneticPr fontId="1" type="noConversion"/>
  </si>
  <si>
    <t>15</t>
  </si>
  <si>
    <t>26</t>
  </si>
  <si>
    <t>33</t>
  </si>
  <si>
    <t>8/1+8/2活動雜支</t>
    <phoneticPr fontId="1" type="noConversion"/>
  </si>
  <si>
    <t xml:space="preserve"> </t>
    <phoneticPr fontId="1" type="noConversion"/>
  </si>
  <si>
    <t>8/15+8/16活動雜支</t>
    <phoneticPr fontId="1" type="noConversion"/>
  </si>
  <si>
    <t>8/1</t>
    <phoneticPr fontId="1" type="noConversion"/>
  </si>
  <si>
    <t>保證金退款-6組</t>
    <phoneticPr fontId="1" type="noConversion"/>
  </si>
  <si>
    <t>8/15</t>
    <phoneticPr fontId="1" type="noConversion"/>
  </si>
  <si>
    <t>晚餐攤商(2280+1470+600+240+1620)</t>
    <phoneticPr fontId="1" type="noConversion"/>
  </si>
  <si>
    <t>保證金退款-8組</t>
    <phoneticPr fontId="1" type="noConversion"/>
  </si>
  <si>
    <t>8/16</t>
    <phoneticPr fontId="1" type="noConversion"/>
  </si>
  <si>
    <t>保證金退款-2組</t>
    <phoneticPr fontId="1" type="noConversion"/>
  </si>
  <si>
    <t>早餐攤商-(5130+3780)</t>
    <phoneticPr fontId="1" type="noConversion"/>
  </si>
  <si>
    <t>晚餐攤商-(120+1380+1020+930)</t>
    <phoneticPr fontId="1" type="noConversion"/>
  </si>
  <si>
    <t>8/1~8/16露營活動費用表-活動費用</t>
    <phoneticPr fontId="1" type="noConversion"/>
  </si>
  <si>
    <t>34</t>
  </si>
  <si>
    <t>8/25</t>
    <phoneticPr fontId="1" type="noConversion"/>
  </si>
  <si>
    <t>草地劇場舞台清潔費</t>
    <phoneticPr fontId="1" type="noConversion"/>
  </si>
  <si>
    <t>兩梯露營活動費用表</t>
    <phoneticPr fontId="1" type="noConversion"/>
  </si>
  <si>
    <t>項目</t>
    <phoneticPr fontId="1" type="noConversion"/>
  </si>
  <si>
    <t>費用</t>
    <phoneticPr fontId="1" type="noConversion"/>
  </si>
  <si>
    <t>露營保證金</t>
    <phoneticPr fontId="1" type="noConversion"/>
  </si>
  <si>
    <t>攤商-保證金歸還</t>
    <phoneticPr fontId="1" type="noConversion"/>
  </si>
  <si>
    <t>攤商-保證金</t>
    <phoneticPr fontId="1" type="noConversion"/>
  </si>
  <si>
    <t>活動費用結算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</si>
</sst>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76" formatCode="&quot;$&quot;#,##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4"/>
      <color theme="1"/>
      <name val="微軟正黑體"/>
      <family val="2"/>
      <charset val="136"/>
    </font>
    <font>
      <sz val="14"/>
      <color indexed="8"/>
      <name val="微軟正黑體"/>
      <family val="2"/>
      <charset val="136"/>
    </font>
    <font>
      <sz val="14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176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1" xfId="1" applyFont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6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6" fontId="5" fillId="3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19" sqref="F19"/>
    </sheetView>
  </sheetViews>
  <sheetFormatPr defaultColWidth="9" defaultRowHeight="23.25" x14ac:dyDescent="0.25"/>
  <cols>
    <col min="1" max="1" width="6.5" style="8" bestFit="1" customWidth="1"/>
    <col min="2" max="2" width="6.5" style="8" customWidth="1"/>
    <col min="3" max="3" width="19.25" style="8" bestFit="1" customWidth="1"/>
    <col min="4" max="4" width="12" style="8" bestFit="1" customWidth="1"/>
    <col min="5" max="5" width="10.5" style="8" bestFit="1" customWidth="1"/>
    <col min="6" max="6" width="12" style="8" bestFit="1" customWidth="1"/>
    <col min="7" max="9" width="9" style="8"/>
    <col min="10" max="10" width="27" style="8" bestFit="1" customWidth="1"/>
    <col min="11" max="11" width="10.5" style="8" bestFit="1" customWidth="1"/>
    <col min="12" max="12" width="10.25" style="8" customWidth="1"/>
    <col min="13" max="13" width="12.75" style="8" customWidth="1"/>
    <col min="14" max="14" width="19.375" style="8" bestFit="1" customWidth="1"/>
    <col min="15" max="16384" width="9" style="8"/>
  </cols>
  <sheetData>
    <row r="1" spans="1:14" x14ac:dyDescent="0.25">
      <c r="A1" s="17" t="s">
        <v>12</v>
      </c>
      <c r="B1" s="17"/>
      <c r="C1" s="17"/>
      <c r="D1" s="17"/>
      <c r="E1" s="17"/>
      <c r="F1" s="17"/>
      <c r="H1" s="18" t="s">
        <v>8</v>
      </c>
      <c r="I1" s="19"/>
      <c r="J1" s="19"/>
      <c r="K1" s="19"/>
      <c r="L1" s="19"/>
      <c r="M1" s="19"/>
      <c r="N1" s="19"/>
    </row>
    <row r="2" spans="1:14" x14ac:dyDescent="0.25">
      <c r="A2" s="1" t="s">
        <v>5</v>
      </c>
      <c r="B2" s="1" t="s">
        <v>9</v>
      </c>
      <c r="C2" s="2" t="s">
        <v>3</v>
      </c>
      <c r="D2" s="2" t="s">
        <v>0</v>
      </c>
      <c r="E2" s="2" t="s">
        <v>1</v>
      </c>
      <c r="F2" s="2" t="s">
        <v>2</v>
      </c>
      <c r="H2" s="1" t="s">
        <v>5</v>
      </c>
      <c r="I2" s="1" t="s">
        <v>9</v>
      </c>
      <c r="J2" s="2" t="s">
        <v>3</v>
      </c>
      <c r="K2" s="2" t="s">
        <v>0</v>
      </c>
      <c r="L2" s="2" t="s">
        <v>1</v>
      </c>
      <c r="M2" s="2" t="s">
        <v>2</v>
      </c>
      <c r="N2" s="2" t="s">
        <v>29</v>
      </c>
    </row>
    <row r="3" spans="1:14" x14ac:dyDescent="0.25">
      <c r="A3" s="3" t="s">
        <v>6</v>
      </c>
      <c r="B3" s="3" t="s">
        <v>10</v>
      </c>
      <c r="C3" s="9" t="s">
        <v>11</v>
      </c>
      <c r="D3" s="5">
        <v>150000</v>
      </c>
      <c r="E3" s="5"/>
      <c r="F3" s="5">
        <f>D3-E3</f>
        <v>150000</v>
      </c>
      <c r="H3" s="3" t="s">
        <v>6</v>
      </c>
      <c r="I3" s="3" t="s">
        <v>13</v>
      </c>
      <c r="J3" s="9" t="s">
        <v>23</v>
      </c>
      <c r="K3" s="5">
        <v>70000</v>
      </c>
      <c r="L3" s="5"/>
      <c r="M3" s="5">
        <f>K3-L3</f>
        <v>70000</v>
      </c>
      <c r="N3" s="2"/>
    </row>
    <row r="4" spans="1:14" x14ac:dyDescent="0.25">
      <c r="A4" s="3" t="s">
        <v>4</v>
      </c>
      <c r="B4" s="3" t="s">
        <v>13</v>
      </c>
      <c r="C4" s="4" t="s">
        <v>14</v>
      </c>
      <c r="D4" s="5"/>
      <c r="E4" s="5">
        <v>64500</v>
      </c>
      <c r="F4" s="5">
        <f>F3+D4-E4</f>
        <v>85500</v>
      </c>
      <c r="H4" s="3" t="s">
        <v>4</v>
      </c>
      <c r="I4" s="3" t="s">
        <v>32</v>
      </c>
      <c r="J4" s="9" t="s">
        <v>33</v>
      </c>
      <c r="K4" s="5"/>
      <c r="L4" s="5">
        <v>1080</v>
      </c>
      <c r="M4" s="5">
        <f>M3+K4-L4</f>
        <v>68920</v>
      </c>
      <c r="N4" s="2"/>
    </row>
    <row r="5" spans="1:14" x14ac:dyDescent="0.25">
      <c r="A5" s="6" t="s">
        <v>7</v>
      </c>
      <c r="B5" s="6"/>
      <c r="C5" s="6"/>
      <c r="D5" s="7">
        <f>SUM(D3:D4)</f>
        <v>150000</v>
      </c>
      <c r="E5" s="7">
        <f>SUM(E3:E4)</f>
        <v>64500</v>
      </c>
      <c r="F5" s="7">
        <f>D5-E5</f>
        <v>85500</v>
      </c>
      <c r="H5" s="3" t="s">
        <v>15</v>
      </c>
      <c r="I5" s="3" t="s">
        <v>24</v>
      </c>
      <c r="J5" s="4" t="s">
        <v>35</v>
      </c>
      <c r="K5" s="5"/>
      <c r="L5" s="5">
        <v>100</v>
      </c>
      <c r="M5" s="5">
        <f t="shared" ref="M5:M17" si="0">M4+K5-L5</f>
        <v>68820</v>
      </c>
      <c r="N5" s="9"/>
    </row>
    <row r="6" spans="1:14" x14ac:dyDescent="0.25">
      <c r="H6" s="3" t="s">
        <v>16</v>
      </c>
      <c r="I6" s="3" t="s">
        <v>24</v>
      </c>
      <c r="J6" s="9" t="s">
        <v>43</v>
      </c>
      <c r="K6" s="5"/>
      <c r="L6" s="5">
        <v>1840</v>
      </c>
      <c r="M6" s="5">
        <f t="shared" si="0"/>
        <v>66980</v>
      </c>
      <c r="N6" s="9" t="s">
        <v>30</v>
      </c>
    </row>
    <row r="7" spans="1:14" x14ac:dyDescent="0.25">
      <c r="H7" s="3" t="s">
        <v>17</v>
      </c>
      <c r="I7" s="3" t="s">
        <v>24</v>
      </c>
      <c r="J7" s="4" t="s">
        <v>34</v>
      </c>
      <c r="K7" s="5"/>
      <c r="L7" s="5">
        <v>8600</v>
      </c>
      <c r="M7" s="5">
        <f t="shared" si="0"/>
        <v>58380</v>
      </c>
      <c r="N7" s="2"/>
    </row>
    <row r="8" spans="1:14" x14ac:dyDescent="0.25">
      <c r="A8" s="17" t="s">
        <v>46</v>
      </c>
      <c r="B8" s="17"/>
      <c r="C8" s="17"/>
      <c r="D8" s="17"/>
      <c r="E8" s="17"/>
      <c r="F8" s="17"/>
      <c r="H8" s="3" t="s">
        <v>18</v>
      </c>
      <c r="I8" s="3" t="s">
        <v>24</v>
      </c>
      <c r="J8" s="4" t="s">
        <v>36</v>
      </c>
      <c r="K8" s="5"/>
      <c r="L8" s="5">
        <v>3600</v>
      </c>
      <c r="M8" s="5">
        <f t="shared" si="0"/>
        <v>54780</v>
      </c>
      <c r="N8" s="2" t="s">
        <v>31</v>
      </c>
    </row>
    <row r="9" spans="1:14" x14ac:dyDescent="0.25">
      <c r="A9" s="1" t="s">
        <v>5</v>
      </c>
      <c r="B9" s="1" t="s">
        <v>9</v>
      </c>
      <c r="C9" s="2" t="s">
        <v>3</v>
      </c>
      <c r="D9" s="2" t="s">
        <v>0</v>
      </c>
      <c r="E9" s="2" t="s">
        <v>1</v>
      </c>
      <c r="F9" s="2" t="s">
        <v>2</v>
      </c>
      <c r="H9" s="3" t="s">
        <v>19</v>
      </c>
      <c r="I9" s="3" t="s">
        <v>24</v>
      </c>
      <c r="J9" s="4" t="s">
        <v>42</v>
      </c>
      <c r="K9" s="5"/>
      <c r="L9" s="5">
        <v>3145</v>
      </c>
      <c r="M9" s="5">
        <f t="shared" si="0"/>
        <v>51635</v>
      </c>
      <c r="N9" s="2"/>
    </row>
    <row r="10" spans="1:14" x14ac:dyDescent="0.25">
      <c r="A10" s="3" t="s">
        <v>6</v>
      </c>
      <c r="B10" s="3" t="s">
        <v>13</v>
      </c>
      <c r="C10" s="9" t="s">
        <v>47</v>
      </c>
      <c r="D10" s="5"/>
      <c r="E10" s="5">
        <v>200</v>
      </c>
      <c r="F10" s="5">
        <f>D10-E10</f>
        <v>-200</v>
      </c>
      <c r="H10" s="3" t="s">
        <v>20</v>
      </c>
      <c r="I10" s="3" t="s">
        <v>24</v>
      </c>
      <c r="J10" s="4" t="s">
        <v>45</v>
      </c>
      <c r="K10" s="5"/>
      <c r="L10" s="5">
        <v>300</v>
      </c>
      <c r="M10" s="5">
        <f t="shared" si="0"/>
        <v>51335</v>
      </c>
      <c r="N10" s="2"/>
    </row>
    <row r="11" spans="1:14" ht="37.5" x14ac:dyDescent="0.25">
      <c r="A11" s="3" t="s">
        <v>4</v>
      </c>
      <c r="B11" s="3" t="s">
        <v>13</v>
      </c>
      <c r="C11" s="4" t="s">
        <v>48</v>
      </c>
      <c r="D11" s="5"/>
      <c r="E11" s="5">
        <v>220</v>
      </c>
      <c r="F11" s="5">
        <f>+F10+D11-E11</f>
        <v>-420</v>
      </c>
      <c r="H11" s="3" t="s">
        <v>21</v>
      </c>
      <c r="I11" s="3" t="s">
        <v>24</v>
      </c>
      <c r="J11" s="4" t="s">
        <v>37</v>
      </c>
      <c r="K11" s="5"/>
      <c r="L11" s="5">
        <v>4200</v>
      </c>
      <c r="M11" s="5">
        <f t="shared" si="0"/>
        <v>47135</v>
      </c>
      <c r="N11" s="2"/>
    </row>
    <row r="12" spans="1:14" ht="56.25" x14ac:dyDescent="0.25">
      <c r="A12" s="6" t="s">
        <v>7</v>
      </c>
      <c r="B12" s="6"/>
      <c r="C12" s="6"/>
      <c r="D12" s="7">
        <f>SUM(D10:D11)</f>
        <v>0</v>
      </c>
      <c r="E12" s="7">
        <f>SUM(E10:E11)</f>
        <v>420</v>
      </c>
      <c r="F12" s="7">
        <f>D12-E12</f>
        <v>-420</v>
      </c>
      <c r="H12" s="3" t="s">
        <v>22</v>
      </c>
      <c r="I12" s="3" t="s">
        <v>24</v>
      </c>
      <c r="J12" s="4" t="s">
        <v>38</v>
      </c>
      <c r="K12" s="5"/>
      <c r="L12" s="5">
        <v>6210</v>
      </c>
      <c r="M12" s="5">
        <f t="shared" si="0"/>
        <v>40925</v>
      </c>
      <c r="N12" s="2"/>
    </row>
    <row r="13" spans="1:14" x14ac:dyDescent="0.25">
      <c r="H13" s="3" t="s">
        <v>25</v>
      </c>
      <c r="I13" s="3" t="s">
        <v>24</v>
      </c>
      <c r="J13" s="4" t="s">
        <v>39</v>
      </c>
      <c r="K13" s="5"/>
      <c r="L13" s="5">
        <v>2680</v>
      </c>
      <c r="M13" s="5">
        <f t="shared" si="0"/>
        <v>38245</v>
      </c>
      <c r="N13" s="2"/>
    </row>
    <row r="14" spans="1:14" x14ac:dyDescent="0.25">
      <c r="H14" s="3" t="s">
        <v>26</v>
      </c>
      <c r="I14" s="3" t="s">
        <v>13</v>
      </c>
      <c r="J14" s="4" t="s">
        <v>40</v>
      </c>
      <c r="K14" s="5"/>
      <c r="L14" s="5">
        <v>795</v>
      </c>
      <c r="M14" s="5">
        <f t="shared" si="0"/>
        <v>37450</v>
      </c>
      <c r="N14" s="2"/>
    </row>
    <row r="15" spans="1:14" x14ac:dyDescent="0.25">
      <c r="H15" s="3" t="s">
        <v>27</v>
      </c>
      <c r="I15" s="3" t="s">
        <v>13</v>
      </c>
      <c r="J15" s="4" t="s">
        <v>41</v>
      </c>
      <c r="K15" s="5"/>
      <c r="L15" s="5">
        <v>6510</v>
      </c>
      <c r="M15" s="5">
        <f t="shared" si="0"/>
        <v>30940</v>
      </c>
      <c r="N15" s="2"/>
    </row>
    <row r="16" spans="1:14" x14ac:dyDescent="0.25">
      <c r="H16" s="3" t="s">
        <v>28</v>
      </c>
      <c r="I16" s="3" t="s">
        <v>13</v>
      </c>
      <c r="J16" s="4" t="s">
        <v>44</v>
      </c>
      <c r="K16" s="5"/>
      <c r="L16" s="5">
        <v>800</v>
      </c>
      <c r="M16" s="5">
        <f t="shared" si="0"/>
        <v>30140</v>
      </c>
      <c r="N16" s="2"/>
    </row>
    <row r="17" spans="8:14" x14ac:dyDescent="0.25">
      <c r="H17" s="3" t="s">
        <v>49</v>
      </c>
      <c r="I17" s="3" t="s">
        <v>50</v>
      </c>
      <c r="J17" s="4" t="s">
        <v>51</v>
      </c>
      <c r="K17" s="5"/>
      <c r="L17" s="5">
        <v>250</v>
      </c>
      <c r="M17" s="5">
        <f t="shared" si="0"/>
        <v>29890</v>
      </c>
      <c r="N17" s="2"/>
    </row>
    <row r="18" spans="8:14" x14ac:dyDescent="0.25">
      <c r="H18" s="6" t="s">
        <v>7</v>
      </c>
      <c r="I18" s="6"/>
      <c r="J18" s="6"/>
      <c r="K18" s="7">
        <f>SUM(K3:K17)</f>
        <v>70000</v>
      </c>
      <c r="L18" s="7">
        <f>SUM(L3:L17)</f>
        <v>40110</v>
      </c>
      <c r="M18" s="7">
        <f>K18-L18</f>
        <v>29890</v>
      </c>
      <c r="N18" s="2"/>
    </row>
  </sheetData>
  <mergeCells count="3">
    <mergeCell ref="A1:F1"/>
    <mergeCell ref="H1:N1"/>
    <mergeCell ref="A8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6" workbookViewId="0">
      <selection activeCell="B22" sqref="B22"/>
    </sheetView>
  </sheetViews>
  <sheetFormatPr defaultColWidth="9" defaultRowHeight="23.25" x14ac:dyDescent="0.25"/>
  <cols>
    <col min="1" max="1" width="6.5" style="8" bestFit="1" customWidth="1"/>
    <col min="2" max="2" width="23.375" style="8" customWidth="1"/>
    <col min="3" max="3" width="19.25" style="8" bestFit="1" customWidth="1"/>
    <col min="4" max="6" width="12" style="8" bestFit="1" customWidth="1"/>
    <col min="7" max="9" width="9" style="8"/>
    <col min="10" max="10" width="27" style="8" bestFit="1" customWidth="1"/>
    <col min="11" max="11" width="10.5" style="8" bestFit="1" customWidth="1"/>
    <col min="12" max="12" width="12.625" style="8" bestFit="1" customWidth="1"/>
    <col min="13" max="13" width="12.75" style="8" customWidth="1"/>
    <col min="14" max="14" width="19.375" style="8" bestFit="1" customWidth="1"/>
    <col min="15" max="16384" width="9" style="8"/>
  </cols>
  <sheetData>
    <row r="1" spans="1:14" x14ac:dyDescent="0.25">
      <c r="A1" s="17" t="s">
        <v>12</v>
      </c>
      <c r="B1" s="17"/>
      <c r="C1" s="17"/>
      <c r="D1" s="17"/>
      <c r="E1" s="17"/>
      <c r="F1" s="17"/>
      <c r="H1" s="18" t="s">
        <v>98</v>
      </c>
      <c r="I1" s="19"/>
      <c r="J1" s="19"/>
      <c r="K1" s="19"/>
      <c r="L1" s="19"/>
      <c r="M1" s="19"/>
      <c r="N1" s="19"/>
    </row>
    <row r="2" spans="1:14" x14ac:dyDescent="0.25">
      <c r="A2" s="1" t="s">
        <v>5</v>
      </c>
      <c r="B2" s="1" t="s">
        <v>9</v>
      </c>
      <c r="C2" s="2" t="s">
        <v>3</v>
      </c>
      <c r="D2" s="2" t="s">
        <v>0</v>
      </c>
      <c r="E2" s="2" t="s">
        <v>1</v>
      </c>
      <c r="F2" s="2" t="s">
        <v>2</v>
      </c>
      <c r="H2" s="1" t="s">
        <v>5</v>
      </c>
      <c r="I2" s="1" t="s">
        <v>9</v>
      </c>
      <c r="J2" s="2" t="s">
        <v>3</v>
      </c>
      <c r="K2" s="2" t="s">
        <v>0</v>
      </c>
      <c r="L2" s="2" t="s">
        <v>1</v>
      </c>
      <c r="M2" s="2" t="s">
        <v>2</v>
      </c>
      <c r="N2" s="2" t="s">
        <v>29</v>
      </c>
    </row>
    <row r="3" spans="1:14" x14ac:dyDescent="0.25">
      <c r="A3" s="3" t="s">
        <v>6</v>
      </c>
      <c r="B3" s="3" t="s">
        <v>10</v>
      </c>
      <c r="C3" s="9" t="s">
        <v>11</v>
      </c>
      <c r="D3" s="5">
        <v>150000</v>
      </c>
      <c r="E3" s="5"/>
      <c r="F3" s="5">
        <f>D3-E3</f>
        <v>150000</v>
      </c>
      <c r="H3" s="13" t="s">
        <v>6</v>
      </c>
      <c r="I3" s="3" t="s">
        <v>13</v>
      </c>
      <c r="J3" s="9" t="s">
        <v>23</v>
      </c>
      <c r="K3" s="5">
        <v>64000</v>
      </c>
      <c r="L3" s="5"/>
      <c r="M3" s="5">
        <f>K3-L3</f>
        <v>64000</v>
      </c>
      <c r="N3" s="2"/>
    </row>
    <row r="4" spans="1:14" x14ac:dyDescent="0.25">
      <c r="A4" s="3" t="s">
        <v>4</v>
      </c>
      <c r="B4" s="3" t="s">
        <v>13</v>
      </c>
      <c r="C4" s="4" t="s">
        <v>14</v>
      </c>
      <c r="D4" s="5"/>
      <c r="E4" s="5">
        <v>64500</v>
      </c>
      <c r="F4" s="5">
        <f>F3+D4-E4</f>
        <v>85500</v>
      </c>
      <c r="H4" s="13" t="s">
        <v>4</v>
      </c>
      <c r="I4" s="3" t="s">
        <v>32</v>
      </c>
      <c r="J4" s="9" t="s">
        <v>33</v>
      </c>
      <c r="K4" s="5"/>
      <c r="L4" s="5">
        <v>1080</v>
      </c>
      <c r="M4" s="5">
        <f>M3+K4-L4</f>
        <v>62920</v>
      </c>
      <c r="N4" s="2"/>
    </row>
    <row r="5" spans="1:14" x14ac:dyDescent="0.25">
      <c r="A5" s="3" t="s">
        <v>15</v>
      </c>
      <c r="B5" s="3" t="s">
        <v>52</v>
      </c>
      <c r="C5" s="4" t="s">
        <v>65</v>
      </c>
      <c r="D5" s="5"/>
      <c r="E5" s="5">
        <v>70500</v>
      </c>
      <c r="F5" s="5">
        <f t="shared" ref="F5" si="0">F4+D5-E5</f>
        <v>15000</v>
      </c>
      <c r="H5" s="13" t="s">
        <v>15</v>
      </c>
      <c r="I5" s="3" t="s">
        <v>24</v>
      </c>
      <c r="J5" s="4" t="s">
        <v>35</v>
      </c>
      <c r="K5" s="5"/>
      <c r="L5" s="5">
        <v>100</v>
      </c>
      <c r="M5" s="5">
        <f t="shared" ref="M5:M35" si="1">M4+K5-L5</f>
        <v>62820</v>
      </c>
      <c r="N5" s="9"/>
    </row>
    <row r="6" spans="1:14" x14ac:dyDescent="0.25">
      <c r="A6" s="6" t="s">
        <v>7</v>
      </c>
      <c r="B6" s="6"/>
      <c r="C6" s="6"/>
      <c r="D6" s="7">
        <f>SUM(D3:D5)</f>
        <v>150000</v>
      </c>
      <c r="E6" s="7">
        <f>SUM(E3:E5)</f>
        <v>135000</v>
      </c>
      <c r="F6" s="10">
        <f>D6-E6</f>
        <v>15000</v>
      </c>
      <c r="H6" s="13" t="s">
        <v>16</v>
      </c>
      <c r="I6" s="3" t="s">
        <v>24</v>
      </c>
      <c r="J6" s="9" t="s">
        <v>43</v>
      </c>
      <c r="K6" s="5"/>
      <c r="L6" s="5">
        <v>1840</v>
      </c>
      <c r="M6" s="5">
        <f t="shared" si="1"/>
        <v>60980</v>
      </c>
      <c r="N6" s="9"/>
    </row>
    <row r="7" spans="1:14" x14ac:dyDescent="0.25">
      <c r="H7" s="13" t="s">
        <v>17</v>
      </c>
      <c r="I7" s="3" t="s">
        <v>24</v>
      </c>
      <c r="J7" s="4" t="s">
        <v>34</v>
      </c>
      <c r="K7" s="5"/>
      <c r="L7" s="5">
        <v>8600</v>
      </c>
      <c r="M7" s="5">
        <f t="shared" si="1"/>
        <v>52380</v>
      </c>
      <c r="N7" s="2"/>
    </row>
    <row r="8" spans="1:14" x14ac:dyDescent="0.25">
      <c r="H8" s="13" t="s">
        <v>18</v>
      </c>
      <c r="I8" s="3" t="s">
        <v>24</v>
      </c>
      <c r="J8" s="4" t="s">
        <v>36</v>
      </c>
      <c r="K8" s="5"/>
      <c r="L8" s="5">
        <v>3600</v>
      </c>
      <c r="M8" s="5">
        <f t="shared" si="1"/>
        <v>48780</v>
      </c>
      <c r="N8" s="2"/>
    </row>
    <row r="9" spans="1:14" x14ac:dyDescent="0.25">
      <c r="A9" s="17" t="s">
        <v>106</v>
      </c>
      <c r="B9" s="17"/>
      <c r="C9" s="17"/>
      <c r="D9" s="17"/>
      <c r="E9" s="17"/>
      <c r="F9" s="17"/>
      <c r="H9" s="13" t="s">
        <v>19</v>
      </c>
      <c r="I9" s="3" t="s">
        <v>24</v>
      </c>
      <c r="J9" s="4" t="s">
        <v>42</v>
      </c>
      <c r="K9" s="5"/>
      <c r="L9" s="5">
        <v>3145</v>
      </c>
      <c r="M9" s="5">
        <f t="shared" si="1"/>
        <v>45635</v>
      </c>
      <c r="N9" s="2"/>
    </row>
    <row r="10" spans="1:14" x14ac:dyDescent="0.25">
      <c r="A10" s="1" t="s">
        <v>5</v>
      </c>
      <c r="B10" s="1" t="s">
        <v>9</v>
      </c>
      <c r="C10" s="2" t="s">
        <v>3</v>
      </c>
      <c r="D10" s="2" t="s">
        <v>0</v>
      </c>
      <c r="E10" s="2" t="s">
        <v>1</v>
      </c>
      <c r="F10" s="2" t="s">
        <v>2</v>
      </c>
      <c r="H10" s="13" t="s">
        <v>20</v>
      </c>
      <c r="I10" s="3" t="s">
        <v>24</v>
      </c>
      <c r="J10" s="4" t="s">
        <v>45</v>
      </c>
      <c r="K10" s="5"/>
      <c r="L10" s="5">
        <v>300</v>
      </c>
      <c r="M10" s="5">
        <f t="shared" si="1"/>
        <v>45335</v>
      </c>
      <c r="N10" s="2"/>
    </row>
    <row r="11" spans="1:14" x14ac:dyDescent="0.25">
      <c r="A11" s="3" t="s">
        <v>6</v>
      </c>
      <c r="B11" s="3" t="s">
        <v>89</v>
      </c>
      <c r="C11" s="4" t="s">
        <v>90</v>
      </c>
      <c r="D11" s="5"/>
      <c r="E11" s="5">
        <v>4800</v>
      </c>
      <c r="F11" s="5">
        <f>D11-E11</f>
        <v>-4800</v>
      </c>
      <c r="H11" s="13" t="s">
        <v>21</v>
      </c>
      <c r="I11" s="3" t="s">
        <v>24</v>
      </c>
      <c r="J11" s="4" t="s">
        <v>37</v>
      </c>
      <c r="K11" s="5"/>
      <c r="L11" s="5">
        <v>4200</v>
      </c>
      <c r="M11" s="5">
        <f t="shared" si="1"/>
        <v>41135</v>
      </c>
      <c r="N11" s="2"/>
    </row>
    <row r="12" spans="1:14" ht="56.25" x14ac:dyDescent="0.25">
      <c r="A12" s="3" t="s">
        <v>4</v>
      </c>
      <c r="B12" s="3" t="s">
        <v>91</v>
      </c>
      <c r="C12" s="4" t="s">
        <v>93</v>
      </c>
      <c r="D12" s="5"/>
      <c r="E12" s="5">
        <v>6400</v>
      </c>
      <c r="F12" s="5">
        <f>F11+D12-E12</f>
        <v>-11200</v>
      </c>
      <c r="H12" s="13" t="s">
        <v>22</v>
      </c>
      <c r="I12" s="3" t="s">
        <v>24</v>
      </c>
      <c r="J12" s="4" t="s">
        <v>92</v>
      </c>
      <c r="K12" s="5"/>
      <c r="L12" s="5">
        <v>6210</v>
      </c>
      <c r="M12" s="5">
        <f t="shared" si="1"/>
        <v>34925</v>
      </c>
      <c r="N12" s="2"/>
    </row>
    <row r="13" spans="1:14" x14ac:dyDescent="0.25">
      <c r="A13" s="3" t="s">
        <v>15</v>
      </c>
      <c r="B13" s="3" t="s">
        <v>94</v>
      </c>
      <c r="C13" s="4" t="s">
        <v>95</v>
      </c>
      <c r="D13" s="5"/>
      <c r="E13" s="5">
        <v>1600</v>
      </c>
      <c r="F13" s="5">
        <f>F12+D13-E13</f>
        <v>-12800</v>
      </c>
      <c r="H13" s="13" t="s">
        <v>25</v>
      </c>
      <c r="I13" s="3" t="s">
        <v>24</v>
      </c>
      <c r="J13" s="4" t="s">
        <v>39</v>
      </c>
      <c r="K13" s="5"/>
      <c r="L13" s="5">
        <v>2680</v>
      </c>
      <c r="M13" s="5">
        <f t="shared" si="1"/>
        <v>32245</v>
      </c>
      <c r="N13" s="2"/>
    </row>
    <row r="14" spans="1:14" x14ac:dyDescent="0.25">
      <c r="A14" s="6" t="s">
        <v>7</v>
      </c>
      <c r="B14" s="6"/>
      <c r="C14" s="6"/>
      <c r="D14" s="7">
        <f>SUM(D11:D13)</f>
        <v>0</v>
      </c>
      <c r="E14" s="7">
        <f>SUM(E11:E13)</f>
        <v>12800</v>
      </c>
      <c r="F14" s="10">
        <f>D14-E14</f>
        <v>-12800</v>
      </c>
      <c r="H14" s="13" t="s">
        <v>26</v>
      </c>
      <c r="I14" s="3" t="s">
        <v>13</v>
      </c>
      <c r="J14" s="4" t="s">
        <v>40</v>
      </c>
      <c r="K14" s="5"/>
      <c r="L14" s="5">
        <v>795</v>
      </c>
      <c r="M14" s="5">
        <f t="shared" si="1"/>
        <v>31450</v>
      </c>
      <c r="N14" s="2"/>
    </row>
    <row r="15" spans="1:14" x14ac:dyDescent="0.25">
      <c r="H15" s="13" t="s">
        <v>27</v>
      </c>
      <c r="I15" s="3" t="s">
        <v>13</v>
      </c>
      <c r="J15" s="4" t="s">
        <v>41</v>
      </c>
      <c r="K15" s="5"/>
      <c r="L15" s="5">
        <v>6510</v>
      </c>
      <c r="M15" s="5">
        <f t="shared" si="1"/>
        <v>24940</v>
      </c>
      <c r="N15" s="2"/>
    </row>
    <row r="16" spans="1:14" x14ac:dyDescent="0.25">
      <c r="H16" s="13" t="s">
        <v>28</v>
      </c>
      <c r="I16" s="3" t="s">
        <v>13</v>
      </c>
      <c r="J16" s="4" t="s">
        <v>44</v>
      </c>
      <c r="K16" s="5"/>
      <c r="L16" s="5">
        <v>800</v>
      </c>
      <c r="M16" s="5">
        <f t="shared" si="1"/>
        <v>24140</v>
      </c>
      <c r="N16" s="2"/>
    </row>
    <row r="17" spans="1:14" x14ac:dyDescent="0.25">
      <c r="H17" s="13" t="s">
        <v>83</v>
      </c>
      <c r="I17" s="3" t="s">
        <v>13</v>
      </c>
      <c r="J17" s="11" t="s">
        <v>86</v>
      </c>
      <c r="K17" s="5"/>
      <c r="L17" s="5">
        <v>2140</v>
      </c>
      <c r="M17" s="5">
        <f t="shared" si="1"/>
        <v>22000</v>
      </c>
      <c r="N17" s="2"/>
    </row>
    <row r="18" spans="1:14" x14ac:dyDescent="0.25">
      <c r="A18" s="21" t="s">
        <v>102</v>
      </c>
      <c r="B18" s="21"/>
      <c r="C18" s="21"/>
      <c r="H18" s="13" t="s">
        <v>53</v>
      </c>
      <c r="I18" s="13" t="s">
        <v>50</v>
      </c>
      <c r="J18" s="14" t="s">
        <v>51</v>
      </c>
      <c r="K18" s="15"/>
      <c r="L18" s="15">
        <v>250</v>
      </c>
      <c r="M18" s="5">
        <f t="shared" si="1"/>
        <v>21750</v>
      </c>
      <c r="N18" s="2"/>
    </row>
    <row r="19" spans="1:14" x14ac:dyDescent="0.25">
      <c r="A19" s="22" t="s">
        <v>5</v>
      </c>
      <c r="B19" s="23" t="s">
        <v>103</v>
      </c>
      <c r="C19" s="23" t="s">
        <v>104</v>
      </c>
      <c r="H19" s="13" t="s">
        <v>54</v>
      </c>
      <c r="I19" s="13" t="s">
        <v>63</v>
      </c>
      <c r="J19" s="14" t="s">
        <v>77</v>
      </c>
      <c r="K19" s="15"/>
      <c r="L19" s="15">
        <v>40</v>
      </c>
      <c r="M19" s="5">
        <f t="shared" si="1"/>
        <v>21710</v>
      </c>
      <c r="N19" s="2"/>
    </row>
    <row r="20" spans="1:14" x14ac:dyDescent="0.25">
      <c r="A20" s="12" t="s">
        <v>6</v>
      </c>
      <c r="B20" s="24" t="s">
        <v>105</v>
      </c>
      <c r="C20" s="25">
        <v>15000</v>
      </c>
      <c r="H20" s="13" t="s">
        <v>55</v>
      </c>
      <c r="I20" s="13" t="s">
        <v>63</v>
      </c>
      <c r="J20" s="16" t="s">
        <v>70</v>
      </c>
      <c r="K20" s="15"/>
      <c r="L20" s="15">
        <v>1920</v>
      </c>
      <c r="M20" s="5">
        <f t="shared" si="1"/>
        <v>19790</v>
      </c>
      <c r="N20" s="2"/>
    </row>
    <row r="21" spans="1:14" x14ac:dyDescent="0.25">
      <c r="A21" s="12" t="s">
        <v>4</v>
      </c>
      <c r="B21" s="24" t="s">
        <v>107</v>
      </c>
      <c r="C21" s="25">
        <v>-12800</v>
      </c>
      <c r="H21" s="13" t="s">
        <v>56</v>
      </c>
      <c r="I21" s="13" t="s">
        <v>68</v>
      </c>
      <c r="J21" s="16" t="s">
        <v>69</v>
      </c>
      <c r="K21" s="15"/>
      <c r="L21" s="15">
        <v>1350</v>
      </c>
      <c r="M21" s="5">
        <f t="shared" si="1"/>
        <v>18440</v>
      </c>
      <c r="N21" s="2"/>
    </row>
    <row r="22" spans="1:14" x14ac:dyDescent="0.25">
      <c r="A22" s="12" t="s">
        <v>15</v>
      </c>
      <c r="B22" s="24" t="s">
        <v>108</v>
      </c>
      <c r="C22" s="25">
        <v>-46820</v>
      </c>
      <c r="H22" s="13" t="s">
        <v>57</v>
      </c>
      <c r="I22" s="13" t="s">
        <v>63</v>
      </c>
      <c r="J22" s="14" t="s">
        <v>67</v>
      </c>
      <c r="K22" s="15"/>
      <c r="L22" s="15">
        <v>8000</v>
      </c>
      <c r="M22" s="5">
        <f t="shared" si="1"/>
        <v>10440</v>
      </c>
      <c r="N22" s="2"/>
    </row>
    <row r="23" spans="1:14" x14ac:dyDescent="0.25">
      <c r="A23" s="26" t="s">
        <v>7</v>
      </c>
      <c r="B23" s="26"/>
      <c r="C23" s="20">
        <f>SUM(C20:C22)</f>
        <v>-44620</v>
      </c>
      <c r="H23" s="13" t="s">
        <v>58</v>
      </c>
      <c r="I23" s="13" t="s">
        <v>63</v>
      </c>
      <c r="J23" s="14" t="s">
        <v>64</v>
      </c>
      <c r="K23" s="15"/>
      <c r="L23" s="15">
        <v>5000</v>
      </c>
      <c r="M23" s="5">
        <f t="shared" si="1"/>
        <v>5440</v>
      </c>
      <c r="N23" s="2"/>
    </row>
    <row r="24" spans="1:14" x14ac:dyDescent="0.25">
      <c r="H24" s="13" t="s">
        <v>59</v>
      </c>
      <c r="I24" s="13" t="s">
        <v>63</v>
      </c>
      <c r="J24" s="14" t="s">
        <v>36</v>
      </c>
      <c r="K24" s="15"/>
      <c r="L24" s="15">
        <v>3600</v>
      </c>
      <c r="M24" s="5">
        <f t="shared" si="1"/>
        <v>1840</v>
      </c>
      <c r="N24" s="2"/>
    </row>
    <row r="25" spans="1:14" x14ac:dyDescent="0.25">
      <c r="H25" s="13" t="s">
        <v>60</v>
      </c>
      <c r="I25" s="13" t="s">
        <v>63</v>
      </c>
      <c r="J25" s="14" t="s">
        <v>72</v>
      </c>
      <c r="K25" s="15"/>
      <c r="L25" s="15">
        <v>2250</v>
      </c>
      <c r="M25" s="5">
        <f t="shared" si="1"/>
        <v>-410</v>
      </c>
      <c r="N25" s="2"/>
    </row>
    <row r="26" spans="1:14" x14ac:dyDescent="0.25">
      <c r="H26" s="13" t="s">
        <v>61</v>
      </c>
      <c r="I26" s="13" t="s">
        <v>63</v>
      </c>
      <c r="J26" s="14" t="s">
        <v>37</v>
      </c>
      <c r="K26" s="15"/>
      <c r="L26" s="15">
        <v>4200</v>
      </c>
      <c r="M26" s="5">
        <f t="shared" si="1"/>
        <v>-4610</v>
      </c>
      <c r="N26" s="2"/>
    </row>
    <row r="27" spans="1:14" ht="37.5" x14ac:dyDescent="0.25">
      <c r="H27" s="13" t="s">
        <v>62</v>
      </c>
      <c r="I27" s="13" t="s">
        <v>63</v>
      </c>
      <c r="J27" s="14" t="s">
        <v>97</v>
      </c>
      <c r="K27" s="15"/>
      <c r="L27" s="15">
        <v>3450</v>
      </c>
      <c r="M27" s="5">
        <f t="shared" si="1"/>
        <v>-8060</v>
      </c>
      <c r="N27" s="2"/>
    </row>
    <row r="28" spans="1:14" x14ac:dyDescent="0.25">
      <c r="H28" s="13" t="s">
        <v>84</v>
      </c>
      <c r="I28" s="13" t="s">
        <v>75</v>
      </c>
      <c r="J28" s="14" t="s">
        <v>76</v>
      </c>
      <c r="K28" s="15"/>
      <c r="L28" s="15">
        <v>150</v>
      </c>
      <c r="M28" s="5">
        <f t="shared" si="1"/>
        <v>-8210</v>
      </c>
      <c r="N28" s="2"/>
    </row>
    <row r="29" spans="1:14" x14ac:dyDescent="0.25">
      <c r="H29" s="13" t="s">
        <v>66</v>
      </c>
      <c r="I29" s="13" t="s">
        <v>63</v>
      </c>
      <c r="J29" s="14" t="s">
        <v>39</v>
      </c>
      <c r="K29" s="15"/>
      <c r="L29" s="15">
        <v>1000</v>
      </c>
      <c r="M29" s="5">
        <f t="shared" si="1"/>
        <v>-9210</v>
      </c>
      <c r="N29" s="2"/>
    </row>
    <row r="30" spans="1:14" x14ac:dyDescent="0.25">
      <c r="H30" s="13" t="s">
        <v>73</v>
      </c>
      <c r="I30" s="13" t="s">
        <v>52</v>
      </c>
      <c r="J30" s="14" t="s">
        <v>96</v>
      </c>
      <c r="K30" s="15"/>
      <c r="L30" s="15">
        <v>8910</v>
      </c>
      <c r="M30" s="5">
        <f t="shared" si="1"/>
        <v>-18120</v>
      </c>
      <c r="N30" s="2"/>
    </row>
    <row r="31" spans="1:14" x14ac:dyDescent="0.25">
      <c r="H31" s="13" t="s">
        <v>74</v>
      </c>
      <c r="I31" s="13" t="s">
        <v>52</v>
      </c>
      <c r="J31" s="14" t="s">
        <v>71</v>
      </c>
      <c r="K31" s="15"/>
      <c r="L31" s="15">
        <v>720</v>
      </c>
      <c r="M31" s="5">
        <f t="shared" si="1"/>
        <v>-18840</v>
      </c>
      <c r="N31" s="2"/>
    </row>
    <row r="32" spans="1:14" ht="56.25" x14ac:dyDescent="0.25">
      <c r="H32" s="13" t="s">
        <v>78</v>
      </c>
      <c r="I32" s="13" t="s">
        <v>79</v>
      </c>
      <c r="J32" s="14" t="s">
        <v>80</v>
      </c>
      <c r="K32" s="15"/>
      <c r="L32" s="15">
        <v>24630</v>
      </c>
      <c r="M32" s="5">
        <f t="shared" si="1"/>
        <v>-43470</v>
      </c>
      <c r="N32" s="2"/>
    </row>
    <row r="33" spans="8:14" x14ac:dyDescent="0.25">
      <c r="H33" s="13" t="s">
        <v>81</v>
      </c>
      <c r="I33" s="13" t="s">
        <v>52</v>
      </c>
      <c r="J33" s="14" t="s">
        <v>88</v>
      </c>
      <c r="K33" s="15"/>
      <c r="L33" s="15">
        <v>1600</v>
      </c>
      <c r="M33" s="5">
        <f t="shared" si="1"/>
        <v>-45070</v>
      </c>
      <c r="N33" s="2"/>
    </row>
    <row r="34" spans="8:14" x14ac:dyDescent="0.25">
      <c r="H34" s="13" t="s">
        <v>85</v>
      </c>
      <c r="I34" s="13" t="s">
        <v>82</v>
      </c>
      <c r="J34" s="14" t="s">
        <v>51</v>
      </c>
      <c r="K34" s="15"/>
      <c r="L34" s="15">
        <v>250</v>
      </c>
      <c r="M34" s="5">
        <f t="shared" si="1"/>
        <v>-45320</v>
      </c>
      <c r="N34" s="2"/>
    </row>
    <row r="35" spans="8:14" x14ac:dyDescent="0.25">
      <c r="H35" s="12" t="s">
        <v>99</v>
      </c>
      <c r="I35" s="13" t="s">
        <v>100</v>
      </c>
      <c r="J35" s="14" t="s">
        <v>101</v>
      </c>
      <c r="K35" s="15"/>
      <c r="L35" s="15">
        <v>1500</v>
      </c>
      <c r="M35" s="5">
        <f t="shared" si="1"/>
        <v>-46820</v>
      </c>
      <c r="N35" s="2"/>
    </row>
    <row r="36" spans="8:14" x14ac:dyDescent="0.25">
      <c r="H36" s="6" t="s">
        <v>7</v>
      </c>
      <c r="I36" s="6"/>
      <c r="J36" s="6"/>
      <c r="K36" s="7">
        <f>SUM(K3:K32)</f>
        <v>64000</v>
      </c>
      <c r="L36" s="7">
        <f>SUM(L3:L35)</f>
        <v>110820</v>
      </c>
      <c r="M36" s="10">
        <f>K36-L36</f>
        <v>-46820</v>
      </c>
      <c r="N36" s="2"/>
    </row>
    <row r="44" spans="8:14" x14ac:dyDescent="0.25">
      <c r="J44" s="8" t="s">
        <v>87</v>
      </c>
    </row>
  </sheetData>
  <mergeCells count="4">
    <mergeCell ref="A1:F1"/>
    <mergeCell ref="H1:N1"/>
    <mergeCell ref="A9:F9"/>
    <mergeCell ref="A18:C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0801-0802費用</vt:lpstr>
      <vt:lpstr>0801-0816費用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2020-08-06T09:13:37Z</dcterms:created>
  <dcterms:modified xsi:type="dcterms:W3CDTF">2020-10-29T10:08:55Z</dcterms:modified>
</cp:coreProperties>
</file>