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230" windowHeight="7155"/>
  </bookViews>
  <sheets>
    <sheet name="tdd-lte dl rate calculation" sheetId="5" r:id="rId1"/>
    <sheet name="tdd-lte dl caculation" sheetId="4" state="hidden" r:id="rId2"/>
    <sheet name="UE category" sheetId="7" r:id="rId3"/>
    <sheet name="T-put related parameters" sheetId="6" r:id="rId4"/>
    <sheet name="tdd configuration" sheetId="2" r:id="rId5"/>
    <sheet name="special subframe configuration" sheetId="3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/>
  <c r="C13"/>
  <c r="C15" s="1"/>
  <c r="C10"/>
  <c r="C4"/>
  <c r="C7" s="1"/>
  <c r="C2"/>
  <c r="C17" l="1"/>
  <c r="C21" s="1"/>
  <c r="C24" s="1"/>
  <c r="C27" s="1"/>
  <c r="C5"/>
  <c r="C6" s="1"/>
</calcChain>
</file>

<file path=xl/sharedStrings.xml><?xml version="1.0" encoding="utf-8"?>
<sst xmlns="http://schemas.openxmlformats.org/spreadsheetml/2006/main" count="171" uniqueCount="62">
  <si>
    <t>QPSK</t>
  </si>
  <si>
    <t>16 QAM</t>
  </si>
  <si>
    <t>64 QAM</t>
  </si>
  <si>
    <t>256 QAM</t>
  </si>
  <si>
    <t>Modulation</t>
  </si>
  <si>
    <t>SISO</t>
  </si>
  <si>
    <t>2x2 MIMO</t>
  </si>
  <si>
    <t>4x4 MIMO</t>
  </si>
  <si>
    <t>Number of bits per symbol [bits]</t>
  </si>
  <si>
    <t>Bandwidth [MHz]</t>
  </si>
  <si>
    <t>Number of resource blocks [blocks]</t>
  </si>
  <si>
    <t>Carrier Aggregation Mode</t>
  </si>
  <si>
    <t>2 Carriers</t>
  </si>
  <si>
    <t>3 Carriers</t>
  </si>
  <si>
    <t>1 Carrier</t>
  </si>
  <si>
    <t>Maximum achievable user throughput with CA [Mbps]</t>
  </si>
  <si>
    <t>4 Carriers</t>
  </si>
  <si>
    <t>Resource block size in frequency domain [Hz]</t>
  </si>
  <si>
    <t>Guard band [%]</t>
  </si>
  <si>
    <t>TDD Configuration [0 to 6]</t>
  </si>
  <si>
    <t>Special Subframe Configuration [0 to 8]</t>
  </si>
  <si>
    <t>D</t>
  </si>
  <si>
    <t>S</t>
  </si>
  <si>
    <t>U</t>
  </si>
  <si>
    <t>DwPTS</t>
  </si>
  <si>
    <t>GP</t>
  </si>
  <si>
    <t>UpPTS</t>
  </si>
  <si>
    <t>Config.</t>
  </si>
  <si>
    <t>Period</t>
  </si>
  <si>
    <t>5 ms</t>
  </si>
  <si>
    <t>10 ms</t>
  </si>
  <si>
    <t>Subframe number</t>
  </si>
  <si>
    <t>Format</t>
  </si>
  <si>
    <t>Symbols</t>
  </si>
  <si>
    <t>Cyclic</t>
  </si>
  <si>
    <t>Prefix</t>
  </si>
  <si>
    <t>Normal CP</t>
  </si>
  <si>
    <t>Extended CP</t>
  </si>
  <si>
    <t>Cyclic Prefix Length (number of symbols per slot)</t>
  </si>
  <si>
    <t># of OFDM symbols per frame of 10ms [symbols]</t>
  </si>
  <si>
    <t># of OFDM symbols per subframe of 1ms [symbols]</t>
  </si>
  <si>
    <t># of OFDM symbols per slot of 0.5ms [symbols]</t>
  </si>
  <si>
    <t>Resource block size in time domain, or slot (s)</t>
  </si>
  <si>
    <t>RE total number of 1s</t>
  </si>
  <si>
    <t># of OFDM symbols per RB (12sc * #symbols/slot)</t>
  </si>
  <si>
    <t>http://dhagle.in/LTE</t>
  </si>
  <si>
    <t>Channel Bandwidth</t>
  </si>
  <si>
    <t>CP length</t>
  </si>
  <si>
    <t>CFI</t>
  </si>
  <si>
    <t>Number of Antenna Ports</t>
  </si>
  <si>
    <t>Diversity/MIMO Mode</t>
  </si>
  <si>
    <t>CFI for TDD Special subframes 1 and 6</t>
  </si>
  <si>
    <r>
      <rPr>
        <b/>
        <u/>
        <sz val="11"/>
        <color theme="1"/>
        <rFont val="Calibri"/>
        <family val="2"/>
        <scheme val="minor"/>
      </rPr>
      <t>PDSCH percentage</t>
    </r>
    <r>
      <rPr>
        <sz val="11"/>
        <color theme="1"/>
        <rFont val="Calibri"/>
        <family val="2"/>
        <scheme val="minor"/>
      </rPr>
      <t xml:space="preserve"> out of the total bw.
please refer to </t>
    </r>
    <r>
      <rPr>
        <b/>
        <sz val="11"/>
        <color rgb="FFFF0000"/>
        <rFont val="Calibri"/>
        <family val="2"/>
        <scheme val="minor"/>
      </rPr>
      <t>http://dhagle.in/LTE</t>
    </r>
  </si>
  <si>
    <t>the8layers.com</t>
  </si>
  <si>
    <t>sharetechnote.com</t>
  </si>
  <si>
    <t>dhagle.in/LTE</t>
  </si>
  <si>
    <r>
      <rPr>
        <b/>
        <sz val="11"/>
        <color rgb="FFC00000"/>
        <rFont val="Calibri"/>
        <family val="2"/>
        <scheme val="minor"/>
      </rPr>
      <t>Reference:</t>
    </r>
    <r>
      <rPr>
        <sz val="11"/>
        <color theme="1"/>
        <rFont val="Calibri"/>
        <family val="2"/>
        <scheme val="minor"/>
      </rPr>
      <t xml:space="preserve"> </t>
    </r>
  </si>
  <si>
    <t>Throuhput per link with diversity/MIMO [Mbps]</t>
  </si>
  <si>
    <t>DL Throuhput per antenna [Mbps]-CR(100%)</t>
  </si>
  <si>
    <t>DL Throuhput per antenna [Mbps]-CR(93%)</t>
  </si>
  <si>
    <t>CR(Coding Rate)</t>
  </si>
  <si>
    <t>Reference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</si>
</sst>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9" fontId="0" fillId="4" borderId="0" xfId="0" applyNumberFormat="1" applyFont="1" applyFill="1" applyAlignment="1">
      <alignment horizontal="right"/>
    </xf>
    <xf numFmtId="9" fontId="0" fillId="0" borderId="0" xfId="1" applyFont="1"/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6" borderId="3" xfId="0" applyFill="1" applyBorder="1" applyAlignment="1">
      <alignment horizontal="centerContinuous"/>
    </xf>
    <xf numFmtId="0" fontId="1" fillId="6" borderId="1" xfId="0" applyFont="1" applyFill="1" applyBorder="1" applyAlignment="1">
      <alignment horizontal="centerContinuous"/>
    </xf>
    <xf numFmtId="0" fontId="1" fillId="6" borderId="2" xfId="0" applyFont="1" applyFill="1" applyBorder="1" applyAlignment="1">
      <alignment horizontal="centerContinuous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Continuous"/>
    </xf>
    <xf numFmtId="0" fontId="1" fillId="7" borderId="2" xfId="0" applyFont="1" applyFill="1" applyBorder="1" applyAlignment="1">
      <alignment horizontal="centerContinuous"/>
    </xf>
    <xf numFmtId="0" fontId="1" fillId="7" borderId="1" xfId="0" applyFont="1" applyFill="1" applyBorder="1" applyAlignment="1">
      <alignment horizontal="centerContinuous"/>
    </xf>
    <xf numFmtId="0" fontId="0" fillId="7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0" fontId="5" fillId="0" borderId="0" xfId="2" applyAlignment="1" applyProtection="1"/>
    <xf numFmtId="0" fontId="0" fillId="0" borderId="1" xfId="0" applyBorder="1"/>
    <xf numFmtId="0" fontId="0" fillId="8" borderId="1" xfId="0" applyFill="1" applyBorder="1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wrapText="1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29</xdr:row>
      <xdr:rowOff>152400</xdr:rowOff>
    </xdr:from>
    <xdr:to>
      <xdr:col>18</xdr:col>
      <xdr:colOff>19050</xdr:colOff>
      <xdr:row>76</xdr:row>
      <xdr:rowOff>123825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6057900"/>
          <a:ext cx="15697200" cy="892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133350</xdr:rowOff>
    </xdr:from>
    <xdr:to>
      <xdr:col>9</xdr:col>
      <xdr:colOff>161925</xdr:colOff>
      <xdr:row>32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514350"/>
          <a:ext cx="5724525" cy="566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7</xdr:row>
      <xdr:rowOff>28575</xdr:rowOff>
    </xdr:from>
    <xdr:to>
      <xdr:col>18</xdr:col>
      <xdr:colOff>571500</xdr:colOff>
      <xdr:row>20</xdr:row>
      <xdr:rowOff>180975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5075" y="1362075"/>
          <a:ext cx="545782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15</xdr:row>
      <xdr:rowOff>104775</xdr:rowOff>
    </xdr:from>
    <xdr:to>
      <xdr:col>22</xdr:col>
      <xdr:colOff>190500</xdr:colOff>
      <xdr:row>62</xdr:row>
      <xdr:rowOff>76200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3343275"/>
          <a:ext cx="15697200" cy="892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hagle.in/L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7"/>
  <sheetViews>
    <sheetView tabSelected="1" workbookViewId="0">
      <selection activeCell="L15" sqref="L15"/>
    </sheetView>
  </sheetViews>
  <sheetFormatPr defaultRowHeight="15"/>
  <cols>
    <col min="2" max="2" width="49.85546875" bestFit="1" customWidth="1"/>
    <col min="3" max="3" width="12.140625" customWidth="1"/>
    <col min="5" max="5" width="21.140625" customWidth="1"/>
    <col min="6" max="6" width="11.85546875" customWidth="1"/>
    <col min="7" max="7" width="10.140625" bestFit="1" customWidth="1"/>
    <col min="8" max="8" width="12.42578125" customWidth="1"/>
    <col min="14" max="14" width="24.5703125" customWidth="1"/>
  </cols>
  <sheetData>
    <row r="1" spans="2:14">
      <c r="N1" t="s">
        <v>56</v>
      </c>
    </row>
    <row r="2" spans="2:14">
      <c r="B2" t="s">
        <v>42</v>
      </c>
      <c r="C2" s="1">
        <f>0.5/1000</f>
        <v>5.0000000000000001E-4</v>
      </c>
      <c r="N2" s="25" t="s">
        <v>53</v>
      </c>
    </row>
    <row r="3" spans="2:14">
      <c r="B3" t="s">
        <v>38</v>
      </c>
      <c r="C3" s="3" t="s">
        <v>36</v>
      </c>
      <c r="E3" s="5" t="s">
        <v>36</v>
      </c>
      <c r="F3" s="5" t="s">
        <v>37</v>
      </c>
      <c r="N3" s="25" t="s">
        <v>54</v>
      </c>
    </row>
    <row r="4" spans="2:14">
      <c r="B4" t="s">
        <v>41</v>
      </c>
      <c r="C4">
        <f>HLOOKUP(C3,E3:F4,2,FALSE)</f>
        <v>7</v>
      </c>
      <c r="E4" s="4">
        <v>7</v>
      </c>
      <c r="F4" s="4">
        <v>6</v>
      </c>
      <c r="N4" s="25" t="s">
        <v>55</v>
      </c>
    </row>
    <row r="5" spans="2:14">
      <c r="B5" t="s">
        <v>40</v>
      </c>
      <c r="C5">
        <f>C4/C2/1000</f>
        <v>14</v>
      </c>
    </row>
    <row r="6" spans="2:14">
      <c r="B6" t="s">
        <v>39</v>
      </c>
      <c r="C6">
        <f>C5*10</f>
        <v>140</v>
      </c>
    </row>
    <row r="7" spans="2:14">
      <c r="B7" t="s">
        <v>44</v>
      </c>
      <c r="C7">
        <f>C4*12</f>
        <v>84</v>
      </c>
    </row>
    <row r="9" spans="2:14">
      <c r="B9" t="s">
        <v>4</v>
      </c>
      <c r="C9" s="3" t="s">
        <v>2</v>
      </c>
      <c r="E9" s="5" t="s">
        <v>0</v>
      </c>
      <c r="F9" s="5" t="s">
        <v>1</v>
      </c>
      <c r="G9" s="5" t="s">
        <v>2</v>
      </c>
      <c r="H9" s="5" t="s">
        <v>3</v>
      </c>
    </row>
    <row r="10" spans="2:14">
      <c r="B10" t="s">
        <v>8</v>
      </c>
      <c r="C10">
        <f>HLOOKUP(C9,E9:H10,2,FALSE)</f>
        <v>6</v>
      </c>
      <c r="E10" s="4">
        <v>2</v>
      </c>
      <c r="F10" s="4">
        <v>4</v>
      </c>
      <c r="G10" s="4">
        <v>6</v>
      </c>
      <c r="H10" s="4">
        <v>8</v>
      </c>
    </row>
    <row r="12" spans="2:14">
      <c r="B12" t="s">
        <v>9</v>
      </c>
      <c r="C12" s="2">
        <v>20</v>
      </c>
      <c r="E12" s="5">
        <v>1.4</v>
      </c>
      <c r="F12" s="5">
        <v>3</v>
      </c>
      <c r="G12" s="5">
        <v>5</v>
      </c>
      <c r="H12" s="5">
        <v>10</v>
      </c>
      <c r="I12" s="5">
        <v>15</v>
      </c>
      <c r="J12" s="5">
        <v>20</v>
      </c>
    </row>
    <row r="13" spans="2:14">
      <c r="B13" t="s">
        <v>18</v>
      </c>
      <c r="C13" s="7">
        <f>HLOOKUP(C12,E12:J13,2,FALSE)</f>
        <v>0.1</v>
      </c>
      <c r="E13" s="6">
        <v>0.22850000000000001</v>
      </c>
      <c r="F13" s="6">
        <v>0.1</v>
      </c>
      <c r="G13" s="6">
        <v>0.1</v>
      </c>
      <c r="H13" s="6">
        <v>0.1</v>
      </c>
      <c r="I13" s="6">
        <v>0.1</v>
      </c>
      <c r="J13" s="6">
        <v>0.1</v>
      </c>
    </row>
    <row r="14" spans="2:14">
      <c r="B14" t="s">
        <v>17</v>
      </c>
      <c r="C14" s="1">
        <v>180</v>
      </c>
    </row>
    <row r="15" spans="2:14">
      <c r="B15" t="s">
        <v>10</v>
      </c>
      <c r="C15">
        <f>FLOOR(C12*1000*(1-C13)/C14,1)</f>
        <v>100</v>
      </c>
    </row>
    <row r="17" spans="2:8">
      <c r="B17" t="s">
        <v>43</v>
      </c>
      <c r="C17">
        <f>C7*C15*2*1000</f>
        <v>16800000</v>
      </c>
    </row>
    <row r="18" spans="2:8" ht="30">
      <c r="B18" s="21" t="s">
        <v>52</v>
      </c>
      <c r="C18" s="20">
        <v>0.40200000000000002</v>
      </c>
      <c r="E18" s="22" t="s">
        <v>45</v>
      </c>
    </row>
    <row r="19" spans="2:8">
      <c r="B19" s="27" t="s">
        <v>58</v>
      </c>
      <c r="C19" s="26">
        <f>C17*C18*C10/1000/1000</f>
        <v>40.521599999999999</v>
      </c>
      <c r="E19" s="22"/>
    </row>
    <row r="20" spans="2:8">
      <c r="B20" s="21" t="s">
        <v>60</v>
      </c>
      <c r="C20" s="20">
        <v>0.93</v>
      </c>
      <c r="E20" s="22"/>
    </row>
    <row r="21" spans="2:8">
      <c r="B21" s="25" t="s">
        <v>59</v>
      </c>
      <c r="C21" s="26">
        <f>C17*C18*C10*C20/1000/1000</f>
        <v>37.685088</v>
      </c>
    </row>
    <row r="23" spans="2:8">
      <c r="B23" t="s">
        <v>50</v>
      </c>
      <c r="C23" s="3" t="s">
        <v>6</v>
      </c>
      <c r="E23" s="5" t="s">
        <v>5</v>
      </c>
      <c r="F23" s="5" t="s">
        <v>6</v>
      </c>
      <c r="G23" s="5" t="s">
        <v>7</v>
      </c>
    </row>
    <row r="24" spans="2:8">
      <c r="B24" s="25" t="s">
        <v>57</v>
      </c>
      <c r="C24" s="26">
        <f>C21*HLOOKUP(C23,E23:H24,2,FALSE)</f>
        <v>75.370176000000001</v>
      </c>
      <c r="E24" s="4">
        <v>1</v>
      </c>
      <c r="F24" s="4">
        <v>2</v>
      </c>
      <c r="G24" s="4">
        <v>4</v>
      </c>
    </row>
    <row r="26" spans="2:8">
      <c r="B26" t="s">
        <v>11</v>
      </c>
      <c r="C26" s="3" t="s">
        <v>12</v>
      </c>
      <c r="E26" s="5" t="s">
        <v>14</v>
      </c>
      <c r="F26" s="5" t="s">
        <v>12</v>
      </c>
      <c r="G26" s="5" t="s">
        <v>13</v>
      </c>
      <c r="H26" s="5" t="s">
        <v>16</v>
      </c>
    </row>
    <row r="27" spans="2:8">
      <c r="B27" s="25" t="s">
        <v>15</v>
      </c>
      <c r="C27" s="26">
        <f>C24*HLOOKUP(C26,$E$26:$H$27,2,FALSE)</f>
        <v>150.740352</v>
      </c>
      <c r="E27" s="4">
        <v>1</v>
      </c>
      <c r="F27" s="4">
        <v>2</v>
      </c>
      <c r="G27" s="4">
        <v>3</v>
      </c>
      <c r="H27" s="4">
        <v>4</v>
      </c>
    </row>
  </sheetData>
  <dataValidations disablePrompts="1" count="5">
    <dataValidation type="list" allowBlank="1" showInputMessage="1" showErrorMessage="1" sqref="C23">
      <formula1>$E$23:$G$23</formula1>
    </dataValidation>
    <dataValidation type="list" allowBlank="1" showInputMessage="1" showErrorMessage="1" sqref="C26">
      <formula1>$E$26:$H$26</formula1>
    </dataValidation>
    <dataValidation type="list" allowBlank="1" showInputMessage="1" showErrorMessage="1" sqref="C12">
      <formula1>$E$12:$J$12</formula1>
    </dataValidation>
    <dataValidation type="list" allowBlank="1" showInputMessage="1" showErrorMessage="1" sqref="C3">
      <formula1>$E$3:$F$3</formula1>
    </dataValidation>
    <dataValidation type="list" allowBlank="1" showInputMessage="1" showErrorMessage="1" sqref="C9">
      <formula1>$E$9:$H$9</formula1>
    </dataValidation>
  </dataValidations>
  <hyperlinks>
    <hyperlink ref="E18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8"/>
  <sheetViews>
    <sheetView workbookViewId="0">
      <selection activeCell="B1" sqref="B1:H2"/>
    </sheetView>
  </sheetViews>
  <sheetFormatPr defaultRowHeight="15"/>
  <cols>
    <col min="2" max="2" width="46.85546875" bestFit="1" customWidth="1"/>
    <col min="3" max="3" width="12.140625" bestFit="1" customWidth="1"/>
    <col min="5" max="5" width="13.85546875" customWidth="1"/>
    <col min="6" max="6" width="12.140625" bestFit="1" customWidth="1"/>
  </cols>
  <sheetData>
    <row r="1" spans="2:10">
      <c r="C1" s="3"/>
      <c r="E1" s="5"/>
      <c r="F1" s="5"/>
      <c r="G1" s="5"/>
      <c r="H1" s="5"/>
    </row>
    <row r="2" spans="2:10">
      <c r="E2" s="4"/>
      <c r="F2" s="4"/>
      <c r="G2" s="4"/>
      <c r="H2" s="4"/>
    </row>
    <row r="5" spans="2:10">
      <c r="B5" t="s">
        <v>9</v>
      </c>
      <c r="C5" s="2">
        <v>10</v>
      </c>
      <c r="E5" s="5">
        <v>1.4</v>
      </c>
      <c r="F5" s="5">
        <v>3</v>
      </c>
      <c r="G5" s="5">
        <v>5</v>
      </c>
      <c r="H5" s="5">
        <v>10</v>
      </c>
      <c r="I5" s="5">
        <v>15</v>
      </c>
      <c r="J5" s="5">
        <v>20</v>
      </c>
    </row>
    <row r="7" spans="2:10">
      <c r="C7" s="3"/>
      <c r="E7" s="5"/>
      <c r="F7" s="5"/>
    </row>
    <row r="8" spans="2:10">
      <c r="E8" s="4"/>
      <c r="F8" s="4"/>
    </row>
  </sheetData>
  <dataValidations count="3">
    <dataValidation type="list" allowBlank="1" showInputMessage="1" showErrorMessage="1" sqref="C1">
      <formula1>$E$1:$H$1</formula1>
    </dataValidation>
    <dataValidation type="list" allowBlank="1" showInputMessage="1" showErrorMessage="1" sqref="C5">
      <formula1>$E$5:$J$5</formula1>
    </dataValidation>
    <dataValidation type="list" allowBlank="1" showInputMessage="1" showErrorMessage="1" sqref="C7">
      <formula1>$E$7:$F$7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L4" sqref="L4"/>
    </sheetView>
  </sheetViews>
  <sheetFormatPr defaultRowHeight="15"/>
  <cols>
    <col min="1" max="1" width="12.5703125" customWidth="1"/>
  </cols>
  <sheetData>
    <row r="1" spans="1:2">
      <c r="A1" t="s">
        <v>61</v>
      </c>
      <c r="B1">
        <v>36.305999999999997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L12"/>
  <sheetViews>
    <sheetView workbookViewId="0">
      <selection activeCell="C14" sqref="C14"/>
    </sheetView>
  </sheetViews>
  <sheetFormatPr defaultRowHeight="15"/>
  <cols>
    <col min="1" max="1" width="36.28515625" bestFit="1" customWidth="1"/>
    <col min="2" max="2" width="10.28515625" bestFit="1" customWidth="1"/>
    <col min="3" max="3" width="9.5703125" customWidth="1"/>
    <col min="4" max="4" width="10.28515625" bestFit="1" customWidth="1"/>
    <col min="5" max="5" width="12.140625" bestFit="1" customWidth="1"/>
    <col min="6" max="6" width="10.140625" bestFit="1" customWidth="1"/>
    <col min="8" max="8" width="7.140625" customWidth="1"/>
  </cols>
  <sheetData>
    <row r="3" spans="1:12">
      <c r="A3" s="23" t="s">
        <v>19</v>
      </c>
      <c r="B3" s="24">
        <v>2</v>
      </c>
      <c r="D3" s="5">
        <v>0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</row>
    <row r="4" spans="1:12">
      <c r="A4" s="23" t="s">
        <v>20</v>
      </c>
      <c r="B4" s="24">
        <v>4</v>
      </c>
      <c r="D4" s="5">
        <v>0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</row>
    <row r="5" spans="1:12">
      <c r="A5" s="23" t="s">
        <v>46</v>
      </c>
      <c r="B5" s="24">
        <v>1.4</v>
      </c>
      <c r="D5" s="5">
        <v>1.4</v>
      </c>
      <c r="E5" s="5">
        <v>3</v>
      </c>
      <c r="F5" s="5">
        <v>5</v>
      </c>
      <c r="G5" s="5">
        <v>10</v>
      </c>
      <c r="H5" s="5">
        <v>15</v>
      </c>
      <c r="I5" s="5">
        <v>20</v>
      </c>
    </row>
    <row r="6" spans="1:12">
      <c r="A6" s="23" t="s">
        <v>47</v>
      </c>
      <c r="B6" s="24" t="s">
        <v>36</v>
      </c>
      <c r="D6" s="5" t="s">
        <v>36</v>
      </c>
      <c r="E6" s="5" t="s">
        <v>37</v>
      </c>
    </row>
    <row r="7" spans="1:12">
      <c r="A7" s="23" t="s">
        <v>48</v>
      </c>
      <c r="B7" s="24">
        <v>1</v>
      </c>
      <c r="D7" s="5">
        <v>1</v>
      </c>
      <c r="E7" s="5">
        <v>2</v>
      </c>
      <c r="F7" s="5">
        <v>3</v>
      </c>
    </row>
    <row r="8" spans="1:12">
      <c r="A8" s="23" t="s">
        <v>51</v>
      </c>
      <c r="B8" s="24">
        <v>1</v>
      </c>
      <c r="D8" s="5">
        <v>1</v>
      </c>
      <c r="E8" s="5">
        <v>2</v>
      </c>
      <c r="F8" s="5"/>
    </row>
    <row r="9" spans="1:12">
      <c r="A9" s="23" t="s">
        <v>49</v>
      </c>
      <c r="B9" s="24">
        <v>1</v>
      </c>
      <c r="D9" s="5">
        <v>1</v>
      </c>
      <c r="E9" s="5">
        <v>2</v>
      </c>
      <c r="F9" s="5">
        <v>4</v>
      </c>
    </row>
    <row r="11" spans="1:12">
      <c r="A11" s="23" t="s">
        <v>50</v>
      </c>
      <c r="B11" s="24" t="s">
        <v>5</v>
      </c>
      <c r="D11" s="5" t="s">
        <v>5</v>
      </c>
      <c r="E11" s="5" t="s">
        <v>6</v>
      </c>
      <c r="F11" s="5" t="s">
        <v>7</v>
      </c>
    </row>
    <row r="12" spans="1:12">
      <c r="A12" s="23" t="s">
        <v>11</v>
      </c>
      <c r="B12" s="24" t="s">
        <v>14</v>
      </c>
      <c r="D12" s="5" t="s">
        <v>14</v>
      </c>
      <c r="E12" s="5" t="s">
        <v>12</v>
      </c>
      <c r="F12" s="5" t="s">
        <v>13</v>
      </c>
      <c r="G12" s="5" t="s">
        <v>16</v>
      </c>
    </row>
  </sheetData>
  <dataValidations count="9">
    <dataValidation type="list" allowBlank="1" showInputMessage="1" showErrorMessage="1" sqref="B11">
      <formula1>$D$11:$F$11</formula1>
    </dataValidation>
    <dataValidation type="list" allowBlank="1" showInputMessage="1" showErrorMessage="1" sqref="B12">
      <formula1>$D$12:$G$12</formula1>
    </dataValidation>
    <dataValidation type="list" allowBlank="1" showInputMessage="1" showErrorMessage="1" sqref="B5">
      <formula1>$B$5</formula1>
    </dataValidation>
    <dataValidation type="list" allowBlank="1" showInputMessage="1" showErrorMessage="1" sqref="B6">
      <formula1>$D$6:$E$6</formula1>
    </dataValidation>
    <dataValidation type="list" allowBlank="1" showInputMessage="1" showErrorMessage="1" sqref="B7">
      <formula1>$D$7:$F$7</formula1>
    </dataValidation>
    <dataValidation type="list" allowBlank="1" showInputMessage="1" showErrorMessage="1" sqref="B9">
      <formula1>$D$9:$F$9</formula1>
    </dataValidation>
    <dataValidation type="list" allowBlank="1" showInputMessage="1" showErrorMessage="1" sqref="B8">
      <formula1>$D$8:$E$8</formula1>
    </dataValidation>
    <dataValidation type="list" allowBlank="1" showInputMessage="1" showErrorMessage="1" sqref="B4">
      <formula1>$D$4:$L$4</formula1>
    </dataValidation>
    <dataValidation type="list" allowBlank="1" showInputMessage="1" showErrorMessage="1" sqref="B3">
      <formula1>$D$3:$J$3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F18" sqref="F18"/>
    </sheetView>
  </sheetViews>
  <sheetFormatPr defaultRowHeight="15"/>
  <cols>
    <col min="3" max="12" width="5.7109375" customWidth="1"/>
  </cols>
  <sheetData>
    <row r="1" spans="1:12">
      <c r="A1" s="12"/>
      <c r="B1" s="12"/>
      <c r="C1" s="13" t="s">
        <v>31</v>
      </c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4" t="s">
        <v>27</v>
      </c>
      <c r="B2" s="14" t="s">
        <v>28</v>
      </c>
      <c r="C2" s="15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</row>
    <row r="3" spans="1:12">
      <c r="A3" s="11">
        <v>0</v>
      </c>
      <c r="B3" s="8" t="s">
        <v>29</v>
      </c>
      <c r="C3" s="9" t="s">
        <v>21</v>
      </c>
      <c r="D3" s="10" t="s">
        <v>22</v>
      </c>
      <c r="E3" s="9" t="s">
        <v>23</v>
      </c>
      <c r="F3" s="9" t="s">
        <v>23</v>
      </c>
      <c r="G3" s="9" t="s">
        <v>23</v>
      </c>
      <c r="H3" s="9" t="s">
        <v>21</v>
      </c>
      <c r="I3" s="10" t="s">
        <v>22</v>
      </c>
      <c r="J3" s="9" t="s">
        <v>23</v>
      </c>
      <c r="K3" s="9" t="s">
        <v>23</v>
      </c>
      <c r="L3" s="9" t="s">
        <v>23</v>
      </c>
    </row>
    <row r="4" spans="1:12">
      <c r="A4" s="8">
        <v>1</v>
      </c>
      <c r="B4" s="8" t="s">
        <v>29</v>
      </c>
      <c r="C4" s="9" t="s">
        <v>21</v>
      </c>
      <c r="D4" s="10" t="s">
        <v>22</v>
      </c>
      <c r="E4" s="9" t="s">
        <v>23</v>
      </c>
      <c r="F4" s="9" t="s">
        <v>23</v>
      </c>
      <c r="G4" s="9" t="s">
        <v>21</v>
      </c>
      <c r="H4" s="9" t="s">
        <v>21</v>
      </c>
      <c r="I4" s="10" t="s">
        <v>22</v>
      </c>
      <c r="J4" s="9" t="s">
        <v>23</v>
      </c>
      <c r="K4" s="9" t="s">
        <v>23</v>
      </c>
      <c r="L4" s="9" t="s">
        <v>21</v>
      </c>
    </row>
    <row r="5" spans="1:12">
      <c r="A5" s="8">
        <v>2</v>
      </c>
      <c r="B5" s="8" t="s">
        <v>29</v>
      </c>
      <c r="C5" s="9" t="s">
        <v>21</v>
      </c>
      <c r="D5" s="10" t="s">
        <v>22</v>
      </c>
      <c r="E5" s="9" t="s">
        <v>23</v>
      </c>
      <c r="F5" s="9" t="s">
        <v>21</v>
      </c>
      <c r="G5" s="9" t="s">
        <v>21</v>
      </c>
      <c r="H5" s="9" t="s">
        <v>21</v>
      </c>
      <c r="I5" s="10" t="s">
        <v>22</v>
      </c>
      <c r="J5" s="9" t="s">
        <v>23</v>
      </c>
      <c r="K5" s="9" t="s">
        <v>21</v>
      </c>
      <c r="L5" s="9" t="s">
        <v>21</v>
      </c>
    </row>
    <row r="6" spans="1:12">
      <c r="A6" s="8">
        <v>3</v>
      </c>
      <c r="B6" s="8" t="s">
        <v>30</v>
      </c>
      <c r="C6" s="9" t="s">
        <v>21</v>
      </c>
      <c r="D6" s="10" t="s">
        <v>22</v>
      </c>
      <c r="E6" s="9" t="s">
        <v>23</v>
      </c>
      <c r="F6" s="9" t="s">
        <v>23</v>
      </c>
      <c r="G6" s="9" t="s">
        <v>23</v>
      </c>
      <c r="H6" s="9" t="s">
        <v>21</v>
      </c>
      <c r="I6" s="9" t="s">
        <v>21</v>
      </c>
      <c r="J6" s="9" t="s">
        <v>21</v>
      </c>
      <c r="K6" s="9" t="s">
        <v>21</v>
      </c>
      <c r="L6" s="9" t="s">
        <v>21</v>
      </c>
    </row>
    <row r="7" spans="1:12">
      <c r="A7" s="8">
        <v>4</v>
      </c>
      <c r="B7" s="8" t="s">
        <v>30</v>
      </c>
      <c r="C7" s="9" t="s">
        <v>21</v>
      </c>
      <c r="D7" s="10" t="s">
        <v>22</v>
      </c>
      <c r="E7" s="9" t="s">
        <v>23</v>
      </c>
      <c r="F7" s="9" t="s">
        <v>23</v>
      </c>
      <c r="G7" s="9" t="s">
        <v>21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</row>
    <row r="8" spans="1:12">
      <c r="A8" s="8">
        <v>5</v>
      </c>
      <c r="B8" s="8" t="s">
        <v>30</v>
      </c>
      <c r="C8" s="9" t="s">
        <v>21</v>
      </c>
      <c r="D8" s="10" t="s">
        <v>22</v>
      </c>
      <c r="E8" s="9" t="s">
        <v>23</v>
      </c>
      <c r="F8" s="9" t="s">
        <v>21</v>
      </c>
      <c r="G8" s="9" t="s">
        <v>21</v>
      </c>
      <c r="H8" s="9" t="s">
        <v>21</v>
      </c>
      <c r="I8" s="9" t="s">
        <v>21</v>
      </c>
      <c r="J8" s="9" t="s">
        <v>21</v>
      </c>
      <c r="K8" s="9" t="s">
        <v>21</v>
      </c>
      <c r="L8" s="9" t="s">
        <v>21</v>
      </c>
    </row>
    <row r="9" spans="1:12">
      <c r="A9" s="8">
        <v>6</v>
      </c>
      <c r="B9" s="8" t="s">
        <v>29</v>
      </c>
      <c r="C9" s="9" t="s">
        <v>21</v>
      </c>
      <c r="D9" s="10" t="s">
        <v>22</v>
      </c>
      <c r="E9" s="9" t="s">
        <v>23</v>
      </c>
      <c r="F9" s="9" t="s">
        <v>23</v>
      </c>
      <c r="G9" s="9" t="s">
        <v>23</v>
      </c>
      <c r="H9" s="9" t="s">
        <v>21</v>
      </c>
      <c r="I9" s="10" t="s">
        <v>22</v>
      </c>
      <c r="J9" s="9" t="s">
        <v>23</v>
      </c>
      <c r="K9" s="9" t="s">
        <v>23</v>
      </c>
      <c r="L9" s="9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29" sqref="E29"/>
    </sheetView>
  </sheetViews>
  <sheetFormatPr defaultRowHeight="15"/>
  <cols>
    <col min="2" max="2" width="13.7109375" customWidth="1"/>
    <col min="3" max="5" width="8.7109375" customWidth="1"/>
  </cols>
  <sheetData>
    <row r="1" spans="1:5">
      <c r="A1" s="12"/>
      <c r="B1" s="16" t="s">
        <v>34</v>
      </c>
      <c r="C1" s="13" t="s">
        <v>33</v>
      </c>
      <c r="D1" s="13"/>
      <c r="E1" s="13"/>
    </row>
    <row r="2" spans="1:5">
      <c r="A2" s="14" t="s">
        <v>32</v>
      </c>
      <c r="B2" s="14" t="s">
        <v>35</v>
      </c>
      <c r="C2" s="15" t="s">
        <v>24</v>
      </c>
      <c r="D2" s="15" t="s">
        <v>25</v>
      </c>
      <c r="E2" s="15" t="s">
        <v>26</v>
      </c>
    </row>
    <row r="3" spans="1:5">
      <c r="A3" s="11">
        <v>0</v>
      </c>
      <c r="B3" s="8" t="s">
        <v>36</v>
      </c>
      <c r="C3" s="9">
        <v>3</v>
      </c>
      <c r="D3" s="9">
        <v>10</v>
      </c>
      <c r="E3" s="9">
        <v>1</v>
      </c>
    </row>
    <row r="4" spans="1:5">
      <c r="A4" s="8">
        <v>1</v>
      </c>
      <c r="B4" s="8" t="s">
        <v>36</v>
      </c>
      <c r="C4" s="9">
        <v>9</v>
      </c>
      <c r="D4" s="9">
        <v>4</v>
      </c>
      <c r="E4" s="9">
        <v>1</v>
      </c>
    </row>
    <row r="5" spans="1:5">
      <c r="A5" s="8">
        <v>2</v>
      </c>
      <c r="B5" s="8" t="s">
        <v>36</v>
      </c>
      <c r="C5" s="9">
        <v>10</v>
      </c>
      <c r="D5" s="9">
        <v>3</v>
      </c>
      <c r="E5" s="9">
        <v>1</v>
      </c>
    </row>
    <row r="6" spans="1:5">
      <c r="A6" s="8">
        <v>3</v>
      </c>
      <c r="B6" s="8" t="s">
        <v>36</v>
      </c>
      <c r="C6" s="9">
        <v>11</v>
      </c>
      <c r="D6" s="9">
        <v>2</v>
      </c>
      <c r="E6" s="9">
        <v>1</v>
      </c>
    </row>
    <row r="7" spans="1:5">
      <c r="A7" s="8">
        <v>4</v>
      </c>
      <c r="B7" s="8" t="s">
        <v>36</v>
      </c>
      <c r="C7" s="9">
        <v>12</v>
      </c>
      <c r="D7" s="9">
        <v>1</v>
      </c>
      <c r="E7" s="9">
        <v>1</v>
      </c>
    </row>
    <row r="8" spans="1:5">
      <c r="A8" s="8">
        <v>5</v>
      </c>
      <c r="B8" s="8" t="s">
        <v>36</v>
      </c>
      <c r="C8" s="9">
        <v>3</v>
      </c>
      <c r="D8" s="9">
        <v>9</v>
      </c>
      <c r="E8" s="9">
        <v>2</v>
      </c>
    </row>
    <row r="9" spans="1:5">
      <c r="A9" s="8">
        <v>6</v>
      </c>
      <c r="B9" s="8" t="s">
        <v>36</v>
      </c>
      <c r="C9" s="9">
        <v>9</v>
      </c>
      <c r="D9" s="9">
        <v>3</v>
      </c>
      <c r="E9" s="9">
        <v>2</v>
      </c>
    </row>
    <row r="10" spans="1:5">
      <c r="A10" s="8">
        <v>7</v>
      </c>
      <c r="B10" s="8" t="s">
        <v>36</v>
      </c>
      <c r="C10" s="9">
        <v>10</v>
      </c>
      <c r="D10" s="9">
        <v>2</v>
      </c>
      <c r="E10" s="9">
        <v>2</v>
      </c>
    </row>
    <row r="11" spans="1:5">
      <c r="A11" s="8">
        <v>8</v>
      </c>
      <c r="B11" s="8" t="s">
        <v>36</v>
      </c>
      <c r="C11" s="9">
        <v>11</v>
      </c>
      <c r="D11" s="9">
        <v>1</v>
      </c>
      <c r="E11" s="9">
        <v>2</v>
      </c>
    </row>
    <row r="12" spans="1:5">
      <c r="A12" s="17">
        <v>0</v>
      </c>
      <c r="B12" s="18" t="s">
        <v>37</v>
      </c>
      <c r="C12" s="19">
        <v>3</v>
      </c>
      <c r="D12" s="19">
        <v>8</v>
      </c>
      <c r="E12" s="19">
        <v>1</v>
      </c>
    </row>
    <row r="13" spans="1:5">
      <c r="A13" s="18">
        <v>1</v>
      </c>
      <c r="B13" s="18" t="s">
        <v>37</v>
      </c>
      <c r="C13" s="19">
        <v>8</v>
      </c>
      <c r="D13" s="19">
        <v>3</v>
      </c>
      <c r="E13" s="19">
        <v>1</v>
      </c>
    </row>
    <row r="14" spans="1:5">
      <c r="A14" s="18">
        <v>2</v>
      </c>
      <c r="B14" s="18" t="s">
        <v>37</v>
      </c>
      <c r="C14" s="19">
        <v>9</v>
      </c>
      <c r="D14" s="19">
        <v>2</v>
      </c>
      <c r="E14" s="19">
        <v>1</v>
      </c>
    </row>
    <row r="15" spans="1:5">
      <c r="A15" s="18">
        <v>3</v>
      </c>
      <c r="B15" s="18" t="s">
        <v>37</v>
      </c>
      <c r="C15" s="19">
        <v>10</v>
      </c>
      <c r="D15" s="19">
        <v>1</v>
      </c>
      <c r="E15" s="19">
        <v>1</v>
      </c>
    </row>
    <row r="16" spans="1:5">
      <c r="A16" s="18">
        <v>4</v>
      </c>
      <c r="B16" s="18" t="s">
        <v>37</v>
      </c>
      <c r="C16" s="19">
        <v>3</v>
      </c>
      <c r="D16" s="19">
        <v>7</v>
      </c>
      <c r="E16" s="19">
        <v>2</v>
      </c>
    </row>
    <row r="17" spans="1:5">
      <c r="A17" s="18">
        <v>5</v>
      </c>
      <c r="B17" s="18" t="s">
        <v>37</v>
      </c>
      <c r="C17" s="19">
        <v>8</v>
      </c>
      <c r="D17" s="19">
        <v>2</v>
      </c>
      <c r="E17" s="19">
        <v>2</v>
      </c>
    </row>
    <row r="18" spans="1:5">
      <c r="A18" s="18">
        <v>6</v>
      </c>
      <c r="B18" s="18" t="s">
        <v>37</v>
      </c>
      <c r="C18" s="19">
        <v>9</v>
      </c>
      <c r="D18" s="19">
        <v>1</v>
      </c>
      <c r="E18" s="19">
        <v>2</v>
      </c>
    </row>
    <row r="19" spans="1:5">
      <c r="A19" s="18">
        <v>7</v>
      </c>
      <c r="B19" s="18" t="s">
        <v>37</v>
      </c>
      <c r="C19" s="19"/>
      <c r="D19" s="19"/>
      <c r="E19" s="19"/>
    </row>
    <row r="20" spans="1:5">
      <c r="A20" s="18">
        <v>8</v>
      </c>
      <c r="B20" s="18" t="s">
        <v>37</v>
      </c>
      <c r="C20" s="19"/>
      <c r="D20" s="19"/>
      <c r="E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tdd-lte dl rate calculation</vt:lpstr>
      <vt:lpstr>tdd-lte dl caculation</vt:lpstr>
      <vt:lpstr>UE category</vt:lpstr>
      <vt:lpstr>T-put related parameters</vt:lpstr>
      <vt:lpstr>tdd configuration</vt:lpstr>
      <vt:lpstr>special subframe configuration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2016-10-19T11:32:39Z</dcterms:created>
  <dcterms:modified xsi:type="dcterms:W3CDTF">2018-07-13T00:23:48Z</dcterms:modified>
</cp:coreProperties>
</file>