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DFD0F088-D1D2-42E2-89ED-79F996A7B9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I38" i="1"/>
  <c r="H38" i="1"/>
  <c r="G38" i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L34" i="1"/>
  <c r="L35" i="1" s="1"/>
  <c r="L39" i="1" s="1"/>
  <c r="K34" i="1"/>
  <c r="K35" i="1" s="1"/>
  <c r="K39" i="1" s="1"/>
  <c r="J34" i="1"/>
  <c r="J35" i="1" s="1"/>
  <c r="J39" i="1" s="1"/>
  <c r="J40" i="1" s="1"/>
  <c r="J41" i="1" s="1"/>
  <c r="I34" i="1"/>
  <c r="I35" i="1" s="1"/>
  <c r="I39" i="1" s="1"/>
  <c r="H34" i="1"/>
  <c r="H35" i="1" s="1"/>
  <c r="H39" i="1" s="1"/>
  <c r="G34" i="1"/>
  <c r="G35" i="1" s="1"/>
  <c r="G39" i="1" s="1"/>
  <c r="G40" i="1" s="1"/>
  <c r="G41" i="1" s="1"/>
  <c r="K44" i="1"/>
  <c r="L44" i="1"/>
  <c r="N44" i="1"/>
  <c r="M44" i="1"/>
  <c r="J44" i="1"/>
  <c r="I44" i="1"/>
  <c r="H44" i="1"/>
  <c r="G44" i="1"/>
  <c r="H40" i="1" l="1"/>
  <c r="H41" i="1" s="1"/>
  <c r="I40" i="1"/>
  <c r="I41" i="1" s="1"/>
  <c r="K40" i="1"/>
  <c r="K41" i="1" s="1"/>
  <c r="L40" i="1"/>
  <c r="L41" i="1" s="1"/>
</calcChain>
</file>

<file path=xl/sharedStrings.xml><?xml version="1.0" encoding="utf-8"?>
<sst xmlns="http://schemas.openxmlformats.org/spreadsheetml/2006/main" count="81" uniqueCount="65">
  <si>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</si>
  <si>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</si>
  <si>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</si>
  <si>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</si>
  <si>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</si>
  <si>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</si>
  <si>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</si>
  <si>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</si>
  <si>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</si>
  <si>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</si>
  <si>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</si>
  <si>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</si>
  <si>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</si>
  <si>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</si>
  <si>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</si>
  <si>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</si>
  <si>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</si>
  <si>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</si>
  <si>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</si>
  <si>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</si>
  <si>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</si>
  <si>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</si>
  <si>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</si>
  <si>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</si>
  <si>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</si>
  <si>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</si>
  <si>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</si>
  <si>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</si>
  <si>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</si>
  <si>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</si>
  <si>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</si>
  <si>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</si>
  <si>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</si>
  <si>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</si>
  <si>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</si>
  <si>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</si>
  <si>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</si>
  <si>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</si>
  <si>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</si>
  <si>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</si>
  <si>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</si>
  <si>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</si>
  <si>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</si>
  <si>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</si>
  <si>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</si>
  <si>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</si>
  <si>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</si>
  <si>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</si>
  <si>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</si>
  <si>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</si>
  <si>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Outer diameter/mm</t>
  </si>
  <si>
    <t>Outer radius/m</t>
  </si>
  <si>
    <t>Required thickness/mm</t>
  </si>
  <si>
    <t>Critical Thickness/mm</t>
  </si>
  <si>
    <t>Critical Thickness/in</t>
  </si>
  <si>
    <t>1/2" 20SWG</t>
  </si>
  <si>
    <t>.036"</t>
  </si>
  <si>
    <t>Thickness</t>
  </si>
  <si>
    <t>.064"</t>
  </si>
  <si>
    <t>3/8" 16SWG</t>
  </si>
  <si>
    <t>20SWG</t>
  </si>
  <si>
    <t>16SWG</t>
  </si>
  <si>
    <t>Outer diameter/in</t>
  </si>
  <si>
    <t>3/4" 16SWG</t>
  </si>
  <si>
    <t>lighter than 3/8"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</si>
</sst>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692372</xdr:colOff>
      <xdr:row>29</xdr:row>
      <xdr:rowOff>83819</xdr:rowOff>
    </xdr:from>
    <xdr:to>
      <xdr:col>19</xdr:col>
      <xdr:colOff>334319</xdr:colOff>
      <xdr:row>44</xdr:row>
      <xdr:rowOff>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2A90-F46E-FBE9-EE61-F62FA26D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4192" y="5387339"/>
          <a:ext cx="2827107" cy="266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3" workbookViewId="0">
      <selection activeCell="F21" sqref="F21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-1500</v>
      </c>
      <c r="D3">
        <v>0</v>
      </c>
      <c r="E3">
        <v>750</v>
      </c>
      <c r="F3">
        <v>0</v>
      </c>
      <c r="G3">
        <v>1506.82438877599</v>
      </c>
      <c r="H3">
        <v>-944.74990536042901</v>
      </c>
      <c r="I3">
        <v>-4518.3214961690201</v>
      </c>
      <c r="J3">
        <v>3501.7842803715998</v>
      </c>
      <c r="K3">
        <v>-1068.3916275398401</v>
      </c>
      <c r="L3">
        <v>397.90523640403097</v>
      </c>
      <c r="M3">
        <v>2264.8407711424602</v>
      </c>
      <c r="N3">
        <v>7721.9579905340597</v>
      </c>
    </row>
    <row r="4" spans="1:14" x14ac:dyDescent="0.3">
      <c r="A4">
        <v>2</v>
      </c>
      <c r="B4" t="s">
        <v>43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44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785.81781904075001</v>
      </c>
      <c r="H6">
        <v>-2661.0294872260301</v>
      </c>
      <c r="I6">
        <v>-2397.99432459032</v>
      </c>
      <c r="J6">
        <v>8274.7262669619795</v>
      </c>
      <c r="K6">
        <v>-2507.0508813779502</v>
      </c>
      <c r="L6" s="1">
        <v>-1.6123907764509201E-10</v>
      </c>
      <c r="M6">
        <v>3253.7790065144</v>
      </c>
      <c r="N6">
        <v>10393.308077022</v>
      </c>
    </row>
    <row r="7" spans="1:14" x14ac:dyDescent="0.3">
      <c r="A7">
        <v>5</v>
      </c>
      <c r="B7" t="s">
        <v>16</v>
      </c>
      <c r="C7">
        <v>-1850</v>
      </c>
      <c r="D7">
        <v>1850</v>
      </c>
      <c r="E7">
        <v>1600</v>
      </c>
      <c r="F7">
        <v>0</v>
      </c>
      <c r="G7">
        <v>2381.0136997745299</v>
      </c>
      <c r="H7">
        <v>-2934.8713278963301</v>
      </c>
      <c r="I7">
        <v>-7391.6936711425997</v>
      </c>
      <c r="J7">
        <v>9747.3858912387495</v>
      </c>
      <c r="K7">
        <v>-2441.46954884661</v>
      </c>
      <c r="L7">
        <v>490.74979156486302</v>
      </c>
      <c r="M7">
        <v>4892.3848188607599</v>
      </c>
      <c r="N7">
        <v>16503.798787549102</v>
      </c>
    </row>
    <row r="8" spans="1:14" x14ac:dyDescent="0.3">
      <c r="A8">
        <v>6</v>
      </c>
      <c r="B8" t="s">
        <v>45</v>
      </c>
      <c r="C8">
        <v>0</v>
      </c>
      <c r="D8">
        <v>2600</v>
      </c>
      <c r="E8">
        <v>1600</v>
      </c>
      <c r="F8">
        <v>-200</v>
      </c>
      <c r="G8">
        <v>614.91382519638898</v>
      </c>
      <c r="H8">
        <v>-2591.5036864715598</v>
      </c>
      <c r="I8">
        <v>-2563.9032993374399</v>
      </c>
      <c r="J8">
        <v>8167.9001565939498</v>
      </c>
      <c r="K8">
        <v>-2507.1821497239398</v>
      </c>
      <c r="L8">
        <v>239.70814036837999</v>
      </c>
      <c r="M8">
        <v>3048.8096736365101</v>
      </c>
      <c r="N8">
        <v>10438.3667425474</v>
      </c>
    </row>
    <row r="9" spans="1:14" x14ac:dyDescent="0.3">
      <c r="A9">
        <v>7</v>
      </c>
      <c r="B9" t="s">
        <v>46</v>
      </c>
      <c r="C9">
        <v>-1850</v>
      </c>
      <c r="D9">
        <v>1850</v>
      </c>
      <c r="E9">
        <v>1600</v>
      </c>
      <c r="F9">
        <v>-200</v>
      </c>
      <c r="G9">
        <v>2210.1097059301701</v>
      </c>
      <c r="H9">
        <v>-2865.3455271418602</v>
      </c>
      <c r="I9">
        <v>-7557.6026458897304</v>
      </c>
      <c r="J9">
        <v>9640.5597808707298</v>
      </c>
      <c r="K9">
        <v>-2441.6008171926001</v>
      </c>
      <c r="L9">
        <v>730.45793193340501</v>
      </c>
      <c r="M9">
        <v>4673.5869866784797</v>
      </c>
      <c r="N9">
        <v>16557.895121436901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47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48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19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19</v>
      </c>
      <c r="C15">
        <v>1500</v>
      </c>
      <c r="D15">
        <v>0</v>
      </c>
      <c r="E15">
        <v>750</v>
      </c>
      <c r="F15">
        <v>0</v>
      </c>
      <c r="G15">
        <v>-1388.5535765519801</v>
      </c>
      <c r="H15">
        <v>544.24725553453595</v>
      </c>
      <c r="I15">
        <v>4883.5037950445603</v>
      </c>
      <c r="J15">
        <v>-2015.3587172381999</v>
      </c>
      <c r="K15">
        <v>-1067.9558278864399</v>
      </c>
      <c r="L15">
        <v>-397.90523640404899</v>
      </c>
      <c r="M15">
        <v>1807.81208020447</v>
      </c>
      <c r="N15">
        <v>6683.9202222841204</v>
      </c>
    </row>
    <row r="16" spans="1:14" x14ac:dyDescent="0.3">
      <c r="A16">
        <v>14</v>
      </c>
      <c r="B16" t="s">
        <v>19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19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19</v>
      </c>
      <c r="C18">
        <v>0</v>
      </c>
      <c r="D18">
        <v>2600</v>
      </c>
      <c r="E18">
        <v>1600</v>
      </c>
      <c r="F18">
        <v>0</v>
      </c>
      <c r="G18">
        <v>785.81781904075001</v>
      </c>
      <c r="H18">
        <v>-2661.0294872260301</v>
      </c>
      <c r="I18">
        <v>-2397.99432459032</v>
      </c>
      <c r="J18">
        <v>8274.7262669619795</v>
      </c>
      <c r="K18">
        <v>-2507.0508813779502</v>
      </c>
      <c r="L18" s="1">
        <v>-1.6123907764509201E-10</v>
      </c>
      <c r="M18">
        <v>3253.7790065144</v>
      </c>
      <c r="N18">
        <v>10393.308077022</v>
      </c>
    </row>
    <row r="19" spans="1:14" x14ac:dyDescent="0.3">
      <c r="A19">
        <v>17</v>
      </c>
      <c r="B19" t="s">
        <v>19</v>
      </c>
      <c r="C19">
        <v>1850</v>
      </c>
      <c r="D19">
        <v>1850</v>
      </c>
      <c r="E19">
        <v>1600</v>
      </c>
      <c r="F19">
        <v>0</v>
      </c>
      <c r="G19">
        <v>-1189.9524574633001</v>
      </c>
      <c r="H19">
        <v>-1098.4414961258699</v>
      </c>
      <c r="I19">
        <v>4203.89085468747</v>
      </c>
      <c r="J19">
        <v>2942.9095275199902</v>
      </c>
      <c r="K19">
        <v>-2440.93206260742</v>
      </c>
      <c r="L19">
        <v>-490.74979156510301</v>
      </c>
      <c r="M19">
        <v>903.89472471601198</v>
      </c>
      <c r="N19">
        <v>2293.4648660881298</v>
      </c>
    </row>
    <row r="20" spans="1:14" x14ac:dyDescent="0.3">
      <c r="A20">
        <v>18</v>
      </c>
      <c r="B20" t="s">
        <v>19</v>
      </c>
      <c r="C20">
        <v>0</v>
      </c>
      <c r="D20">
        <v>2600</v>
      </c>
      <c r="E20">
        <v>1600</v>
      </c>
      <c r="F20">
        <v>-200</v>
      </c>
      <c r="G20">
        <v>614.91382519638898</v>
      </c>
      <c r="H20">
        <v>-2591.5036864715598</v>
      </c>
      <c r="I20">
        <v>-2563.9032993374399</v>
      </c>
      <c r="J20">
        <v>8167.9001565939498</v>
      </c>
      <c r="K20">
        <v>-2507.1821497239398</v>
      </c>
      <c r="L20">
        <v>239.70814036837999</v>
      </c>
      <c r="M20">
        <v>3048.8096736365101</v>
      </c>
      <c r="N20">
        <v>10438.3667425474</v>
      </c>
    </row>
    <row r="21" spans="1:14" x14ac:dyDescent="0.3">
      <c r="A21">
        <v>19</v>
      </c>
      <c r="B21" t="s">
        <v>19</v>
      </c>
      <c r="C21">
        <v>1850</v>
      </c>
      <c r="D21">
        <v>1850</v>
      </c>
      <c r="E21">
        <v>1600</v>
      </c>
      <c r="F21">
        <v>-200</v>
      </c>
      <c r="G21">
        <v>-1360.8564513076601</v>
      </c>
      <c r="H21">
        <v>-1028.9156953714</v>
      </c>
      <c r="I21">
        <v>4037.9818799403502</v>
      </c>
      <c r="J21">
        <v>2836.08341715196</v>
      </c>
      <c r="K21">
        <v>-2441.0633309534101</v>
      </c>
      <c r="L21">
        <v>-251.04165119656099</v>
      </c>
      <c r="M21">
        <v>988.15079280228599</v>
      </c>
      <c r="N21">
        <v>2200.38037186365</v>
      </c>
    </row>
    <row r="22" spans="1:14" x14ac:dyDescent="0.3">
      <c r="A22">
        <v>20</v>
      </c>
      <c r="B22" t="s">
        <v>19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19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19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19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49</v>
      </c>
      <c r="C26">
        <v>0</v>
      </c>
      <c r="D26">
        <v>0</v>
      </c>
      <c r="E26">
        <v>1800</v>
      </c>
      <c r="F26">
        <v>0</v>
      </c>
      <c r="G26">
        <v>141.92497466880801</v>
      </c>
      <c r="H26">
        <v>-480.603179791071</v>
      </c>
      <c r="I26">
        <v>438.21875865064402</v>
      </c>
      <c r="J26">
        <v>1783.71067576007</v>
      </c>
      <c r="K26">
        <v>-2563.6169465115399</v>
      </c>
      <c r="L26" s="1">
        <v>-2.1987099640963201E-11</v>
      </c>
      <c r="M26">
        <v>587.65847743327004</v>
      </c>
      <c r="N26">
        <v>1429.06164731482</v>
      </c>
    </row>
    <row r="27" spans="1:14" x14ac:dyDescent="0.3">
      <c r="A27">
        <v>25</v>
      </c>
      <c r="B27" t="s">
        <v>20</v>
      </c>
      <c r="C27">
        <v>-1850</v>
      </c>
      <c r="D27">
        <v>-1500</v>
      </c>
      <c r="E27">
        <v>750</v>
      </c>
      <c r="F27">
        <v>-200</v>
      </c>
      <c r="G27">
        <v>-1559.4575703963401</v>
      </c>
      <c r="H27">
        <v>-2934.8713278963301</v>
      </c>
      <c r="I27">
        <v>-7557.6026458897304</v>
      </c>
      <c r="J27">
        <v>-4040.1415493402001</v>
      </c>
      <c r="K27">
        <v>-2563.6169465115399</v>
      </c>
      <c r="L27">
        <v>-490.74979156510301</v>
      </c>
      <c r="M27">
        <v>96.946732237505202</v>
      </c>
      <c r="N27">
        <v>595.44235304784195</v>
      </c>
    </row>
    <row r="28" spans="1:14" x14ac:dyDescent="0.3">
      <c r="A28">
        <v>26</v>
      </c>
      <c r="B28" t="s">
        <v>21</v>
      </c>
      <c r="C28">
        <v>1850</v>
      </c>
      <c r="D28">
        <v>2600</v>
      </c>
      <c r="E28">
        <v>1800</v>
      </c>
      <c r="F28">
        <v>0</v>
      </c>
      <c r="G28">
        <v>2381.0136997745299</v>
      </c>
      <c r="H28">
        <v>1306.1007523281701</v>
      </c>
      <c r="I28">
        <v>4883.5037950445603</v>
      </c>
      <c r="J28">
        <v>9747.3858912387495</v>
      </c>
      <c r="K28">
        <v>-936.473576411267</v>
      </c>
      <c r="L28">
        <v>730.45793193340501</v>
      </c>
      <c r="M28">
        <v>4892.3848188607599</v>
      </c>
      <c r="N28">
        <v>16557.895121436901</v>
      </c>
    </row>
    <row r="29" spans="1:14" x14ac:dyDescent="0.3">
      <c r="G29" s="13" t="s">
        <v>22</v>
      </c>
      <c r="H29" s="13"/>
      <c r="I29" s="13"/>
      <c r="J29" s="13"/>
      <c r="K29" s="13"/>
      <c r="L29" s="13"/>
      <c r="M29" s="13"/>
      <c r="N29" s="13"/>
    </row>
    <row r="30" spans="1:14" x14ac:dyDescent="0.3">
      <c r="B30" s="2" t="s">
        <v>23</v>
      </c>
      <c r="C30" s="3">
        <v>210000000000</v>
      </c>
    </row>
    <row r="31" spans="1:14" x14ac:dyDescent="0.3">
      <c r="B31" s="2" t="s">
        <v>24</v>
      </c>
      <c r="C31" s="3">
        <v>240000000</v>
      </c>
      <c r="G31" s="13" t="s">
        <v>25</v>
      </c>
      <c r="H31" s="13"/>
      <c r="I31" s="13" t="s">
        <v>26</v>
      </c>
      <c r="J31" s="13"/>
      <c r="K31" s="2" t="s">
        <v>27</v>
      </c>
      <c r="L31" s="2" t="s">
        <v>28</v>
      </c>
      <c r="N31" s="2" t="s">
        <v>29</v>
      </c>
    </row>
    <row r="32" spans="1:14" x14ac:dyDescent="0.3">
      <c r="F32" s="2" t="s">
        <v>30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31</v>
      </c>
    </row>
    <row r="33" spans="2:16" x14ac:dyDescent="0.3">
      <c r="F33" s="2" t="s">
        <v>62</v>
      </c>
      <c r="G33" s="12">
        <v>0.5</v>
      </c>
      <c r="H33" s="12">
        <v>0.5</v>
      </c>
      <c r="I33" s="12">
        <v>0.75</v>
      </c>
      <c r="J33" s="12">
        <v>0.75</v>
      </c>
      <c r="K33" s="12">
        <v>0.5</v>
      </c>
      <c r="L33" s="12">
        <v>0.5</v>
      </c>
      <c r="N33" s="5" t="s">
        <v>33</v>
      </c>
    </row>
    <row r="34" spans="2:16" x14ac:dyDescent="0.3">
      <c r="F34" s="2" t="s">
        <v>50</v>
      </c>
      <c r="G34" s="5">
        <f>G33*25.4</f>
        <v>12.7</v>
      </c>
      <c r="H34" s="5">
        <f t="shared" ref="H34:L34" si="0">H33*25.4</f>
        <v>12.7</v>
      </c>
      <c r="I34" s="5">
        <f t="shared" si="0"/>
        <v>19.049999999999997</v>
      </c>
      <c r="J34" s="5">
        <f t="shared" si="0"/>
        <v>19.049999999999997</v>
      </c>
      <c r="K34" s="5">
        <f t="shared" si="0"/>
        <v>12.7</v>
      </c>
      <c r="L34" s="5">
        <f t="shared" si="0"/>
        <v>12.7</v>
      </c>
      <c r="N34" s="7" t="s">
        <v>37</v>
      </c>
    </row>
    <row r="35" spans="2:16" x14ac:dyDescent="0.3">
      <c r="B35" s="2" t="s">
        <v>32</v>
      </c>
      <c r="C35" s="4">
        <v>2</v>
      </c>
      <c r="F35" s="2" t="s">
        <v>51</v>
      </c>
      <c r="G35" s="5">
        <f>G34/2000</f>
        <v>6.3499999999999997E-3</v>
      </c>
      <c r="H35" s="5">
        <f t="shared" ref="H35:L35" si="1">H34/2000</f>
        <v>6.3499999999999997E-3</v>
      </c>
      <c r="I35" s="5">
        <f t="shared" si="1"/>
        <v>9.5249999999999987E-3</v>
      </c>
      <c r="J35" s="5">
        <f t="shared" si="1"/>
        <v>9.5249999999999987E-3</v>
      </c>
      <c r="K35" s="5">
        <f t="shared" si="1"/>
        <v>6.3499999999999997E-3</v>
      </c>
      <c r="L35" s="5">
        <f t="shared" si="1"/>
        <v>6.3499999999999997E-3</v>
      </c>
    </row>
    <row r="36" spans="2:16" x14ac:dyDescent="0.3">
      <c r="B36" s="2" t="s">
        <v>34</v>
      </c>
      <c r="C36" s="4">
        <v>2</v>
      </c>
      <c r="E36" s="2" t="s">
        <v>35</v>
      </c>
      <c r="F36" s="2" t="s">
        <v>36</v>
      </c>
      <c r="G36" s="6">
        <f t="shared" ref="G36:L36" si="2">-G27*(G32/1000)^2/(PI()^2*$C30/$C35)</f>
        <v>2.743723029846406E-10</v>
      </c>
      <c r="H36" s="6">
        <f t="shared" si="2"/>
        <v>1.2728339271865722E-10</v>
      </c>
      <c r="I36" s="6">
        <f t="shared" si="2"/>
        <v>1.9117668729269189E-9</v>
      </c>
      <c r="J36" s="6">
        <f t="shared" si="2"/>
        <v>4.5067697522301772E-10</v>
      </c>
      <c r="K36" s="6">
        <f t="shared" si="2"/>
        <v>3.3137997443949822E-10</v>
      </c>
      <c r="L36" s="6">
        <f t="shared" si="2"/>
        <v>7.3512894498580041E-11</v>
      </c>
    </row>
    <row r="37" spans="2:16" x14ac:dyDescent="0.3">
      <c r="B37" s="2" t="s">
        <v>38</v>
      </c>
      <c r="C37" s="4">
        <v>2</v>
      </c>
      <c r="F37" s="2" t="s">
        <v>52</v>
      </c>
      <c r="G37" s="8">
        <f>IF(G36&gt;0,(G35-((-G36+PI() * (G35)^4/4)*4/PI())^0.25)*1000,"Tension only")</f>
        <v>0.37262494213785841</v>
      </c>
      <c r="H37" s="8">
        <f t="shared" ref="H37:L37" si="3">IF(H36&gt;0,(H35-((-H36+PI() * (H35)^4/4)*4/PI())^0.25)*1000,"Tension only")</f>
        <v>0.16451820685664792</v>
      </c>
      <c r="I37" s="8">
        <f t="shared" si="3"/>
        <v>0.79928829912943167</v>
      </c>
      <c r="J37" s="8">
        <f t="shared" si="3"/>
        <v>0.17052994627606877</v>
      </c>
      <c r="K37" s="8">
        <f t="shared" si="3"/>
        <v>0.45946649660331873</v>
      </c>
      <c r="L37" s="8">
        <f t="shared" si="3"/>
        <v>9.3430575528385615E-2</v>
      </c>
    </row>
    <row r="38" spans="2:16" x14ac:dyDescent="0.3">
      <c r="E38" s="2" t="s">
        <v>39</v>
      </c>
      <c r="F38" s="2" t="s">
        <v>40</v>
      </c>
      <c r="G38" s="6">
        <f t="shared" ref="G38:L38" si="4">G28/$C31*$C36</f>
        <v>1.9841780831454414E-5</v>
      </c>
      <c r="H38" s="6">
        <f t="shared" si="4"/>
        <v>1.0884172936068084E-5</v>
      </c>
      <c r="I38" s="6">
        <f t="shared" si="4"/>
        <v>4.0695864958704673E-5</v>
      </c>
      <c r="J38" s="6">
        <f t="shared" si="4"/>
        <v>8.1228215760322913E-5</v>
      </c>
      <c r="K38" s="6">
        <f t="shared" si="4"/>
        <v>-7.8039464700938912E-6</v>
      </c>
      <c r="L38" s="6">
        <f t="shared" si="4"/>
        <v>6.0871494327783753E-6</v>
      </c>
    </row>
    <row r="39" spans="2:16" x14ac:dyDescent="0.3">
      <c r="F39" s="2" t="s">
        <v>52</v>
      </c>
      <c r="G39" s="8">
        <f>(G35-(G35^2-G38/PI())^0.5)*1000</f>
        <v>0.51847661396646483</v>
      </c>
      <c r="H39" s="8">
        <f t="shared" ref="H39:L39" si="5">(H35-(H35^2-H38/PI())^0.5)*1000</f>
        <v>0.27892430029772403</v>
      </c>
      <c r="I39" s="8">
        <f t="shared" si="5"/>
        <v>0.70617191136805246</v>
      </c>
      <c r="J39" s="8">
        <f t="shared" si="5"/>
        <v>1.4708159391270907</v>
      </c>
      <c r="K39" s="8">
        <f t="shared" si="5"/>
        <v>-0.19267325431126647</v>
      </c>
      <c r="L39" s="8">
        <f t="shared" si="5"/>
        <v>0.1544451292181592</v>
      </c>
    </row>
    <row r="40" spans="2:16" x14ac:dyDescent="0.3">
      <c r="E40" s="2" t="s">
        <v>41</v>
      </c>
      <c r="F40" s="2" t="s">
        <v>53</v>
      </c>
      <c r="G40" s="9">
        <f t="shared" ref="G40:L40" si="6">MAX(G39,G37)</f>
        <v>0.51847661396646483</v>
      </c>
      <c r="H40" s="9">
        <f t="shared" si="6"/>
        <v>0.27892430029772403</v>
      </c>
      <c r="I40" s="9">
        <f t="shared" si="6"/>
        <v>0.79928829912943167</v>
      </c>
      <c r="J40" s="9">
        <f t="shared" si="6"/>
        <v>1.4708159391270907</v>
      </c>
      <c r="K40" s="9">
        <f t="shared" si="6"/>
        <v>0.45946649660331873</v>
      </c>
      <c r="L40" s="9">
        <f t="shared" si="6"/>
        <v>0.1544451292181592</v>
      </c>
    </row>
    <row r="41" spans="2:16" x14ac:dyDescent="0.3">
      <c r="E41" s="10"/>
      <c r="F41" s="2" t="s">
        <v>54</v>
      </c>
      <c r="G41" s="11">
        <f>G40/25.4</f>
        <v>2.0412465116789954E-2</v>
      </c>
      <c r="H41" s="11">
        <f t="shared" ref="H41:L41" si="7">H40/25.4</f>
        <v>1.0981271665264726E-2</v>
      </c>
      <c r="I41" s="11">
        <f t="shared" si="7"/>
        <v>3.1468043272812274E-2</v>
      </c>
      <c r="J41" s="11">
        <f t="shared" si="7"/>
        <v>5.7906139335712238E-2</v>
      </c>
      <c r="K41" s="11">
        <f t="shared" si="7"/>
        <v>1.8089232149736959E-2</v>
      </c>
      <c r="L41" s="11">
        <f t="shared" si="7"/>
        <v>6.0805168983527249E-3</v>
      </c>
    </row>
    <row r="43" spans="2:16" x14ac:dyDescent="0.3">
      <c r="G43" s="13" t="s">
        <v>42</v>
      </c>
      <c r="H43" s="13"/>
      <c r="I43" s="13"/>
      <c r="J43" s="13"/>
      <c r="K43" s="13"/>
      <c r="L43" s="13"/>
      <c r="M43" s="13"/>
      <c r="N43" s="13"/>
    </row>
    <row r="44" spans="2:16" x14ac:dyDescent="0.3">
      <c r="G44" s="7">
        <f>MAX(ABS(G27),ABS(G28))*$C37</f>
        <v>4762.0273995490597</v>
      </c>
      <c r="H44" s="7">
        <f>MAX(ABS(H27),ABS(H28))*$C37</f>
        <v>5869.7426557926601</v>
      </c>
      <c r="I44" s="7">
        <f>MAX(ABS(I27),ABS(I28))*$C37</f>
        <v>15115.205291779461</v>
      </c>
      <c r="J44" s="7">
        <f>MAX(ABS(J27),ABS(J28))*$C37</f>
        <v>19494.771782477499</v>
      </c>
      <c r="K44" s="7">
        <f t="shared" ref="K44:L44" si="8">MAX(ABS(K27),ABS(K28))*$C37</f>
        <v>5127.2338930230799</v>
      </c>
      <c r="L44" s="7">
        <f t="shared" si="8"/>
        <v>1460.91586386681</v>
      </c>
      <c r="M44" s="7">
        <f>MAX(ABS(M27),ABS(M28))*$C37</f>
        <v>9784.7696377215198</v>
      </c>
      <c r="N44" s="7">
        <f>MAX(ABS(N27),ABS(N28))*$C37</f>
        <v>33115.790242873802</v>
      </c>
    </row>
    <row r="45" spans="2:16" x14ac:dyDescent="0.3">
      <c r="H45" t="s">
        <v>59</v>
      </c>
      <c r="L45" t="s">
        <v>59</v>
      </c>
      <c r="P45" t="s">
        <v>57</v>
      </c>
    </row>
    <row r="46" spans="2:16" x14ac:dyDescent="0.3">
      <c r="F46" t="s">
        <v>64</v>
      </c>
      <c r="G46" t="s">
        <v>55</v>
      </c>
      <c r="H46" t="s">
        <v>55</v>
      </c>
      <c r="L46" t="s">
        <v>55</v>
      </c>
      <c r="O46" t="s">
        <v>60</v>
      </c>
      <c r="P46" t="s">
        <v>56</v>
      </c>
    </row>
    <row r="47" spans="2:16" x14ac:dyDescent="0.3">
      <c r="I47" t="s">
        <v>63</v>
      </c>
      <c r="J47" t="s">
        <v>63</v>
      </c>
      <c r="O47" t="s">
        <v>61</v>
      </c>
      <c r="P47" t="s">
        <v>58</v>
      </c>
    </row>
  </sheetData>
  <mergeCells count="4">
    <mergeCell ref="G43:N43"/>
    <mergeCell ref="G29:N29"/>
    <mergeCell ref="G31:H31"/>
    <mergeCell ref="I31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2023-02-12T13:49:48Z</dcterms:modified>
</cp:coreProperties>
</file>