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ot\Documents\Projects\Git\Wishbone-Forces\"/>
    </mc:Choice>
  </mc:AlternateContent>
  <xr:revisionPtr revIDLastSave="0" documentId="13_ncr:1_{020486E4-17CF-43AF-B574-DAB13510AB18}" xr6:coauthVersionLast="47" xr6:coauthVersionMax="47" xr10:uidLastSave="{00000000-0000-0000-0000-000000000000}"/>
  <bookViews>
    <workbookView xWindow="-108" yWindow="-108" windowWidth="30936" windowHeight="16896" xr2:uid="{FD2C7917-8F8E-4DEE-83B5-F5CF305EF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M14" i="1"/>
  <c r="J14" i="1"/>
  <c r="I14" i="1"/>
  <c r="H14" i="1"/>
  <c r="G14" i="1"/>
  <c r="L9" i="1"/>
  <c r="K9" i="1"/>
  <c r="J9" i="1"/>
  <c r="I9" i="1"/>
  <c r="H9" i="1"/>
  <c r="G9" i="1"/>
  <c r="L7" i="1"/>
  <c r="L8" i="1" s="1"/>
  <c r="K7" i="1"/>
  <c r="K8" i="1" s="1"/>
  <c r="J7" i="1"/>
  <c r="J8" i="1" s="1"/>
  <c r="I7" i="1"/>
  <c r="I8" i="1" s="1"/>
  <c r="H7" i="1"/>
  <c r="H8" i="1" s="1"/>
  <c r="G7" i="1"/>
  <c r="G8" i="1" s="1"/>
  <c r="L6" i="1"/>
  <c r="L10" i="1" s="1"/>
  <c r="L11" i="1" s="1"/>
  <c r="K6" i="1"/>
  <c r="K10" i="1" s="1"/>
  <c r="K11" i="1" s="1"/>
  <c r="J6" i="1"/>
  <c r="J10" i="1" s="1"/>
  <c r="J11" i="1" s="1"/>
  <c r="I6" i="1"/>
  <c r="I10" i="1" s="1"/>
  <c r="I11" i="1" s="1"/>
  <c r="H6" i="1"/>
  <c r="H10" i="1" s="1"/>
  <c r="H11" i="1" s="1"/>
  <c r="G6" i="1"/>
  <c r="G10" i="1" s="1"/>
  <c r="G11" i="1" s="1"/>
</calcChain>
</file>

<file path=xl/sharedStrings.xml><?xml version="1.0" encoding="utf-8"?>
<sst xmlns="http://schemas.openxmlformats.org/spreadsheetml/2006/main" count="26" uniqueCount="25">
  <si>
    <t>^ Forces go here ^</t>
  </si>
  <si>
    <t>E / Pa</t>
  </si>
  <si>
    <t>Yield Stress / Pa</t>
  </si>
  <si>
    <t>Upper</t>
  </si>
  <si>
    <t>Lower</t>
  </si>
  <si>
    <t>Damper</t>
  </si>
  <si>
    <t>Track rod</t>
  </si>
  <si>
    <t>Key</t>
  </si>
  <si>
    <t>Length/mm</t>
  </si>
  <si>
    <t>Input</t>
  </si>
  <si>
    <t>Buckle safety factor</t>
  </si>
  <si>
    <t>Intermediate</t>
  </si>
  <si>
    <t>Tensile yield safety factor</t>
  </si>
  <si>
    <t>Buckle</t>
  </si>
  <si>
    <t>Required I/m^4</t>
  </si>
  <si>
    <t>Output</t>
  </si>
  <si>
    <t>Bearing safety factor</t>
  </si>
  <si>
    <t>Tension</t>
  </si>
  <si>
    <t>Required area/m^2</t>
  </si>
  <si>
    <t>Overall</t>
  </si>
  <si>
    <t>Rod ends and spherical bearings - load requirements</t>
  </si>
  <si>
    <t>Outer diameter/mm</t>
  </si>
  <si>
    <t>Outer radius/m</t>
  </si>
  <si>
    <t>Required thickness/mm</t>
  </si>
  <si>
    <t>Critical Thickness/mm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</si>
</sst>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1" fontId="0" fillId="3" borderId="0" xfId="0" applyNumberForma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2" fontId="0" fillId="4" borderId="0" xfId="0" applyNumberFormat="1" applyFill="1"/>
    <xf numFmtId="2" fontId="0" fillId="5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BFD9-F0B8-4067-80C4-8C34C621B0DC}">
  <dimension ref="B1:N14"/>
  <sheetViews>
    <sheetView tabSelected="1" workbookViewId="0">
      <selection activeCell="J9" sqref="J9"/>
    </sheetView>
  </sheetViews>
  <sheetFormatPr defaultRowHeight="14.4" x14ac:dyDescent="0.3"/>
  <sheetData>
    <row r="1" spans="2:14" x14ac:dyDescent="0.3">
      <c r="G1" s="9" t="s">
        <v>0</v>
      </c>
      <c r="H1" s="9"/>
      <c r="I1" s="9"/>
      <c r="J1" s="9"/>
      <c r="K1" s="9"/>
      <c r="L1" s="9"/>
      <c r="M1" s="9"/>
      <c r="N1" s="9"/>
    </row>
    <row r="2" spans="2:14" x14ac:dyDescent="0.3">
      <c r="B2" s="1" t="s">
        <v>1</v>
      </c>
      <c r="C2" s="2">
        <v>210000000000</v>
      </c>
    </row>
    <row r="3" spans="2:14" x14ac:dyDescent="0.3">
      <c r="B3" s="1" t="s">
        <v>2</v>
      </c>
      <c r="C3" s="2">
        <v>240000000</v>
      </c>
      <c r="G3" s="9" t="s">
        <v>3</v>
      </c>
      <c r="H3" s="9"/>
      <c r="I3" s="9" t="s">
        <v>4</v>
      </c>
      <c r="J3" s="9"/>
      <c r="K3" s="1" t="s">
        <v>5</v>
      </c>
      <c r="L3" s="1" t="s">
        <v>6</v>
      </c>
      <c r="N3" s="1" t="s">
        <v>7</v>
      </c>
    </row>
    <row r="4" spans="2:14" x14ac:dyDescent="0.3">
      <c r="F4" s="1" t="s">
        <v>8</v>
      </c>
      <c r="G4" s="3">
        <v>275</v>
      </c>
      <c r="H4" s="3">
        <v>278</v>
      </c>
      <c r="I4" s="3">
        <v>391</v>
      </c>
      <c r="J4" s="3">
        <v>436</v>
      </c>
      <c r="K4" s="3">
        <v>584</v>
      </c>
      <c r="L4" s="3">
        <v>329</v>
      </c>
      <c r="N4" s="3" t="s">
        <v>9</v>
      </c>
    </row>
    <row r="5" spans="2:14" x14ac:dyDescent="0.3">
      <c r="F5" s="1" t="s">
        <v>21</v>
      </c>
      <c r="G5" s="3">
        <v>10</v>
      </c>
      <c r="H5" s="3">
        <v>10</v>
      </c>
      <c r="I5" s="3">
        <v>15</v>
      </c>
      <c r="J5" s="3">
        <v>16</v>
      </c>
      <c r="K5" s="3">
        <v>10</v>
      </c>
      <c r="L5" s="3">
        <v>10</v>
      </c>
      <c r="N5" s="3"/>
    </row>
    <row r="6" spans="2:14" x14ac:dyDescent="0.3">
      <c r="B6" s="1" t="s">
        <v>10</v>
      </c>
      <c r="C6" s="3">
        <v>2</v>
      </c>
      <c r="F6" s="1" t="s">
        <v>22</v>
      </c>
      <c r="G6" s="4">
        <f>G5/2000</f>
        <v>5.0000000000000001E-3</v>
      </c>
      <c r="H6" s="4">
        <f t="shared" ref="H6:L6" si="0">H5/2000</f>
        <v>5.0000000000000001E-3</v>
      </c>
      <c r="I6" s="4">
        <f t="shared" si="0"/>
        <v>7.4999999999999997E-3</v>
      </c>
      <c r="J6" s="4">
        <f t="shared" si="0"/>
        <v>8.0000000000000002E-3</v>
      </c>
      <c r="K6" s="4">
        <f t="shared" si="0"/>
        <v>5.0000000000000001E-3</v>
      </c>
      <c r="L6" s="4">
        <f t="shared" si="0"/>
        <v>5.0000000000000001E-3</v>
      </c>
      <c r="N6" s="4" t="s">
        <v>11</v>
      </c>
    </row>
    <row r="7" spans="2:14" x14ac:dyDescent="0.3">
      <c r="B7" s="1" t="s">
        <v>12</v>
      </c>
      <c r="C7" s="3">
        <v>2</v>
      </c>
      <c r="E7" s="1" t="s">
        <v>13</v>
      </c>
      <c r="F7" s="1" t="s">
        <v>14</v>
      </c>
      <c r="G7" s="5" t="e">
        <f>-#REF!*(G4/1000)^2/(PI()^2*$C2/$C6)</f>
        <v>#REF!</v>
      </c>
      <c r="H7" s="5" t="e">
        <f t="shared" ref="H7:L7" si="1">-#REF!*(H4/1000)^2/(PI()^2*$C2/$C6)</f>
        <v>#REF!</v>
      </c>
      <c r="I7" s="5" t="e">
        <f t="shared" ref="I7:M7" si="2">-#REF!*(I4/1000)^2/(PI()^2*$C2/$C6)</f>
        <v>#REF!</v>
      </c>
      <c r="J7" s="5" t="e">
        <f t="shared" ref="J7:N7" si="3">-#REF!*(J4/1000)^2/(PI()^2*$C2/$C6)</f>
        <v>#REF!</v>
      </c>
      <c r="K7" s="5" t="e">
        <f t="shared" ref="K7:N7" si="4">-#REF!*(K4/1000)^2/(PI()^2*$C2/$C6)</f>
        <v>#REF!</v>
      </c>
      <c r="L7" s="5" t="e">
        <f t="shared" ref="L7:N7" si="5">-#REF!*(L4/1000)^2/(PI()^2*$C2/$C6)</f>
        <v>#REF!</v>
      </c>
      <c r="N7" s="6" t="s">
        <v>15</v>
      </c>
    </row>
    <row r="8" spans="2:14" x14ac:dyDescent="0.3">
      <c r="B8" s="1" t="s">
        <v>16</v>
      </c>
      <c r="C8" s="3">
        <v>2</v>
      </c>
      <c r="F8" s="1" t="s">
        <v>23</v>
      </c>
      <c r="G8" s="7" t="e">
        <f>IF(G7&gt;0,(G6-((-G7+PI() * (G6)^4/4)*4/PI())^0.25)*1000,"Tension only")</f>
        <v>#REF!</v>
      </c>
      <c r="H8" s="7" t="e">
        <f t="shared" ref="H8:L8" si="6">IF(H7&gt;0,(H6-((-H7+PI() * (H6)^4/4)*4/PI())^0.25)*1000,"Tension only")</f>
        <v>#REF!</v>
      </c>
      <c r="I8" s="7" t="e">
        <f t="shared" si="6"/>
        <v>#REF!</v>
      </c>
      <c r="J8" s="7" t="e">
        <f t="shared" si="6"/>
        <v>#REF!</v>
      </c>
      <c r="K8" s="7" t="e">
        <f t="shared" si="6"/>
        <v>#REF!</v>
      </c>
      <c r="L8" s="7" t="e">
        <f t="shared" si="6"/>
        <v>#REF!</v>
      </c>
    </row>
    <row r="9" spans="2:14" x14ac:dyDescent="0.3">
      <c r="E9" s="1" t="s">
        <v>17</v>
      </c>
      <c r="F9" s="1" t="s">
        <v>18</v>
      </c>
      <c r="G9" s="5" t="e">
        <f t="shared" ref="G9:L9" si="7">#REF!/$C3*$C7</f>
        <v>#REF!</v>
      </c>
      <c r="H9" s="5" t="e">
        <f t="shared" ref="H9:M9" si="8">#REF!/$C3*$C7</f>
        <v>#REF!</v>
      </c>
      <c r="I9" s="5" t="e">
        <f t="shared" ref="I9:N9" si="9">#REF!/$C3*$C7</f>
        <v>#REF!</v>
      </c>
      <c r="J9" s="5" t="e">
        <f t="shared" ref="J9:N9" si="10">#REF!/$C3*$C7</f>
        <v>#REF!</v>
      </c>
      <c r="K9" s="5" t="e">
        <f t="shared" ref="K9:N9" si="11">#REF!/$C3*$C7</f>
        <v>#REF!</v>
      </c>
      <c r="L9" s="5" t="e">
        <f t="shared" ref="L9:N9" si="12">#REF!/$C3*$C7</f>
        <v>#REF!</v>
      </c>
    </row>
    <row r="10" spans="2:14" x14ac:dyDescent="0.3">
      <c r="F10" s="1" t="s">
        <v>23</v>
      </c>
      <c r="G10" s="7" t="e">
        <f>(G6-(G6^2-G9/PI())^0.5)*1000</f>
        <v>#REF!</v>
      </c>
      <c r="H10" s="7" t="e">
        <f t="shared" ref="H10:L10" si="13">(H6-(H6^2-H9/PI())^0.5)*1000</f>
        <v>#REF!</v>
      </c>
      <c r="I10" s="7" t="e">
        <f t="shared" si="13"/>
        <v>#REF!</v>
      </c>
      <c r="J10" s="7" t="e">
        <f t="shared" si="13"/>
        <v>#REF!</v>
      </c>
      <c r="K10" s="7" t="e">
        <f t="shared" si="13"/>
        <v>#REF!</v>
      </c>
      <c r="L10" s="7" t="e">
        <f t="shared" si="13"/>
        <v>#REF!</v>
      </c>
    </row>
    <row r="11" spans="2:14" x14ac:dyDescent="0.3">
      <c r="E11" s="1" t="s">
        <v>19</v>
      </c>
      <c r="F11" s="1" t="s">
        <v>24</v>
      </c>
      <c r="G11" s="8" t="e">
        <f t="shared" ref="G11:L11" si="14">MAX(G10,G8)</f>
        <v>#REF!</v>
      </c>
      <c r="H11" s="8" t="e">
        <f t="shared" si="14"/>
        <v>#REF!</v>
      </c>
      <c r="I11" s="8" t="e">
        <f t="shared" si="14"/>
        <v>#REF!</v>
      </c>
      <c r="J11" s="8" t="e">
        <f t="shared" si="14"/>
        <v>#REF!</v>
      </c>
      <c r="K11" s="8" t="e">
        <f t="shared" si="14"/>
        <v>#REF!</v>
      </c>
      <c r="L11" s="8" t="e">
        <f t="shared" si="14"/>
        <v>#REF!</v>
      </c>
    </row>
    <row r="13" spans="2:14" x14ac:dyDescent="0.3">
      <c r="G13" s="9" t="s">
        <v>20</v>
      </c>
      <c r="H13" s="9"/>
      <c r="I13" s="9"/>
      <c r="J13" s="9"/>
      <c r="K13" s="9"/>
      <c r="L13" s="9"/>
      <c r="M13" s="9"/>
      <c r="N13" s="9"/>
    </row>
    <row r="14" spans="2:14" x14ac:dyDescent="0.3">
      <c r="G14" s="6" t="e">
        <f>MAX(ABS(#REF!),ABS(#REF!))*$C8</f>
        <v>#REF!</v>
      </c>
      <c r="H14" s="6" t="e">
        <f t="shared" ref="H14:J14" si="15">MAX(ABS(#REF!),ABS(#REF!))*$C8</f>
        <v>#REF!</v>
      </c>
      <c r="I14" s="6" t="e">
        <f t="shared" ref="I14:K14" si="16">MAX(ABS(#REF!),ABS(#REF!))*$C8</f>
        <v>#REF!</v>
      </c>
      <c r="J14" s="6" t="e">
        <f t="shared" ref="J14:L14" si="17">MAX(ABS(#REF!),ABS(#REF!))*$C8</f>
        <v>#REF!</v>
      </c>
      <c r="K14" s="6"/>
      <c r="L14" s="6"/>
      <c r="M14" s="6" t="e">
        <f>MAX(ABS(#REF!),ABS(#REF!))*$C8</f>
        <v>#REF!</v>
      </c>
      <c r="N14" s="6" t="e">
        <f>MAX(ABS(#REF!),ABS(#REF!))*$C8</f>
        <v>#REF!</v>
      </c>
    </row>
  </sheetData>
  <mergeCells count="4">
    <mergeCell ref="G13:N13"/>
    <mergeCell ref="G1:N1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 Goede</dc:creator>
  <cp:lastModifiedBy>Timothy De Goede</cp:lastModifiedBy>
  <dcterms:created xsi:type="dcterms:W3CDTF">2022-12-28T16:18:29Z</dcterms:created>
  <dcterms:modified xsi:type="dcterms:W3CDTF">2022-12-31T14:44:06Z</dcterms:modified>
</cp:coreProperties>
</file>