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aching\gregerhardt\"/>
    </mc:Choice>
  </mc:AlternateContent>
  <xr:revisionPtr revIDLastSave="0" documentId="8_{729A8544-19C1-49FD-8956-0E78458DD49B}" xr6:coauthVersionLast="46" xr6:coauthVersionMax="46" xr10:uidLastSave="{00000000-0000-0000-0000-000000000000}"/>
  <bookViews>
    <workbookView xWindow="-110" yWindow="-110" windowWidth="19420" windowHeight="11620" activeTab="1" xr2:uid="{CCFA089A-E5D0-4A22-92DC-EA7729938431}"/>
  </bookViews>
  <sheets>
    <sheet name="model 1" sheetId="1" r:id="rId1"/>
    <sheet name="mode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G5" i="2"/>
  <c r="F8" i="2"/>
  <c r="F7" i="2"/>
  <c r="F6" i="2"/>
  <c r="E8" i="2"/>
  <c r="E7" i="2"/>
  <c r="E6" i="2"/>
  <c r="D8" i="2"/>
  <c r="D7" i="2"/>
  <c r="D6" i="2"/>
  <c r="C8" i="2"/>
  <c r="C7" i="2"/>
  <c r="C6" i="2"/>
  <c r="B8" i="2"/>
  <c r="E5" i="1"/>
  <c r="D7" i="1"/>
  <c r="E7" i="1" s="1"/>
  <c r="D5" i="1"/>
  <c r="C8" i="1"/>
  <c r="D8" i="1" s="1"/>
  <c r="E8" i="1" s="1"/>
  <c r="C7" i="1"/>
  <c r="C6" i="1"/>
  <c r="D6" i="1" s="1"/>
  <c r="E6" i="1" s="1"/>
  <c r="B8" i="1"/>
  <c r="B7" i="1"/>
  <c r="G6" i="2" l="1"/>
  <c r="H6" i="2" s="1"/>
  <c r="G8" i="2"/>
  <c r="H8" i="2" s="1"/>
  <c r="G7" i="2"/>
  <c r="H7" i="2" s="1"/>
  <c r="F6" i="1"/>
  <c r="F5" i="1"/>
  <c r="F8" i="1"/>
  <c r="F7" i="1"/>
  <c r="I8" i="2" l="1"/>
  <c r="I5" i="2"/>
  <c r="I6" i="2"/>
  <c r="I7" i="2"/>
</calcChain>
</file>

<file path=xl/sharedStrings.xml><?xml version="1.0" encoding="utf-8"?>
<sst xmlns="http://schemas.openxmlformats.org/spreadsheetml/2006/main" count="18" uniqueCount="13">
  <si>
    <t>Alt</t>
  </si>
  <si>
    <t>Utility</t>
  </si>
  <si>
    <t>Constant</t>
  </si>
  <si>
    <t>NP</t>
  </si>
  <si>
    <t>Total Util</t>
  </si>
  <si>
    <t>Exp(Util)</t>
  </si>
  <si>
    <t>Prob</t>
  </si>
  <si>
    <t>Value of Variable</t>
  </si>
  <si>
    <t>Variable</t>
  </si>
  <si>
    <t>Alternative</t>
  </si>
  <si>
    <t>kids_u6</t>
  </si>
  <si>
    <t>kids_6_17</t>
  </si>
  <si>
    <t>kids_u6_and_617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</si>
</sst>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CE72-7A0D-4F2E-BCEE-CBBC09E5577E}">
  <dimension ref="A3:F8"/>
  <sheetViews>
    <sheetView workbookViewId="0">
      <selection activeCell="A4" sqref="A4:A8"/>
    </sheetView>
  </sheetViews>
  <sheetFormatPr defaultRowHeight="14.5"/>
  <sheetData>
    <row r="3" spans="1:6">
      <c r="C3" s="1">
        <v>5</v>
      </c>
    </row>
    <row r="4" spans="1:6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>
        <v>0</v>
      </c>
      <c r="B5">
        <v>0</v>
      </c>
      <c r="C5">
        <v>0</v>
      </c>
      <c r="D5">
        <f>SUM(B5:C5)</f>
        <v>0</v>
      </c>
      <c r="E5">
        <f>EXP(D5)</f>
        <v>1</v>
      </c>
      <c r="F5" s="2">
        <f>E5/SUM(E$5:E$8)</f>
        <v>6.32918449027179E-3</v>
      </c>
    </row>
    <row r="6" spans="1:6">
      <c r="A6">
        <v>1</v>
      </c>
      <c r="B6">
        <v>1.44</v>
      </c>
      <c r="C6">
        <f>0.0389*C3</f>
        <v>0.19449999999999998</v>
      </c>
      <c r="D6">
        <f t="shared" ref="D6:D8" si="0">SUM(B6:C6)</f>
        <v>1.6344999999999998</v>
      </c>
      <c r="E6">
        <f t="shared" ref="E6:E8" si="1">EXP(D6)</f>
        <v>5.1268939091040453</v>
      </c>
      <c r="F6" s="2">
        <f t="shared" ref="F6:F8" si="2">E6/SUM(E$5:E$8)</f>
        <v>3.2449057412770231E-2</v>
      </c>
    </row>
    <row r="7" spans="1:6">
      <c r="A7">
        <v>2</v>
      </c>
      <c r="B7">
        <f>-0.0171</f>
        <v>-1.7100000000000001E-2</v>
      </c>
      <c r="C7">
        <f>0.858*C3</f>
        <v>4.29</v>
      </c>
      <c r="D7">
        <f t="shared" si="0"/>
        <v>4.2728999999999999</v>
      </c>
      <c r="E7">
        <f t="shared" si="1"/>
        <v>71.729349401927152</v>
      </c>
      <c r="F7" s="2">
        <f t="shared" si="2"/>
        <v>0.45398828573196343</v>
      </c>
    </row>
    <row r="8" spans="1:6">
      <c r="A8">
        <v>3</v>
      </c>
      <c r="B8">
        <f>-1.2982</f>
        <v>-1.2982</v>
      </c>
      <c r="C8">
        <f>1.1364*C3</f>
        <v>5.6820000000000004</v>
      </c>
      <c r="D8">
        <f t="shared" si="0"/>
        <v>4.3838000000000008</v>
      </c>
      <c r="E8">
        <f t="shared" si="1"/>
        <v>80.141995093464686</v>
      </c>
      <c r="F8" s="2">
        <f t="shared" si="2"/>
        <v>0.50723347236499461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94D1-11C0-478D-BB0C-06A1B9F9B516}">
  <dimension ref="A2:J8"/>
  <sheetViews>
    <sheetView tabSelected="1" workbookViewId="0">
      <selection activeCell="D4" sqref="D4"/>
    </sheetView>
  </sheetViews>
  <sheetFormatPr defaultRowHeight="14.5"/>
  <cols>
    <col min="1" max="1" width="20.36328125" customWidth="1"/>
    <col min="2" max="2" width="15" bestFit="1" customWidth="1"/>
    <col min="3" max="3" width="9.7265625" bestFit="1" customWidth="1"/>
  </cols>
  <sheetData>
    <row r="2" spans="1:10">
      <c r="A2" t="s">
        <v>8</v>
      </c>
      <c r="B2" t="s">
        <v>2</v>
      </c>
      <c r="C2" t="s">
        <v>3</v>
      </c>
      <c r="D2" t="s">
        <v>10</v>
      </c>
      <c r="E2" t="s">
        <v>11</v>
      </c>
      <c r="F2" t="s">
        <v>12</v>
      </c>
    </row>
    <row r="3" spans="1:10">
      <c r="A3" t="s">
        <v>7</v>
      </c>
      <c r="B3">
        <v>1</v>
      </c>
      <c r="C3" s="1">
        <v>4</v>
      </c>
      <c r="D3" s="1">
        <v>0</v>
      </c>
      <c r="E3" s="1">
        <v>1</v>
      </c>
      <c r="F3" s="1">
        <v>0</v>
      </c>
    </row>
    <row r="4" spans="1:10">
      <c r="A4" t="s">
        <v>9</v>
      </c>
      <c r="B4" t="s">
        <v>1</v>
      </c>
      <c r="G4" t="s">
        <v>4</v>
      </c>
      <c r="H4" t="s">
        <v>5</v>
      </c>
      <c r="I4" t="s">
        <v>6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f>SUM(B5:F5)</f>
        <v>0</v>
      </c>
      <c r="H5">
        <f>EXP(G5)</f>
        <v>1</v>
      </c>
      <c r="I5" s="2">
        <f>H5/SUM(H$5:H$8)</f>
        <v>1.5130707534600437E-2</v>
      </c>
      <c r="J5" s="2">
        <v>1.4717193580802305E-2</v>
      </c>
    </row>
    <row r="6" spans="1:10">
      <c r="A6">
        <v>1</v>
      </c>
      <c r="B6" s="3">
        <v>1.5788</v>
      </c>
      <c r="C6">
        <f>-0.0793*C3</f>
        <v>-0.31719999999999998</v>
      </c>
      <c r="D6">
        <f>0.5*D3</f>
        <v>0</v>
      </c>
      <c r="E6">
        <f>0.3899*E3</f>
        <v>0.38990000000000002</v>
      </c>
      <c r="F6">
        <f>0.213*F3</f>
        <v>0</v>
      </c>
      <c r="G6">
        <f t="shared" ref="G6:G8" si="0">SUM(B6:F6)</f>
        <v>1.6515</v>
      </c>
      <c r="H6">
        <f t="shared" ref="H6:H8" si="1">EXP(G6)</f>
        <v>5.2147961577029491</v>
      </c>
      <c r="I6" s="2">
        <f t="shared" ref="I6:I8" si="2">H6/SUM(H$5:H$8)</f>
        <v>7.8903555514761414E-2</v>
      </c>
      <c r="J6" s="2">
        <v>8.5679744288974041E-2</v>
      </c>
    </row>
    <row r="7" spans="1:10">
      <c r="A7">
        <v>2</v>
      </c>
      <c r="B7">
        <v>-0.69540000000000002</v>
      </c>
      <c r="C7">
        <f>1.3495*C3</f>
        <v>5.3979999999999997</v>
      </c>
      <c r="D7">
        <f>-0.9635*D3</f>
        <v>0</v>
      </c>
      <c r="E7">
        <f>-1.2636*E3</f>
        <v>-1.2636000000000001</v>
      </c>
      <c r="F7">
        <f>-2.855*F3</f>
        <v>0</v>
      </c>
      <c r="G7">
        <f t="shared" si="0"/>
        <v>3.4389999999999992</v>
      </c>
      <c r="H7">
        <f t="shared" si="1"/>
        <v>31.155786798423684</v>
      </c>
      <c r="I7" s="2">
        <f t="shared" si="2"/>
        <v>0.47140909805731407</v>
      </c>
      <c r="J7" s="2">
        <v>0.61900691362568139</v>
      </c>
    </row>
    <row r="8" spans="1:10">
      <c r="A8">
        <v>3</v>
      </c>
      <c r="B8">
        <f>-2.4812</f>
        <v>-2.4811999999999999</v>
      </c>
      <c r="C8">
        <f>1.9329*C3</f>
        <v>7.7316000000000003</v>
      </c>
      <c r="D8">
        <f>-2.3025*D3</f>
        <v>0</v>
      </c>
      <c r="E8">
        <f>-1.8928*E3</f>
        <v>-1.8928</v>
      </c>
      <c r="F8">
        <f>-4.7255*F3</f>
        <v>0</v>
      </c>
      <c r="G8">
        <f t="shared" si="0"/>
        <v>3.3576000000000006</v>
      </c>
      <c r="H8">
        <f t="shared" si="1"/>
        <v>28.720179667711729</v>
      </c>
      <c r="I8" s="2">
        <f t="shared" si="2"/>
        <v>0.43455663889332413</v>
      </c>
      <c r="J8" s="2">
        <v>0.28059614850454223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Erhardt, Greg</dc:creator>
  <cp:lastModifiedBy>Erhardt, Greg</cp:lastModifiedBy>
  <dcterms:created xsi:type="dcterms:W3CDTF">2021-04-20T17:13:08Z</dcterms:created>
  <dcterms:modified xsi:type="dcterms:W3CDTF">2021-04-20T17:44:39Z</dcterms:modified>
</cp:coreProperties>
</file>